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0244ED-E09A-45A1-A769-A0357ED5A1F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1" l="1"/>
  <c r="AJ32" i="1" l="1"/>
  <c r="AI32" i="1"/>
  <c r="AB8" i="1" l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1" i="1"/>
  <c r="AB92" i="1"/>
  <c r="AB93" i="1"/>
  <c r="AB94" i="1"/>
  <c r="AB95" i="1"/>
  <c r="AB96" i="1"/>
  <c r="AB97" i="1"/>
  <c r="AB98" i="1"/>
  <c r="AB99" i="1"/>
  <c r="AB101" i="1"/>
  <c r="AB102" i="1"/>
  <c r="AB103" i="1"/>
  <c r="AB104" i="1"/>
  <c r="AB105" i="1"/>
  <c r="AB106" i="1"/>
  <c r="AB7" i="1"/>
  <c r="S91" i="1" l="1"/>
  <c r="AH32" i="1" l="1"/>
  <c r="AG32" i="1"/>
  <c r="AF32" i="1"/>
  <c r="AE3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5" i="1"/>
  <c r="AC56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60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91" i="1"/>
  <c r="V92" i="1"/>
  <c r="V94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V89" i="1" s="1"/>
  <c r="S90" i="1"/>
  <c r="V90" i="1" s="1"/>
  <c r="S92" i="1"/>
  <c r="S93" i="1"/>
  <c r="V93" i="1" s="1"/>
  <c r="S94" i="1"/>
  <c r="S95" i="1"/>
  <c r="V95" i="1" s="1"/>
  <c r="S96" i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7" i="1"/>
  <c r="U7" i="1" s="1"/>
  <c r="V96" i="1" l="1"/>
  <c r="V87" i="1"/>
  <c r="J7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AJ7" i="1" l="1"/>
  <c r="AI7" i="1"/>
  <c r="AE7" i="1"/>
  <c r="AG7" i="1"/>
  <c r="AH7" i="1"/>
  <c r="AF7" i="1"/>
  <c r="AJ105" i="1"/>
  <c r="AI105" i="1"/>
  <c r="AH105" i="1"/>
  <c r="AF105" i="1"/>
  <c r="AE105" i="1"/>
  <c r="AG105" i="1"/>
  <c r="AJ103" i="1"/>
  <c r="AI103" i="1"/>
  <c r="AG103" i="1"/>
  <c r="AE103" i="1"/>
  <c r="AH103" i="1"/>
  <c r="AF103" i="1"/>
  <c r="AJ101" i="1"/>
  <c r="AI101" i="1"/>
  <c r="AH101" i="1"/>
  <c r="AF101" i="1"/>
  <c r="AE101" i="1"/>
  <c r="AG101" i="1"/>
  <c r="AJ99" i="1"/>
  <c r="AI99" i="1"/>
  <c r="AG99" i="1"/>
  <c r="AE99" i="1"/>
  <c r="AH99" i="1"/>
  <c r="AF99" i="1"/>
  <c r="AJ97" i="1"/>
  <c r="AI97" i="1"/>
  <c r="AH97" i="1"/>
  <c r="AF97" i="1"/>
  <c r="AE97" i="1"/>
  <c r="AG97" i="1"/>
  <c r="AJ95" i="1"/>
  <c r="AI95" i="1"/>
  <c r="AG95" i="1"/>
  <c r="AE95" i="1"/>
  <c r="AH95" i="1"/>
  <c r="AF95" i="1"/>
  <c r="AJ93" i="1"/>
  <c r="AI93" i="1"/>
  <c r="AH93" i="1"/>
  <c r="AF93" i="1"/>
  <c r="AE93" i="1"/>
  <c r="AG93" i="1"/>
  <c r="AJ91" i="1"/>
  <c r="AI91" i="1"/>
  <c r="AG91" i="1"/>
  <c r="AE91" i="1"/>
  <c r="AH91" i="1"/>
  <c r="AF91" i="1"/>
  <c r="AJ89" i="1"/>
  <c r="AI89" i="1"/>
  <c r="AH89" i="1"/>
  <c r="AF89" i="1"/>
  <c r="AE89" i="1"/>
  <c r="AG89" i="1"/>
  <c r="AJ87" i="1"/>
  <c r="AI87" i="1"/>
  <c r="AG87" i="1"/>
  <c r="AE87" i="1"/>
  <c r="AH87" i="1"/>
  <c r="AF87" i="1"/>
  <c r="AJ85" i="1"/>
  <c r="AI85" i="1"/>
  <c r="AH85" i="1"/>
  <c r="AF85" i="1"/>
  <c r="AE85" i="1"/>
  <c r="AG85" i="1"/>
  <c r="AJ83" i="1"/>
  <c r="AI83" i="1"/>
  <c r="AG83" i="1"/>
  <c r="AE83" i="1"/>
  <c r="AH83" i="1"/>
  <c r="AF83" i="1"/>
  <c r="AJ81" i="1"/>
  <c r="AI81" i="1"/>
  <c r="AH81" i="1"/>
  <c r="AF81" i="1"/>
  <c r="AE81" i="1"/>
  <c r="AG81" i="1"/>
  <c r="AJ79" i="1"/>
  <c r="AI79" i="1"/>
  <c r="AG79" i="1"/>
  <c r="AE79" i="1"/>
  <c r="AH79" i="1"/>
  <c r="AF79" i="1"/>
  <c r="AJ77" i="1"/>
  <c r="AI77" i="1"/>
  <c r="AH77" i="1"/>
  <c r="AF77" i="1"/>
  <c r="AE77" i="1"/>
  <c r="AG77" i="1"/>
  <c r="AJ75" i="1"/>
  <c r="AI75" i="1"/>
  <c r="AG75" i="1"/>
  <c r="AE75" i="1"/>
  <c r="AH75" i="1"/>
  <c r="AF75" i="1"/>
  <c r="AJ73" i="1"/>
  <c r="AI73" i="1"/>
  <c r="AH73" i="1"/>
  <c r="AF73" i="1"/>
  <c r="AE73" i="1"/>
  <c r="AG73" i="1"/>
  <c r="AJ71" i="1"/>
  <c r="AI71" i="1"/>
  <c r="AG71" i="1"/>
  <c r="AE71" i="1"/>
  <c r="AH71" i="1"/>
  <c r="AF71" i="1"/>
  <c r="AJ69" i="1"/>
  <c r="AI69" i="1"/>
  <c r="AH69" i="1"/>
  <c r="AF69" i="1"/>
  <c r="AE69" i="1"/>
  <c r="AG69" i="1"/>
  <c r="AJ67" i="1"/>
  <c r="AI67" i="1"/>
  <c r="AG67" i="1"/>
  <c r="AE67" i="1"/>
  <c r="AH67" i="1"/>
  <c r="AF67" i="1"/>
  <c r="AJ65" i="1"/>
  <c r="AI65" i="1"/>
  <c r="AH65" i="1"/>
  <c r="AF65" i="1"/>
  <c r="AE65" i="1"/>
  <c r="AG65" i="1"/>
  <c r="AI63" i="1"/>
  <c r="AJ63" i="1"/>
  <c r="AG63" i="1"/>
  <c r="AE63" i="1"/>
  <c r="AH63" i="1"/>
  <c r="AF63" i="1"/>
  <c r="AJ61" i="1"/>
  <c r="AI61" i="1"/>
  <c r="AH61" i="1"/>
  <c r="AF61" i="1"/>
  <c r="AE61" i="1"/>
  <c r="AG61" i="1"/>
  <c r="AJ59" i="1"/>
  <c r="AI59" i="1"/>
  <c r="AG59" i="1"/>
  <c r="AE59" i="1"/>
  <c r="AH59" i="1"/>
  <c r="AF59" i="1"/>
  <c r="AJ57" i="1"/>
  <c r="AI57" i="1"/>
  <c r="AH57" i="1"/>
  <c r="AF57" i="1"/>
  <c r="AE57" i="1"/>
  <c r="AG57" i="1"/>
  <c r="AI55" i="1"/>
  <c r="AJ55" i="1"/>
  <c r="AG55" i="1"/>
  <c r="AE55" i="1"/>
  <c r="AH55" i="1"/>
  <c r="AF55" i="1"/>
  <c r="AJ53" i="1"/>
  <c r="AI53" i="1"/>
  <c r="AH53" i="1"/>
  <c r="AF53" i="1"/>
  <c r="AG53" i="1"/>
  <c r="AE53" i="1"/>
  <c r="AJ51" i="1"/>
  <c r="AI51" i="1"/>
  <c r="AG51" i="1"/>
  <c r="AE51" i="1"/>
  <c r="AH51" i="1"/>
  <c r="AF51" i="1"/>
  <c r="AJ49" i="1"/>
  <c r="AI49" i="1"/>
  <c r="AH49" i="1"/>
  <c r="AF49" i="1"/>
  <c r="AG49" i="1"/>
  <c r="AE49" i="1"/>
  <c r="AI47" i="1"/>
  <c r="AJ47" i="1"/>
  <c r="AG47" i="1"/>
  <c r="AE47" i="1"/>
  <c r="AH47" i="1"/>
  <c r="AF47" i="1"/>
  <c r="AJ45" i="1"/>
  <c r="AI45" i="1"/>
  <c r="AH45" i="1"/>
  <c r="AF45" i="1"/>
  <c r="AG45" i="1"/>
  <c r="AE45" i="1"/>
  <c r="AJ43" i="1"/>
  <c r="AI43" i="1"/>
  <c r="AG43" i="1"/>
  <c r="AE43" i="1"/>
  <c r="AH43" i="1"/>
  <c r="AF43" i="1"/>
  <c r="AJ41" i="1"/>
  <c r="AI41" i="1"/>
  <c r="AH41" i="1"/>
  <c r="AF41" i="1"/>
  <c r="AG41" i="1"/>
  <c r="AE41" i="1"/>
  <c r="AI39" i="1"/>
  <c r="AJ39" i="1"/>
  <c r="AG39" i="1"/>
  <c r="AE39" i="1"/>
  <c r="AH39" i="1"/>
  <c r="AF39" i="1"/>
  <c r="AJ37" i="1"/>
  <c r="AI37" i="1"/>
  <c r="AH37" i="1"/>
  <c r="AF37" i="1"/>
  <c r="AG37" i="1"/>
  <c r="AE37" i="1"/>
  <c r="AJ35" i="1"/>
  <c r="AI35" i="1"/>
  <c r="AG35" i="1"/>
  <c r="AE35" i="1"/>
  <c r="AH35" i="1"/>
  <c r="AF35" i="1"/>
  <c r="AJ33" i="1"/>
  <c r="AI33" i="1"/>
  <c r="AH33" i="1"/>
  <c r="AF33" i="1"/>
  <c r="AG33" i="1"/>
  <c r="AE33" i="1"/>
  <c r="AJ30" i="1"/>
  <c r="AI30" i="1"/>
  <c r="AH30" i="1"/>
  <c r="AG30" i="1"/>
  <c r="AF30" i="1"/>
  <c r="AE30" i="1"/>
  <c r="AJ28" i="1"/>
  <c r="AI28" i="1"/>
  <c r="AH28" i="1"/>
  <c r="AG28" i="1"/>
  <c r="AF28" i="1"/>
  <c r="AE28" i="1"/>
  <c r="AJ26" i="1"/>
  <c r="AI26" i="1"/>
  <c r="AH26" i="1"/>
  <c r="AG26" i="1"/>
  <c r="AF26" i="1"/>
  <c r="AE26" i="1"/>
  <c r="AJ24" i="1"/>
  <c r="AI24" i="1"/>
  <c r="AH24" i="1"/>
  <c r="AG24" i="1"/>
  <c r="AF24" i="1"/>
  <c r="AE24" i="1"/>
  <c r="AJ22" i="1"/>
  <c r="AI22" i="1"/>
  <c r="AH22" i="1"/>
  <c r="AG22" i="1"/>
  <c r="AF22" i="1"/>
  <c r="AE22" i="1"/>
  <c r="AJ20" i="1"/>
  <c r="AI20" i="1"/>
  <c r="AH20" i="1"/>
  <c r="AG20" i="1"/>
  <c r="AF20" i="1"/>
  <c r="AE20" i="1"/>
  <c r="AJ18" i="1"/>
  <c r="AI18" i="1"/>
  <c r="AH18" i="1"/>
  <c r="AG18" i="1"/>
  <c r="AF18" i="1"/>
  <c r="AE18" i="1"/>
  <c r="AJ16" i="1"/>
  <c r="AI16" i="1"/>
  <c r="AH16" i="1"/>
  <c r="AG16" i="1"/>
  <c r="AF16" i="1"/>
  <c r="AE16" i="1"/>
  <c r="AJ14" i="1"/>
  <c r="AI14" i="1"/>
  <c r="AH14" i="1"/>
  <c r="AG14" i="1"/>
  <c r="AF14" i="1"/>
  <c r="AE14" i="1"/>
  <c r="AJ12" i="1"/>
  <c r="AI12" i="1"/>
  <c r="AH12" i="1"/>
  <c r="AG12" i="1"/>
  <c r="AF12" i="1"/>
  <c r="AE12" i="1"/>
  <c r="AJ10" i="1"/>
  <c r="AI10" i="1"/>
  <c r="AH10" i="1"/>
  <c r="AG10" i="1"/>
  <c r="AF10" i="1"/>
  <c r="AE10" i="1"/>
  <c r="AJ8" i="1"/>
  <c r="AI8" i="1"/>
  <c r="AH8" i="1"/>
  <c r="AG8" i="1"/>
  <c r="AF8" i="1"/>
  <c r="AE8" i="1"/>
  <c r="AJ106" i="1"/>
  <c r="AI106" i="1"/>
  <c r="AH106" i="1"/>
  <c r="AG106" i="1"/>
  <c r="AF106" i="1"/>
  <c r="AE106" i="1"/>
  <c r="AJ104" i="1"/>
  <c r="AI104" i="1"/>
  <c r="AH104" i="1"/>
  <c r="AG104" i="1"/>
  <c r="AF104" i="1"/>
  <c r="AE104" i="1"/>
  <c r="AJ102" i="1"/>
  <c r="AI102" i="1"/>
  <c r="AH102" i="1"/>
  <c r="AG102" i="1"/>
  <c r="AF102" i="1"/>
  <c r="AE102" i="1"/>
  <c r="AJ100" i="1"/>
  <c r="AI100" i="1"/>
  <c r="AH100" i="1"/>
  <c r="AG100" i="1"/>
  <c r="AF100" i="1"/>
  <c r="AE100" i="1"/>
  <c r="AJ98" i="1"/>
  <c r="AI98" i="1"/>
  <c r="AH98" i="1"/>
  <c r="AG98" i="1"/>
  <c r="AF98" i="1"/>
  <c r="AE98" i="1"/>
  <c r="AJ96" i="1"/>
  <c r="AI96" i="1"/>
  <c r="AH96" i="1"/>
  <c r="AG96" i="1"/>
  <c r="AF96" i="1"/>
  <c r="AE96" i="1"/>
  <c r="AJ94" i="1"/>
  <c r="AI94" i="1"/>
  <c r="AH94" i="1"/>
  <c r="AG94" i="1"/>
  <c r="AF94" i="1"/>
  <c r="AE94" i="1"/>
  <c r="AJ92" i="1"/>
  <c r="AI92" i="1"/>
  <c r="AH92" i="1"/>
  <c r="AG92" i="1"/>
  <c r="AF92" i="1"/>
  <c r="AE92" i="1"/>
  <c r="AJ90" i="1"/>
  <c r="AI90" i="1"/>
  <c r="AH90" i="1"/>
  <c r="AG90" i="1"/>
  <c r="AF90" i="1"/>
  <c r="AE90" i="1"/>
  <c r="AJ88" i="1"/>
  <c r="AI88" i="1"/>
  <c r="AH88" i="1"/>
  <c r="AG88" i="1"/>
  <c r="AF88" i="1"/>
  <c r="AE88" i="1"/>
  <c r="AJ86" i="1"/>
  <c r="AI86" i="1"/>
  <c r="AH86" i="1"/>
  <c r="AG86" i="1"/>
  <c r="AF86" i="1"/>
  <c r="AE86" i="1"/>
  <c r="AJ84" i="1"/>
  <c r="AI84" i="1"/>
  <c r="AH84" i="1"/>
  <c r="AG84" i="1"/>
  <c r="AF84" i="1"/>
  <c r="AE84" i="1"/>
  <c r="AJ82" i="1"/>
  <c r="AI82" i="1"/>
  <c r="AH82" i="1"/>
  <c r="AG82" i="1"/>
  <c r="AF82" i="1"/>
  <c r="AE82" i="1"/>
  <c r="AJ80" i="1"/>
  <c r="AI80" i="1"/>
  <c r="AH80" i="1"/>
  <c r="AG80" i="1"/>
  <c r="AF80" i="1"/>
  <c r="AE80" i="1"/>
  <c r="AJ78" i="1"/>
  <c r="AI78" i="1"/>
  <c r="AH78" i="1"/>
  <c r="AG78" i="1"/>
  <c r="AF78" i="1"/>
  <c r="AE78" i="1"/>
  <c r="AJ76" i="1"/>
  <c r="AI76" i="1"/>
  <c r="AH76" i="1"/>
  <c r="AG76" i="1"/>
  <c r="AF76" i="1"/>
  <c r="AE76" i="1"/>
  <c r="AJ74" i="1"/>
  <c r="AI74" i="1"/>
  <c r="AH74" i="1"/>
  <c r="AG74" i="1"/>
  <c r="AF74" i="1"/>
  <c r="AE74" i="1"/>
  <c r="AJ72" i="1"/>
  <c r="AI72" i="1"/>
  <c r="AH72" i="1"/>
  <c r="AG72" i="1"/>
  <c r="AF72" i="1"/>
  <c r="AE72" i="1"/>
  <c r="AJ70" i="1"/>
  <c r="AI70" i="1"/>
  <c r="AH70" i="1"/>
  <c r="AG70" i="1"/>
  <c r="AF70" i="1"/>
  <c r="AE70" i="1"/>
  <c r="AJ68" i="1"/>
  <c r="AI68" i="1"/>
  <c r="AH68" i="1"/>
  <c r="AG68" i="1"/>
  <c r="AF68" i="1"/>
  <c r="AE68" i="1"/>
  <c r="AJ66" i="1"/>
  <c r="AI66" i="1"/>
  <c r="AH66" i="1"/>
  <c r="AG66" i="1"/>
  <c r="AF66" i="1"/>
  <c r="AE66" i="1"/>
  <c r="AJ64" i="1"/>
  <c r="AI64" i="1"/>
  <c r="AH64" i="1"/>
  <c r="AG64" i="1"/>
  <c r="AF64" i="1"/>
  <c r="AE64" i="1"/>
  <c r="AJ62" i="1"/>
  <c r="AI62" i="1"/>
  <c r="AH62" i="1"/>
  <c r="AG62" i="1"/>
  <c r="AF62" i="1"/>
  <c r="AE62" i="1"/>
  <c r="AJ60" i="1"/>
  <c r="AI60" i="1"/>
  <c r="AH60" i="1"/>
  <c r="AG60" i="1"/>
  <c r="AF60" i="1"/>
  <c r="AE60" i="1"/>
  <c r="AJ58" i="1"/>
  <c r="AI58" i="1"/>
  <c r="AH58" i="1"/>
  <c r="AG58" i="1"/>
  <c r="AF58" i="1"/>
  <c r="AE58" i="1"/>
  <c r="AJ56" i="1"/>
  <c r="AI56" i="1"/>
  <c r="AH56" i="1"/>
  <c r="AG56" i="1"/>
  <c r="AF56" i="1"/>
  <c r="AE56" i="1"/>
  <c r="AJ54" i="1"/>
  <c r="AI54" i="1"/>
  <c r="AH54" i="1"/>
  <c r="AG54" i="1"/>
  <c r="AF54" i="1"/>
  <c r="AE54" i="1"/>
  <c r="AJ52" i="1"/>
  <c r="AI52" i="1"/>
  <c r="AH52" i="1"/>
  <c r="AG52" i="1"/>
  <c r="AF52" i="1"/>
  <c r="AE52" i="1"/>
  <c r="AJ50" i="1"/>
  <c r="AI50" i="1"/>
  <c r="AH50" i="1"/>
  <c r="AG50" i="1"/>
  <c r="AF50" i="1"/>
  <c r="AE50" i="1"/>
  <c r="AJ48" i="1"/>
  <c r="AI48" i="1"/>
  <c r="AH48" i="1"/>
  <c r="AG48" i="1"/>
  <c r="AF48" i="1"/>
  <c r="AE48" i="1"/>
  <c r="AJ46" i="1"/>
  <c r="AI46" i="1"/>
  <c r="AH46" i="1"/>
  <c r="AG46" i="1"/>
  <c r="AF46" i="1"/>
  <c r="AE46" i="1"/>
  <c r="AJ44" i="1"/>
  <c r="AI44" i="1"/>
  <c r="AH44" i="1"/>
  <c r="AG44" i="1"/>
  <c r="AF44" i="1"/>
  <c r="AE44" i="1"/>
  <c r="AJ42" i="1"/>
  <c r="AI42" i="1"/>
  <c r="AH42" i="1"/>
  <c r="AG42" i="1"/>
  <c r="AF42" i="1"/>
  <c r="AE42" i="1"/>
  <c r="AJ40" i="1"/>
  <c r="AI40" i="1"/>
  <c r="AH40" i="1"/>
  <c r="AG40" i="1"/>
  <c r="AF40" i="1"/>
  <c r="AE40" i="1"/>
  <c r="AJ38" i="1"/>
  <c r="AI38" i="1"/>
  <c r="AH38" i="1"/>
  <c r="AG38" i="1"/>
  <c r="AF38" i="1"/>
  <c r="AE38" i="1"/>
  <c r="AJ36" i="1"/>
  <c r="AI36" i="1"/>
  <c r="AH36" i="1"/>
  <c r="AG36" i="1"/>
  <c r="AF36" i="1"/>
  <c r="AE36" i="1"/>
  <c r="AJ34" i="1"/>
  <c r="AI34" i="1"/>
  <c r="AH34" i="1"/>
  <c r="AG34" i="1"/>
  <c r="AF34" i="1"/>
  <c r="AE34" i="1"/>
  <c r="AJ31" i="1"/>
  <c r="AI31" i="1"/>
  <c r="AH31" i="1"/>
  <c r="AF31" i="1"/>
  <c r="AG31" i="1"/>
  <c r="AE31" i="1"/>
  <c r="AJ29" i="1"/>
  <c r="AI29" i="1"/>
  <c r="AG29" i="1"/>
  <c r="AE29" i="1"/>
  <c r="AH29" i="1"/>
  <c r="AF29" i="1"/>
  <c r="AJ27" i="1"/>
  <c r="AI27" i="1"/>
  <c r="AH27" i="1"/>
  <c r="AF27" i="1"/>
  <c r="AG27" i="1"/>
  <c r="AE27" i="1"/>
  <c r="AI25" i="1"/>
  <c r="AJ25" i="1"/>
  <c r="AG25" i="1"/>
  <c r="AE25" i="1"/>
  <c r="AH25" i="1"/>
  <c r="AF25" i="1"/>
  <c r="AJ23" i="1"/>
  <c r="AI23" i="1"/>
  <c r="AH23" i="1"/>
  <c r="AF23" i="1"/>
  <c r="AG23" i="1"/>
  <c r="AE23" i="1"/>
  <c r="AJ21" i="1"/>
  <c r="AI21" i="1"/>
  <c r="AG21" i="1"/>
  <c r="AE21" i="1"/>
  <c r="AH21" i="1"/>
  <c r="AF21" i="1"/>
  <c r="AJ19" i="1"/>
  <c r="AI19" i="1"/>
  <c r="AH19" i="1"/>
  <c r="AF19" i="1"/>
  <c r="AG19" i="1"/>
  <c r="AE19" i="1"/>
  <c r="AI17" i="1"/>
  <c r="AJ17" i="1"/>
  <c r="AG17" i="1"/>
  <c r="AE17" i="1"/>
  <c r="AH17" i="1"/>
  <c r="AF17" i="1"/>
  <c r="AJ15" i="1"/>
  <c r="AI15" i="1"/>
  <c r="AH15" i="1"/>
  <c r="AF15" i="1"/>
  <c r="AG15" i="1"/>
  <c r="AE15" i="1"/>
  <c r="AJ13" i="1"/>
  <c r="AI13" i="1"/>
  <c r="AG13" i="1"/>
  <c r="AE13" i="1"/>
  <c r="AH13" i="1"/>
  <c r="AF13" i="1"/>
  <c r="AJ11" i="1"/>
  <c r="AI11" i="1"/>
  <c r="AH11" i="1"/>
  <c r="AF11" i="1"/>
  <c r="AG11" i="1"/>
  <c r="AE11" i="1"/>
  <c r="AI9" i="1"/>
  <c r="AJ9" i="1"/>
  <c r="AG9" i="1"/>
  <c r="AE9" i="1"/>
  <c r="AH9" i="1"/>
  <c r="AF9" i="1"/>
  <c r="J6" i="1"/>
  <c r="I6" i="1"/>
  <c r="AF6" i="1" l="1"/>
  <c r="AG6" i="1"/>
  <c r="AI6" i="1"/>
  <c r="AH6" i="1"/>
  <c r="AE6" i="1"/>
  <c r="AJ6" i="1"/>
</calcChain>
</file>

<file path=xl/sharedStrings.xml><?xml version="1.0" encoding="utf-8"?>
<sst xmlns="http://schemas.openxmlformats.org/spreadsheetml/2006/main" count="267" uniqueCount="144">
  <si>
    <t>Период: 24.01.2025 - 31.01.2025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</si>
  <si>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</si>
  <si>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</si>
  <si>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</si>
  <si>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</si>
  <si>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</si>
  <si>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</si>
  <si>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</si>
  <si>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</si>
  <si>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</si>
  <si>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</si>
  <si>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</si>
  <si>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</si>
  <si>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</si>
  <si>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</si>
  <si>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</si>
  <si>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</si>
  <si>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</si>
  <si>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</si>
  <si>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</si>
  <si>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</si>
  <si>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</si>
  <si>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</si>
  <si>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</si>
  <si>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</si>
  <si>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</si>
  <si>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</si>
  <si>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</si>
  <si>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</si>
  <si>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</si>
  <si>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</si>
  <si>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</si>
  <si>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</si>
  <si>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</si>
  <si>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</si>
  <si>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</si>
  <si>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</si>
  <si>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</si>
  <si>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</si>
  <si>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</si>
  <si>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</si>
  <si>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</si>
  <si>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</si>
  <si>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</si>
  <si>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</si>
  <si>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</si>
  <si>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</si>
  <si>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</si>
  <si>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</si>
  <si>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</si>
  <si>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</si>
  <si>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</si>
  <si>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</si>
  <si>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</si>
  <si>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</si>
  <si>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</si>
  <si>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</si>
  <si>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</si>
  <si>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</si>
  <si>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</si>
  <si>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</si>
  <si>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</si>
  <si>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</si>
  <si>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</si>
  <si>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</si>
  <si>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</si>
  <si>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</si>
  <si>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</si>
  <si>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</si>
  <si>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</si>
  <si>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</si>
  <si>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</si>
  <si>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</si>
  <si>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</si>
  <si>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</si>
  <si>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</si>
  <si>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</si>
  <si>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</si>
  <si>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</si>
  <si>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</si>
  <si>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</si>
  <si>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</si>
  <si>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</si>
  <si>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</si>
  <si>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</si>
  <si>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</si>
  <si>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</si>
  <si>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</si>
  <si>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</si>
  <si>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</si>
  <si>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</si>
  <si>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</si>
  <si>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</si>
  <si>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</si>
  <si>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</si>
  <si>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</si>
  <si>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</si>
  <si>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</si>
  <si>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</si>
  <si>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</si>
  <si>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</si>
  <si>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</si>
  <si>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</si>
  <si>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</si>
  <si>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</si>
  <si>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7052 ПЕППЕРОНИ с/к с/н мгс 1*2_HRC  ОСТАНКИНО</t>
  </si>
  <si>
    <t>7053 БЕКОН ДЛЯ КУЛИНАРИИ с/к с/н мгс 1*2_HRC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</si>
  <si>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</si>
  <si>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</si>
  <si>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</si>
  <si>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</si>
  <si>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</si>
  <si>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</si>
  <si>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</si>
  <si>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</si>
  <si>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</si>
  <si>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</si>
  <si>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</si>
  <si>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</si>
  <si>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</si>
  <si>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</si>
  <si>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</si>
  <si>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</si>
  <si>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01,02,</t>
  </si>
  <si>
    <t>04,02,</t>
  </si>
  <si>
    <t>05,02,</t>
  </si>
  <si>
    <t>06,02,</t>
  </si>
  <si>
    <t>06,02г</t>
  </si>
  <si>
    <t>07,02,</t>
  </si>
  <si>
    <t>10,01,</t>
  </si>
  <si>
    <t>17,01,</t>
  </si>
  <si>
    <t>24,01,</t>
  </si>
  <si>
    <t>3,8т</t>
  </si>
  <si>
    <t>2,6т</t>
  </si>
  <si>
    <t>6т</t>
  </si>
  <si>
    <t>17т</t>
  </si>
  <si>
    <t>вывод</t>
  </si>
  <si>
    <t>увел</t>
  </si>
  <si>
    <t>нов</t>
  </si>
  <si>
    <t>Витал</t>
  </si>
  <si>
    <t>кор</t>
  </si>
  <si>
    <t>08,02,</t>
  </si>
  <si>
    <t>0,7т</t>
  </si>
  <si>
    <t>7,8т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</si>
</sst>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23.01.2025 - 30.01.2025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30,01,</v>
          </cell>
          <cell r="L5" t="str">
            <v>31,01,</v>
          </cell>
          <cell r="M5" t="str">
            <v>01,02,</v>
          </cell>
          <cell r="T5" t="str">
            <v>04,02,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30,01,</v>
          </cell>
        </row>
        <row r="6">
          <cell r="E6">
            <v>82869.007999999987</v>
          </cell>
          <cell r="F6">
            <v>80713.799999999974</v>
          </cell>
          <cell r="I6">
            <v>83892.950000000012</v>
          </cell>
          <cell r="J6">
            <v>-1023.9419999999997</v>
          </cell>
          <cell r="K6">
            <v>13484</v>
          </cell>
          <cell r="L6">
            <v>13450</v>
          </cell>
          <cell r="M6">
            <v>19650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16573.801600000006</v>
          </cell>
          <cell r="T6">
            <v>2810</v>
          </cell>
          <cell r="W6">
            <v>0</v>
          </cell>
          <cell r="X6">
            <v>0</v>
          </cell>
          <cell r="Y6">
            <v>14242.783600000006</v>
          </cell>
          <cell r="Z6">
            <v>18057.898399999995</v>
          </cell>
          <cell r="AA6">
            <v>17253.291599999997</v>
          </cell>
          <cell r="AB6">
            <v>11480.910000000002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69.966999999999999</v>
          </cell>
          <cell r="E7">
            <v>15.552</v>
          </cell>
          <cell r="F7">
            <v>50.414000000000001</v>
          </cell>
          <cell r="G7">
            <v>0</v>
          </cell>
          <cell r="H7">
            <v>120</v>
          </cell>
          <cell r="I7">
            <v>19</v>
          </cell>
          <cell r="J7">
            <v>-3.4480000000000004</v>
          </cell>
          <cell r="K7">
            <v>0</v>
          </cell>
          <cell r="L7">
            <v>0</v>
          </cell>
          <cell r="M7">
            <v>0</v>
          </cell>
          <cell r="S7">
            <v>3.1103999999999998</v>
          </cell>
          <cell r="U7">
            <v>16.208204732510289</v>
          </cell>
          <cell r="V7">
            <v>16.208204732510289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4.4909999999999997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709</v>
          </cell>
          <cell r="D8">
            <v>226</v>
          </cell>
          <cell r="E8">
            <v>355</v>
          </cell>
          <cell r="F8">
            <v>558</v>
          </cell>
          <cell r="G8">
            <v>0.4</v>
          </cell>
          <cell r="H8">
            <v>60</v>
          </cell>
          <cell r="I8">
            <v>374</v>
          </cell>
          <cell r="J8">
            <v>-19</v>
          </cell>
          <cell r="K8">
            <v>0</v>
          </cell>
          <cell r="L8">
            <v>0</v>
          </cell>
          <cell r="M8">
            <v>0</v>
          </cell>
          <cell r="S8">
            <v>71</v>
          </cell>
          <cell r="U8">
            <v>7.859154929577465</v>
          </cell>
          <cell r="V8">
            <v>7.859154929577465</v>
          </cell>
          <cell r="Y8">
            <v>74</v>
          </cell>
          <cell r="Z8">
            <v>111.6</v>
          </cell>
          <cell r="AA8">
            <v>80.2</v>
          </cell>
          <cell r="AB8">
            <v>78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39.298999999999999</v>
          </cell>
          <cell r="E9">
            <v>13.651999999999999</v>
          </cell>
          <cell r="F9">
            <v>24</v>
          </cell>
          <cell r="G9">
            <v>0</v>
          </cell>
          <cell r="H9">
            <v>120</v>
          </cell>
          <cell r="I9">
            <v>13</v>
          </cell>
          <cell r="J9">
            <v>0.65199999999999925</v>
          </cell>
          <cell r="K9">
            <v>0</v>
          </cell>
          <cell r="L9">
            <v>0</v>
          </cell>
          <cell r="M9">
            <v>0</v>
          </cell>
          <cell r="S9">
            <v>2.7303999999999999</v>
          </cell>
          <cell r="U9">
            <v>8.7899208907119846</v>
          </cell>
          <cell r="V9">
            <v>8.7899208907119846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8.7530000000000001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231</v>
          </cell>
          <cell r="D10">
            <v>1</v>
          </cell>
          <cell r="E10">
            <v>104</v>
          </cell>
          <cell r="F10">
            <v>121</v>
          </cell>
          <cell r="G10">
            <v>0.25</v>
          </cell>
          <cell r="H10">
            <v>120</v>
          </cell>
          <cell r="I10">
            <v>101</v>
          </cell>
          <cell r="J10">
            <v>3</v>
          </cell>
          <cell r="K10">
            <v>0</v>
          </cell>
          <cell r="L10">
            <v>0</v>
          </cell>
          <cell r="M10">
            <v>120</v>
          </cell>
          <cell r="S10">
            <v>20.8</v>
          </cell>
          <cell r="U10">
            <v>11.586538461538462</v>
          </cell>
          <cell r="V10">
            <v>5.8173076923076925</v>
          </cell>
          <cell r="Y10">
            <v>16</v>
          </cell>
          <cell r="Z10">
            <v>22.2</v>
          </cell>
          <cell r="AA10">
            <v>17.600000000000001</v>
          </cell>
          <cell r="AB10">
            <v>18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2287.6419999999998</v>
          </cell>
          <cell r="D11">
            <v>1261.856</v>
          </cell>
          <cell r="E11">
            <v>1418.152</v>
          </cell>
          <cell r="F11">
            <v>2078.4960000000001</v>
          </cell>
          <cell r="G11">
            <v>1</v>
          </cell>
          <cell r="H11">
            <v>60</v>
          </cell>
          <cell r="I11">
            <v>1423.6</v>
          </cell>
          <cell r="J11">
            <v>-5.4479999999998654</v>
          </cell>
          <cell r="K11">
            <v>0</v>
          </cell>
          <cell r="L11">
            <v>800</v>
          </cell>
          <cell r="M11">
            <v>600</v>
          </cell>
          <cell r="S11">
            <v>283.63040000000001</v>
          </cell>
          <cell r="U11">
            <v>12.264186067501932</v>
          </cell>
          <cell r="V11">
            <v>7.3281848490147743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211.66300000000001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579.44600000000003</v>
          </cell>
          <cell r="E12">
            <v>27.805</v>
          </cell>
          <cell r="F12">
            <v>551.149</v>
          </cell>
          <cell r="G12">
            <v>1</v>
          </cell>
          <cell r="H12">
            <v>120</v>
          </cell>
          <cell r="I12">
            <v>26.6</v>
          </cell>
          <cell r="J12">
            <v>1.2049999999999983</v>
          </cell>
          <cell r="K12">
            <v>0</v>
          </cell>
          <cell r="L12">
            <v>0</v>
          </cell>
          <cell r="M12">
            <v>0</v>
          </cell>
          <cell r="S12">
            <v>5.5609999999999999</v>
          </cell>
          <cell r="U12">
            <v>99.109692501348675</v>
          </cell>
          <cell r="V12">
            <v>99.109692501348675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2.004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97.691000000000003</v>
          </cell>
          <cell r="D13">
            <v>220.715</v>
          </cell>
          <cell r="E13">
            <v>134.09200000000001</v>
          </cell>
          <cell r="F13">
            <v>79.742000000000004</v>
          </cell>
          <cell r="G13">
            <v>1</v>
          </cell>
          <cell r="H13">
            <v>60</v>
          </cell>
          <cell r="I13">
            <v>131.9</v>
          </cell>
          <cell r="J13">
            <v>2.1920000000000073</v>
          </cell>
          <cell r="K13">
            <v>30</v>
          </cell>
          <cell r="L13">
            <v>0</v>
          </cell>
          <cell r="M13">
            <v>40</v>
          </cell>
          <cell r="S13">
            <v>26.818400000000004</v>
          </cell>
          <cell r="T13">
            <v>30</v>
          </cell>
          <cell r="U13">
            <v>6.7021895415088144</v>
          </cell>
          <cell r="V13">
            <v>2.9734063180502934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31.198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92</v>
          </cell>
          <cell r="D14">
            <v>2</v>
          </cell>
          <cell r="E14">
            <v>53</v>
          </cell>
          <cell r="F14">
            <v>35</v>
          </cell>
          <cell r="G14">
            <v>0</v>
          </cell>
          <cell r="H14">
            <v>45</v>
          </cell>
          <cell r="I14">
            <v>57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  <cell r="S14">
            <v>10.6</v>
          </cell>
          <cell r="U14">
            <v>3.3018867924528301</v>
          </cell>
          <cell r="V14">
            <v>3.3018867924528301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7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34</v>
          </cell>
          <cell r="D15">
            <v>135</v>
          </cell>
          <cell r="E15">
            <v>109</v>
          </cell>
          <cell r="F15">
            <v>53</v>
          </cell>
          <cell r="G15">
            <v>7.0000000000000007E-2</v>
          </cell>
          <cell r="H15">
            <v>120</v>
          </cell>
          <cell r="I15">
            <v>133</v>
          </cell>
          <cell r="J15">
            <v>-24</v>
          </cell>
          <cell r="K15">
            <v>40</v>
          </cell>
          <cell r="L15">
            <v>0</v>
          </cell>
          <cell r="M15">
            <v>0</v>
          </cell>
          <cell r="S15">
            <v>21.8</v>
          </cell>
          <cell r="T15">
            <v>40</v>
          </cell>
          <cell r="U15">
            <v>6.1009174311926602</v>
          </cell>
          <cell r="V15">
            <v>2.4311926605504586</v>
          </cell>
          <cell r="Y15">
            <v>19.600000000000001</v>
          </cell>
          <cell r="Z15">
            <v>15.4</v>
          </cell>
          <cell r="AA15">
            <v>19</v>
          </cell>
          <cell r="AB15">
            <v>22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869.43700000000001</v>
          </cell>
          <cell r="D16">
            <v>461.01900000000001</v>
          </cell>
          <cell r="E16">
            <v>496.43700000000001</v>
          </cell>
          <cell r="F16">
            <v>478.78800000000001</v>
          </cell>
          <cell r="G16">
            <v>1</v>
          </cell>
          <cell r="H16">
            <v>60</v>
          </cell>
          <cell r="I16">
            <v>487.3</v>
          </cell>
          <cell r="J16">
            <v>9.1370000000000005</v>
          </cell>
          <cell r="K16">
            <v>160</v>
          </cell>
          <cell r="L16">
            <v>250</v>
          </cell>
          <cell r="M16">
            <v>100</v>
          </cell>
          <cell r="S16">
            <v>99.287400000000005</v>
          </cell>
          <cell r="U16">
            <v>9.9588467418826561</v>
          </cell>
          <cell r="V16">
            <v>4.8222433057971097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60.832000000000001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821</v>
          </cell>
          <cell r="D17">
            <v>856</v>
          </cell>
          <cell r="E17">
            <v>403</v>
          </cell>
          <cell r="F17">
            <v>816</v>
          </cell>
          <cell r="G17">
            <v>0.25</v>
          </cell>
          <cell r="H17">
            <v>120</v>
          </cell>
          <cell r="I17">
            <v>409</v>
          </cell>
          <cell r="J17">
            <v>-6</v>
          </cell>
          <cell r="K17">
            <v>0</v>
          </cell>
          <cell r="L17">
            <v>0</v>
          </cell>
          <cell r="M17">
            <v>200</v>
          </cell>
          <cell r="S17">
            <v>80.599999999999994</v>
          </cell>
          <cell r="U17">
            <v>12.605459057071961</v>
          </cell>
          <cell r="V17">
            <v>10.12406947890819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86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40.685000000000002</v>
          </cell>
          <cell r="D18">
            <v>71.575999999999993</v>
          </cell>
          <cell r="E18">
            <v>86.606999999999999</v>
          </cell>
          <cell r="F18">
            <v>25.654</v>
          </cell>
          <cell r="G18">
            <v>1</v>
          </cell>
          <cell r="H18">
            <v>30</v>
          </cell>
          <cell r="I18">
            <v>86.5</v>
          </cell>
          <cell r="J18">
            <v>0.10699999999999932</v>
          </cell>
          <cell r="K18">
            <v>0</v>
          </cell>
          <cell r="L18">
            <v>0</v>
          </cell>
          <cell r="M18">
            <v>0</v>
          </cell>
          <cell r="S18">
            <v>17.321400000000001</v>
          </cell>
          <cell r="T18">
            <v>50</v>
          </cell>
          <cell r="U18">
            <v>4.3676608126363918</v>
          </cell>
          <cell r="V18">
            <v>1.4810581130855474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7.5190000000000001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15.17</v>
          </cell>
          <cell r="D19">
            <v>32.976999999999997</v>
          </cell>
          <cell r="E19">
            <v>16.454999999999998</v>
          </cell>
          <cell r="F19">
            <v>25.577000000000002</v>
          </cell>
          <cell r="G19">
            <v>1</v>
          </cell>
          <cell r="H19" t="e">
            <v>#N/A</v>
          </cell>
          <cell r="I19">
            <v>34.5</v>
          </cell>
          <cell r="J19">
            <v>-18.045000000000002</v>
          </cell>
          <cell r="K19">
            <v>0</v>
          </cell>
          <cell r="L19">
            <v>0</v>
          </cell>
          <cell r="M19">
            <v>10</v>
          </cell>
          <cell r="S19">
            <v>3.2909999999999995</v>
          </cell>
          <cell r="T19">
            <v>10</v>
          </cell>
          <cell r="U19">
            <v>13.848982072318446</v>
          </cell>
          <cell r="V19">
            <v>7.7718018839258605</v>
          </cell>
          <cell r="Y19">
            <v>0</v>
          </cell>
          <cell r="Z19">
            <v>0</v>
          </cell>
          <cell r="AA19">
            <v>2.097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300.529</v>
          </cell>
          <cell r="D20">
            <v>915.07399999999996</v>
          </cell>
          <cell r="E20">
            <v>672.16800000000001</v>
          </cell>
          <cell r="F20">
            <v>521.12900000000002</v>
          </cell>
          <cell r="G20">
            <v>1</v>
          </cell>
          <cell r="H20">
            <v>45</v>
          </cell>
          <cell r="I20">
            <v>673.6</v>
          </cell>
          <cell r="J20">
            <v>-1.4320000000000164</v>
          </cell>
          <cell r="K20">
            <v>130</v>
          </cell>
          <cell r="L20">
            <v>100</v>
          </cell>
          <cell r="M20">
            <v>100</v>
          </cell>
          <cell r="S20">
            <v>134.43360000000001</v>
          </cell>
          <cell r="T20">
            <v>50</v>
          </cell>
          <cell r="U20">
            <v>6.7031530807774242</v>
          </cell>
          <cell r="V20">
            <v>3.8764787969674246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61.866999999999997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1622</v>
          </cell>
          <cell r="D21">
            <v>619</v>
          </cell>
          <cell r="E21">
            <v>610</v>
          </cell>
          <cell r="F21">
            <v>1610</v>
          </cell>
          <cell r="G21">
            <v>0.25</v>
          </cell>
          <cell r="H21">
            <v>120</v>
          </cell>
          <cell r="I21">
            <v>611</v>
          </cell>
          <cell r="J21">
            <v>-1</v>
          </cell>
          <cell r="K21">
            <v>0</v>
          </cell>
          <cell r="L21">
            <v>0</v>
          </cell>
          <cell r="M21">
            <v>400</v>
          </cell>
          <cell r="S21">
            <v>122</v>
          </cell>
          <cell r="U21">
            <v>16.475409836065573</v>
          </cell>
          <cell r="V21">
            <v>13.196721311475409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120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732.31399999999996</v>
          </cell>
          <cell r="D22">
            <v>1715.662</v>
          </cell>
          <cell r="E22">
            <v>1213.3879999999999</v>
          </cell>
          <cell r="F22">
            <v>1182.4459999999999</v>
          </cell>
          <cell r="G22">
            <v>1</v>
          </cell>
          <cell r="H22">
            <v>45</v>
          </cell>
          <cell r="I22">
            <v>1220.8</v>
          </cell>
          <cell r="J22">
            <v>-7.4120000000000346</v>
          </cell>
          <cell r="K22">
            <v>250</v>
          </cell>
          <cell r="L22">
            <v>200</v>
          </cell>
          <cell r="M22">
            <v>100</v>
          </cell>
          <cell r="S22">
            <v>242.67759999999998</v>
          </cell>
          <cell r="U22">
            <v>7.138878907653611</v>
          </cell>
          <cell r="V22">
            <v>4.872497502859761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113.655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157</v>
          </cell>
          <cell r="D23">
            <v>326</v>
          </cell>
          <cell r="E23">
            <v>139</v>
          </cell>
          <cell r="F23">
            <v>329</v>
          </cell>
          <cell r="G23">
            <v>0.15</v>
          </cell>
          <cell r="H23">
            <v>60</v>
          </cell>
          <cell r="I23">
            <v>150</v>
          </cell>
          <cell r="J23">
            <v>-11</v>
          </cell>
          <cell r="K23">
            <v>40</v>
          </cell>
          <cell r="L23">
            <v>0</v>
          </cell>
          <cell r="M23">
            <v>0</v>
          </cell>
          <cell r="S23">
            <v>27.8</v>
          </cell>
          <cell r="U23">
            <v>13.273381294964029</v>
          </cell>
          <cell r="V23">
            <v>11.83453237410072</v>
          </cell>
          <cell r="Y23">
            <v>49.2</v>
          </cell>
          <cell r="Z23">
            <v>52</v>
          </cell>
          <cell r="AA23">
            <v>52.2</v>
          </cell>
          <cell r="AB23">
            <v>27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1718</v>
          </cell>
          <cell r="D24">
            <v>2051</v>
          </cell>
          <cell r="E24">
            <v>1655</v>
          </cell>
          <cell r="F24">
            <v>2076</v>
          </cell>
          <cell r="G24">
            <v>0.12</v>
          </cell>
          <cell r="H24">
            <v>60</v>
          </cell>
          <cell r="I24">
            <v>1669</v>
          </cell>
          <cell r="J24">
            <v>-14</v>
          </cell>
          <cell r="K24">
            <v>240</v>
          </cell>
          <cell r="L24">
            <v>0</v>
          </cell>
          <cell r="M24">
            <v>400</v>
          </cell>
          <cell r="S24">
            <v>331</v>
          </cell>
          <cell r="U24">
            <v>8.2054380664652573</v>
          </cell>
          <cell r="V24">
            <v>6.2719033232628396</v>
          </cell>
          <cell r="Y24">
            <v>399.6</v>
          </cell>
          <cell r="Z24">
            <v>445.4</v>
          </cell>
          <cell r="AA24">
            <v>410.6</v>
          </cell>
          <cell r="AB24">
            <v>187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315.97199999999998</v>
          </cell>
          <cell r="D25">
            <v>150.005</v>
          </cell>
          <cell r="E25">
            <v>295.78699999999998</v>
          </cell>
          <cell r="F25">
            <v>166.173</v>
          </cell>
          <cell r="G25">
            <v>1</v>
          </cell>
          <cell r="H25">
            <v>45</v>
          </cell>
          <cell r="I25">
            <v>303.7</v>
          </cell>
          <cell r="J25">
            <v>-7.9130000000000109</v>
          </cell>
          <cell r="K25">
            <v>40</v>
          </cell>
          <cell r="L25">
            <v>0</v>
          </cell>
          <cell r="M25">
            <v>30</v>
          </cell>
          <cell r="S25">
            <v>59.157399999999996</v>
          </cell>
          <cell r="T25">
            <v>90</v>
          </cell>
          <cell r="U25">
            <v>5.5136466443758518</v>
          </cell>
          <cell r="V25">
            <v>2.8089976909059562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39.32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1932</v>
          </cell>
          <cell r="D26">
            <v>32</v>
          </cell>
          <cell r="E26">
            <v>728</v>
          </cell>
          <cell r="F26">
            <v>1203</v>
          </cell>
          <cell r="G26">
            <v>0.25</v>
          </cell>
          <cell r="H26">
            <v>120</v>
          </cell>
          <cell r="I26">
            <v>760</v>
          </cell>
          <cell r="J26">
            <v>-32</v>
          </cell>
          <cell r="K26">
            <v>0</v>
          </cell>
          <cell r="L26">
            <v>400</v>
          </cell>
          <cell r="M26">
            <v>400</v>
          </cell>
          <cell r="S26">
            <v>145.6</v>
          </cell>
          <cell r="U26">
            <v>13.756868131868133</v>
          </cell>
          <cell r="V26">
            <v>8.2623626373626369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178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300.17599999999999</v>
          </cell>
          <cell r="D27">
            <v>0.498</v>
          </cell>
          <cell r="E27">
            <v>41.640999999999998</v>
          </cell>
          <cell r="F27">
            <v>257.02300000000002</v>
          </cell>
          <cell r="G27">
            <v>1</v>
          </cell>
          <cell r="H27">
            <v>120</v>
          </cell>
          <cell r="I27">
            <v>42.8</v>
          </cell>
          <cell r="J27">
            <v>-1.1589999999999989</v>
          </cell>
          <cell r="K27">
            <v>0</v>
          </cell>
          <cell r="L27">
            <v>0</v>
          </cell>
          <cell r="M27">
            <v>0</v>
          </cell>
          <cell r="S27">
            <v>8.3281999999999989</v>
          </cell>
          <cell r="U27">
            <v>30.861770850844128</v>
          </cell>
          <cell r="V27">
            <v>30.861770850844128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4.53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594.93799999999999</v>
          </cell>
          <cell r="D28">
            <v>325.77800000000002</v>
          </cell>
          <cell r="E28">
            <v>383.97300000000001</v>
          </cell>
          <cell r="F28">
            <v>350.63799999999998</v>
          </cell>
          <cell r="G28">
            <v>1</v>
          </cell>
          <cell r="H28">
            <v>60</v>
          </cell>
          <cell r="I28">
            <v>372.1</v>
          </cell>
          <cell r="J28">
            <v>11.87299999999999</v>
          </cell>
          <cell r="K28">
            <v>0</v>
          </cell>
          <cell r="L28">
            <v>200</v>
          </cell>
          <cell r="M28">
            <v>100</v>
          </cell>
          <cell r="S28">
            <v>76.794600000000003</v>
          </cell>
          <cell r="U28">
            <v>8.4724446770996913</v>
          </cell>
          <cell r="V28">
            <v>4.5659199995833033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70.405000000000001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1857</v>
          </cell>
          <cell r="D29">
            <v>644</v>
          </cell>
          <cell r="E29">
            <v>790</v>
          </cell>
          <cell r="F29">
            <v>1670</v>
          </cell>
          <cell r="G29">
            <v>0.22</v>
          </cell>
          <cell r="H29">
            <v>120</v>
          </cell>
          <cell r="I29">
            <v>822</v>
          </cell>
          <cell r="J29">
            <v>-32</v>
          </cell>
          <cell r="K29">
            <v>0</v>
          </cell>
          <cell r="L29">
            <v>600</v>
          </cell>
          <cell r="M29">
            <v>600</v>
          </cell>
          <cell r="S29">
            <v>158</v>
          </cell>
          <cell r="U29">
            <v>18.164556962025316</v>
          </cell>
          <cell r="V29">
            <v>10.569620253164556</v>
          </cell>
          <cell r="Y29">
            <v>156</v>
          </cell>
          <cell r="Z29">
            <v>178.2</v>
          </cell>
          <cell r="AA29">
            <v>190.2</v>
          </cell>
          <cell r="AB29">
            <v>130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1053</v>
          </cell>
          <cell r="D30">
            <v>1006</v>
          </cell>
          <cell r="E30">
            <v>1073</v>
          </cell>
          <cell r="F30">
            <v>977</v>
          </cell>
          <cell r="G30">
            <v>0.4</v>
          </cell>
          <cell r="H30" t="e">
            <v>#N/A</v>
          </cell>
          <cell r="I30">
            <v>1079</v>
          </cell>
          <cell r="J30">
            <v>-6</v>
          </cell>
          <cell r="K30">
            <v>320</v>
          </cell>
          <cell r="L30">
            <v>0</v>
          </cell>
          <cell r="M30">
            <v>200</v>
          </cell>
          <cell r="S30">
            <v>214.6</v>
          </cell>
          <cell r="U30">
            <v>6.9757688723205966</v>
          </cell>
          <cell r="V30">
            <v>4.552656104380242</v>
          </cell>
          <cell r="Y30">
            <v>189.4</v>
          </cell>
          <cell r="Z30">
            <v>246.8</v>
          </cell>
          <cell r="AA30">
            <v>226.8</v>
          </cell>
          <cell r="AB30">
            <v>45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184</v>
          </cell>
          <cell r="D31">
            <v>773</v>
          </cell>
          <cell r="E31">
            <v>430</v>
          </cell>
          <cell r="F31">
            <v>439</v>
          </cell>
          <cell r="G31">
            <v>0.3</v>
          </cell>
          <cell r="H31" t="e">
            <v>#N/A</v>
          </cell>
          <cell r="I31">
            <v>449</v>
          </cell>
          <cell r="J31">
            <v>-19</v>
          </cell>
          <cell r="K31">
            <v>160</v>
          </cell>
          <cell r="L31">
            <v>0</v>
          </cell>
          <cell r="M31">
            <v>80</v>
          </cell>
          <cell r="S31">
            <v>86</v>
          </cell>
          <cell r="U31">
            <v>7.8953488372093021</v>
          </cell>
          <cell r="V31">
            <v>5.1046511627906979</v>
          </cell>
          <cell r="Y31">
            <v>43</v>
          </cell>
          <cell r="Z31">
            <v>88</v>
          </cell>
          <cell r="AA31">
            <v>108.4</v>
          </cell>
          <cell r="AB31">
            <v>57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43</v>
          </cell>
          <cell r="D32">
            <v>131</v>
          </cell>
          <cell r="E32">
            <v>20</v>
          </cell>
          <cell r="F32">
            <v>69</v>
          </cell>
          <cell r="G32">
            <v>0.15</v>
          </cell>
          <cell r="H32" t="e">
            <v>#N/A</v>
          </cell>
          <cell r="I32">
            <v>23</v>
          </cell>
          <cell r="J32">
            <v>-3</v>
          </cell>
          <cell r="K32">
            <v>40</v>
          </cell>
          <cell r="L32">
            <v>0</v>
          </cell>
          <cell r="M32">
            <v>0</v>
          </cell>
          <cell r="S32">
            <v>4</v>
          </cell>
          <cell r="U32">
            <v>27.25</v>
          </cell>
          <cell r="V32">
            <v>17.25</v>
          </cell>
          <cell r="Y32">
            <v>11.4</v>
          </cell>
          <cell r="Z32">
            <v>12.2</v>
          </cell>
          <cell r="AA32">
            <v>11.4</v>
          </cell>
          <cell r="AB32">
            <v>8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647</v>
          </cell>
          <cell r="D33">
            <v>586</v>
          </cell>
          <cell r="E33">
            <v>577</v>
          </cell>
          <cell r="F33">
            <v>628</v>
          </cell>
          <cell r="G33">
            <v>0.3</v>
          </cell>
          <cell r="H33" t="e">
            <v>#N/A</v>
          </cell>
          <cell r="I33">
            <v>585</v>
          </cell>
          <cell r="J33">
            <v>-8</v>
          </cell>
          <cell r="K33">
            <v>120</v>
          </cell>
          <cell r="L33">
            <v>0</v>
          </cell>
          <cell r="M33">
            <v>120</v>
          </cell>
          <cell r="S33">
            <v>115.4</v>
          </cell>
          <cell r="U33">
            <v>7.5216637781629112</v>
          </cell>
          <cell r="V33">
            <v>5.4419410745233963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62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205</v>
          </cell>
          <cell r="D34">
            <v>325</v>
          </cell>
          <cell r="E34">
            <v>358</v>
          </cell>
          <cell r="F34">
            <v>164</v>
          </cell>
          <cell r="G34">
            <v>0.09</v>
          </cell>
          <cell r="H34" t="e">
            <v>#N/A</v>
          </cell>
          <cell r="I34">
            <v>358</v>
          </cell>
          <cell r="J34">
            <v>0</v>
          </cell>
          <cell r="K34">
            <v>80</v>
          </cell>
          <cell r="L34">
            <v>0</v>
          </cell>
          <cell r="M34">
            <v>200</v>
          </cell>
          <cell r="S34">
            <v>71.599999999999994</v>
          </cell>
          <cell r="U34">
            <v>6.2011173184357551</v>
          </cell>
          <cell r="V34">
            <v>2.2905027932960897</v>
          </cell>
          <cell r="Y34">
            <v>48.4</v>
          </cell>
          <cell r="Z34">
            <v>76</v>
          </cell>
          <cell r="AA34">
            <v>80.400000000000006</v>
          </cell>
          <cell r="AB34">
            <v>63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72</v>
          </cell>
          <cell r="D35">
            <v>124</v>
          </cell>
          <cell r="E35">
            <v>128</v>
          </cell>
          <cell r="F35">
            <v>56</v>
          </cell>
          <cell r="G35">
            <v>0.09</v>
          </cell>
          <cell r="H35" t="e">
            <v>#N/A</v>
          </cell>
          <cell r="I35">
            <v>135</v>
          </cell>
          <cell r="J35">
            <v>-7</v>
          </cell>
          <cell r="K35">
            <v>0</v>
          </cell>
          <cell r="L35">
            <v>0</v>
          </cell>
          <cell r="M35">
            <v>80</v>
          </cell>
          <cell r="S35">
            <v>25.6</v>
          </cell>
          <cell r="T35">
            <v>40</v>
          </cell>
          <cell r="U35">
            <v>6.875</v>
          </cell>
          <cell r="V35">
            <v>2.1875</v>
          </cell>
          <cell r="Y35">
            <v>24.8</v>
          </cell>
          <cell r="Z35">
            <v>31</v>
          </cell>
          <cell r="AA35">
            <v>32.799999999999997</v>
          </cell>
          <cell r="AB35">
            <v>21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407</v>
          </cell>
          <cell r="D36">
            <v>534</v>
          </cell>
          <cell r="E36">
            <v>416</v>
          </cell>
          <cell r="F36">
            <v>513</v>
          </cell>
          <cell r="G36">
            <v>0.09</v>
          </cell>
          <cell r="H36">
            <v>45</v>
          </cell>
          <cell r="I36">
            <v>416</v>
          </cell>
          <cell r="J36">
            <v>0</v>
          </cell>
          <cell r="K36">
            <v>40</v>
          </cell>
          <cell r="L36">
            <v>0</v>
          </cell>
          <cell r="M36">
            <v>120</v>
          </cell>
          <cell r="S36">
            <v>83.2</v>
          </cell>
          <cell r="U36">
            <v>8.0889423076923066</v>
          </cell>
          <cell r="V36">
            <v>6.1658653846153841</v>
          </cell>
          <cell r="Y36">
            <v>118.2</v>
          </cell>
          <cell r="Z36">
            <v>109.8</v>
          </cell>
          <cell r="AA36">
            <v>98.4</v>
          </cell>
          <cell r="AB36">
            <v>38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316</v>
          </cell>
          <cell r="D37">
            <v>183</v>
          </cell>
          <cell r="E37">
            <v>195</v>
          </cell>
          <cell r="F37">
            <v>281</v>
          </cell>
          <cell r="G37">
            <v>0.4</v>
          </cell>
          <cell r="H37">
            <v>60</v>
          </cell>
          <cell r="I37">
            <v>218</v>
          </cell>
          <cell r="J37">
            <v>-23</v>
          </cell>
          <cell r="K37">
            <v>40</v>
          </cell>
          <cell r="L37">
            <v>0</v>
          </cell>
          <cell r="M37">
            <v>0</v>
          </cell>
          <cell r="S37">
            <v>39</v>
          </cell>
          <cell r="U37">
            <v>8.2307692307692299</v>
          </cell>
          <cell r="V37">
            <v>7.2051282051282053</v>
          </cell>
          <cell r="Y37">
            <v>56</v>
          </cell>
          <cell r="Z37">
            <v>59</v>
          </cell>
          <cell r="AA37">
            <v>44.2</v>
          </cell>
          <cell r="AB37">
            <v>11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501</v>
          </cell>
          <cell r="D38">
            <v>268</v>
          </cell>
          <cell r="E38">
            <v>432</v>
          </cell>
          <cell r="F38">
            <v>311</v>
          </cell>
          <cell r="G38">
            <v>0.4</v>
          </cell>
          <cell r="H38">
            <v>60</v>
          </cell>
          <cell r="I38">
            <v>456</v>
          </cell>
          <cell r="J38">
            <v>-24</v>
          </cell>
          <cell r="K38">
            <v>40</v>
          </cell>
          <cell r="L38">
            <v>0</v>
          </cell>
          <cell r="M38">
            <v>160</v>
          </cell>
          <cell r="S38">
            <v>86.4</v>
          </cell>
          <cell r="T38">
            <v>80</v>
          </cell>
          <cell r="U38">
            <v>6.8402777777777777</v>
          </cell>
          <cell r="V38">
            <v>3.5995370370370368</v>
          </cell>
          <cell r="Y38">
            <v>92</v>
          </cell>
          <cell r="Z38">
            <v>98.4</v>
          </cell>
          <cell r="AA38">
            <v>75.400000000000006</v>
          </cell>
          <cell r="AB38">
            <v>103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237</v>
          </cell>
          <cell r="D39">
            <v>243</v>
          </cell>
          <cell r="E39">
            <v>274</v>
          </cell>
          <cell r="F39">
            <v>202</v>
          </cell>
          <cell r="G39">
            <v>0.15</v>
          </cell>
          <cell r="H39" t="e">
            <v>#N/A</v>
          </cell>
          <cell r="I39">
            <v>271</v>
          </cell>
          <cell r="J39">
            <v>3</v>
          </cell>
          <cell r="K39">
            <v>40</v>
          </cell>
          <cell r="L39">
            <v>0</v>
          </cell>
          <cell r="M39">
            <v>80</v>
          </cell>
          <cell r="S39">
            <v>54.8</v>
          </cell>
          <cell r="T39">
            <v>40</v>
          </cell>
          <cell r="U39">
            <v>6.6058394160583944</v>
          </cell>
          <cell r="V39">
            <v>3.6861313868613141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48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272.64999999999998</v>
          </cell>
          <cell r="D40">
            <v>524.85199999999998</v>
          </cell>
          <cell r="E40">
            <v>488.07900000000001</v>
          </cell>
          <cell r="F40">
            <v>298.21199999999999</v>
          </cell>
          <cell r="G40">
            <v>1</v>
          </cell>
          <cell r="H40">
            <v>45</v>
          </cell>
          <cell r="I40">
            <v>475</v>
          </cell>
          <cell r="J40">
            <v>13.079000000000008</v>
          </cell>
          <cell r="K40">
            <v>80</v>
          </cell>
          <cell r="L40">
            <v>0</v>
          </cell>
          <cell r="M40">
            <v>60</v>
          </cell>
          <cell r="S40">
            <v>97.615800000000007</v>
          </cell>
          <cell r="T40">
            <v>200</v>
          </cell>
          <cell r="U40">
            <v>6.5379989714779772</v>
          </cell>
          <cell r="V40">
            <v>3.0549562673255761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76.414000000000001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708</v>
          </cell>
          <cell r="D41">
            <v>94</v>
          </cell>
          <cell r="E41">
            <v>259</v>
          </cell>
          <cell r="F41">
            <v>535</v>
          </cell>
          <cell r="G41">
            <v>0.4</v>
          </cell>
          <cell r="H41">
            <v>60</v>
          </cell>
          <cell r="I41">
            <v>267</v>
          </cell>
          <cell r="J41">
            <v>-8</v>
          </cell>
          <cell r="K41">
            <v>0</v>
          </cell>
          <cell r="L41">
            <v>0</v>
          </cell>
          <cell r="M41">
            <v>0</v>
          </cell>
          <cell r="S41">
            <v>51.8</v>
          </cell>
          <cell r="U41">
            <v>10.328185328185329</v>
          </cell>
          <cell r="V41">
            <v>10.328185328185329</v>
          </cell>
          <cell r="Y41">
            <v>121.2</v>
          </cell>
          <cell r="Z41">
            <v>107.6</v>
          </cell>
          <cell r="AA41">
            <v>53.8</v>
          </cell>
          <cell r="AB41">
            <v>59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388</v>
          </cell>
          <cell r="D42">
            <v>499</v>
          </cell>
          <cell r="E42">
            <v>515</v>
          </cell>
          <cell r="F42">
            <v>347</v>
          </cell>
          <cell r="G42">
            <v>0.4</v>
          </cell>
          <cell r="H42">
            <v>60</v>
          </cell>
          <cell r="I42">
            <v>540</v>
          </cell>
          <cell r="J42">
            <v>-25</v>
          </cell>
          <cell r="K42">
            <v>40</v>
          </cell>
          <cell r="L42">
            <v>0</v>
          </cell>
          <cell r="M42">
            <v>120</v>
          </cell>
          <cell r="S42">
            <v>103</v>
          </cell>
          <cell r="T42">
            <v>160</v>
          </cell>
          <cell r="U42">
            <v>6.4757281553398061</v>
          </cell>
          <cell r="V42">
            <v>3.3689320388349513</v>
          </cell>
          <cell r="Y42">
            <v>108.4</v>
          </cell>
          <cell r="Z42">
            <v>112.2</v>
          </cell>
          <cell r="AA42">
            <v>93.4</v>
          </cell>
          <cell r="AB42">
            <v>95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4951</v>
          </cell>
          <cell r="D43">
            <v>6886</v>
          </cell>
          <cell r="E43">
            <v>5541</v>
          </cell>
          <cell r="F43">
            <v>6222</v>
          </cell>
          <cell r="G43">
            <v>0.4</v>
          </cell>
          <cell r="H43">
            <v>60</v>
          </cell>
          <cell r="I43">
            <v>5607</v>
          </cell>
          <cell r="J43">
            <v>-66</v>
          </cell>
          <cell r="K43">
            <v>0</v>
          </cell>
          <cell r="L43">
            <v>1800</v>
          </cell>
          <cell r="M43">
            <v>2400</v>
          </cell>
          <cell r="S43">
            <v>1108.2</v>
          </cell>
          <cell r="U43">
            <v>9.4044396318354089</v>
          </cell>
          <cell r="V43">
            <v>5.614510016242555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745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491</v>
          </cell>
          <cell r="D44">
            <v>1087</v>
          </cell>
          <cell r="E44">
            <v>586</v>
          </cell>
          <cell r="F44">
            <v>571</v>
          </cell>
          <cell r="G44">
            <v>0.5</v>
          </cell>
          <cell r="H44" t="e">
            <v>#N/A</v>
          </cell>
          <cell r="I44">
            <v>564</v>
          </cell>
          <cell r="J44">
            <v>22</v>
          </cell>
          <cell r="K44">
            <v>160</v>
          </cell>
          <cell r="L44">
            <v>0</v>
          </cell>
          <cell r="M44">
            <v>120</v>
          </cell>
          <cell r="S44">
            <v>117.2</v>
          </cell>
          <cell r="U44">
            <v>7.261092150170648</v>
          </cell>
          <cell r="V44">
            <v>4.8720136518771326</v>
          </cell>
          <cell r="Y44">
            <v>162.4</v>
          </cell>
          <cell r="Z44">
            <v>144.6</v>
          </cell>
          <cell r="AA44">
            <v>130</v>
          </cell>
          <cell r="AB44">
            <v>98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77</v>
          </cell>
          <cell r="D45">
            <v>90</v>
          </cell>
          <cell r="E45">
            <v>31</v>
          </cell>
          <cell r="F45">
            <v>105</v>
          </cell>
          <cell r="G45">
            <v>0.5</v>
          </cell>
          <cell r="H45" t="e">
            <v>#N/A</v>
          </cell>
          <cell r="I45">
            <v>55</v>
          </cell>
          <cell r="J45">
            <v>-24</v>
          </cell>
          <cell r="K45">
            <v>0</v>
          </cell>
          <cell r="L45">
            <v>0</v>
          </cell>
          <cell r="M45">
            <v>0</v>
          </cell>
          <cell r="S45">
            <v>6.2</v>
          </cell>
          <cell r="U45">
            <v>16.93548387096774</v>
          </cell>
          <cell r="V45">
            <v>16.93548387096774</v>
          </cell>
          <cell r="Y45">
            <v>10.199999999999999</v>
          </cell>
          <cell r="Z45">
            <v>14.2</v>
          </cell>
          <cell r="AA45">
            <v>7.2</v>
          </cell>
          <cell r="AB45">
            <v>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2510</v>
          </cell>
          <cell r="D46">
            <v>1449</v>
          </cell>
          <cell r="E46">
            <v>2061</v>
          </cell>
          <cell r="F46">
            <v>1852</v>
          </cell>
          <cell r="G46">
            <v>0.4</v>
          </cell>
          <cell r="H46">
            <v>60</v>
          </cell>
          <cell r="I46">
            <v>2111</v>
          </cell>
          <cell r="J46">
            <v>-50</v>
          </cell>
          <cell r="K46">
            <v>0</v>
          </cell>
          <cell r="L46">
            <v>600</v>
          </cell>
          <cell r="M46">
            <v>400</v>
          </cell>
          <cell r="S46">
            <v>412.2</v>
          </cell>
          <cell r="U46">
            <v>6.9189713731198452</v>
          </cell>
          <cell r="V46">
            <v>4.4929645803008249</v>
          </cell>
          <cell r="Y46">
            <v>467.6</v>
          </cell>
          <cell r="Z46">
            <v>494.2</v>
          </cell>
          <cell r="AA46">
            <v>397.6</v>
          </cell>
          <cell r="AB46">
            <v>342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3806</v>
          </cell>
          <cell r="D47">
            <v>5068</v>
          </cell>
          <cell r="E47">
            <v>4073</v>
          </cell>
          <cell r="F47">
            <v>4730</v>
          </cell>
          <cell r="G47">
            <v>0.4</v>
          </cell>
          <cell r="H47">
            <v>60</v>
          </cell>
          <cell r="I47">
            <v>4126</v>
          </cell>
          <cell r="J47">
            <v>-53</v>
          </cell>
          <cell r="K47">
            <v>0</v>
          </cell>
          <cell r="L47">
            <v>1200</v>
          </cell>
          <cell r="M47">
            <v>1800</v>
          </cell>
          <cell r="S47">
            <v>814.6</v>
          </cell>
          <cell r="U47">
            <v>9.4893199116130607</v>
          </cell>
          <cell r="V47">
            <v>5.806530812668794</v>
          </cell>
          <cell r="Y47">
            <v>718.8</v>
          </cell>
          <cell r="Z47">
            <v>935.8</v>
          </cell>
          <cell r="AA47">
            <v>838.8</v>
          </cell>
          <cell r="AB47">
            <v>569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33</v>
          </cell>
          <cell r="D48">
            <v>117</v>
          </cell>
          <cell r="E48">
            <v>49</v>
          </cell>
          <cell r="F48">
            <v>82</v>
          </cell>
          <cell r="G48">
            <v>0.84</v>
          </cell>
          <cell r="H48" t="e">
            <v>#N/A</v>
          </cell>
          <cell r="I48">
            <v>52</v>
          </cell>
          <cell r="J48">
            <v>-3</v>
          </cell>
          <cell r="K48">
            <v>0</v>
          </cell>
          <cell r="L48">
            <v>0</v>
          </cell>
          <cell r="M48">
            <v>0</v>
          </cell>
          <cell r="S48">
            <v>9.8000000000000007</v>
          </cell>
          <cell r="U48">
            <v>8.3673469387755102</v>
          </cell>
          <cell r="V48">
            <v>8.3673469387755102</v>
          </cell>
          <cell r="Y48">
            <v>12.4</v>
          </cell>
          <cell r="Z48">
            <v>10</v>
          </cell>
          <cell r="AA48">
            <v>13.4</v>
          </cell>
          <cell r="AB48">
            <v>11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1257</v>
          </cell>
          <cell r="D49">
            <v>1344</v>
          </cell>
          <cell r="E49">
            <v>1556</v>
          </cell>
          <cell r="F49">
            <v>1000</v>
          </cell>
          <cell r="G49">
            <v>0.3</v>
          </cell>
          <cell r="H49">
            <v>60</v>
          </cell>
          <cell r="I49">
            <v>1596</v>
          </cell>
          <cell r="J49">
            <v>-40</v>
          </cell>
          <cell r="K49">
            <v>160</v>
          </cell>
          <cell r="L49">
            <v>0</v>
          </cell>
          <cell r="M49">
            <v>600</v>
          </cell>
          <cell r="S49">
            <v>311.2</v>
          </cell>
          <cell r="T49">
            <v>200</v>
          </cell>
          <cell r="U49">
            <v>6.2982005141388173</v>
          </cell>
          <cell r="V49">
            <v>3.2133676092544987</v>
          </cell>
          <cell r="Y49">
            <v>238.8</v>
          </cell>
          <cell r="Z49">
            <v>310</v>
          </cell>
          <cell r="AA49">
            <v>273</v>
          </cell>
          <cell r="AB49">
            <v>115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429</v>
          </cell>
          <cell r="D50">
            <v>215</v>
          </cell>
          <cell r="E50">
            <v>309</v>
          </cell>
          <cell r="F50">
            <v>313</v>
          </cell>
          <cell r="G50">
            <v>0.1</v>
          </cell>
          <cell r="H50" t="e">
            <v>#N/A</v>
          </cell>
          <cell r="I50">
            <v>320</v>
          </cell>
          <cell r="J50">
            <v>-11</v>
          </cell>
          <cell r="K50">
            <v>120</v>
          </cell>
          <cell r="L50">
            <v>0</v>
          </cell>
          <cell r="M50">
            <v>60</v>
          </cell>
          <cell r="S50">
            <v>61.8</v>
          </cell>
          <cell r="U50">
            <v>7.9773462783171523</v>
          </cell>
          <cell r="V50">
            <v>5.0647249190938517</v>
          </cell>
          <cell r="Y50">
            <v>98.6</v>
          </cell>
          <cell r="Z50">
            <v>64.599999999999994</v>
          </cell>
          <cell r="AA50">
            <v>76</v>
          </cell>
          <cell r="AB50">
            <v>57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1690</v>
          </cell>
          <cell r="D51">
            <v>1600</v>
          </cell>
          <cell r="E51">
            <v>1585</v>
          </cell>
          <cell r="F51">
            <v>1641</v>
          </cell>
          <cell r="G51">
            <v>0.1</v>
          </cell>
          <cell r="H51">
            <v>60</v>
          </cell>
          <cell r="I51">
            <v>1613</v>
          </cell>
          <cell r="J51">
            <v>-28</v>
          </cell>
          <cell r="K51">
            <v>280</v>
          </cell>
          <cell r="L51">
            <v>0</v>
          </cell>
          <cell r="M51">
            <v>280</v>
          </cell>
          <cell r="S51">
            <v>317</v>
          </cell>
          <cell r="U51">
            <v>6.9432176656151423</v>
          </cell>
          <cell r="V51">
            <v>5.1766561514195581</v>
          </cell>
          <cell r="Y51">
            <v>344.2</v>
          </cell>
          <cell r="Z51">
            <v>415.2</v>
          </cell>
          <cell r="AA51">
            <v>355.8</v>
          </cell>
          <cell r="AB51">
            <v>301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1704</v>
          </cell>
          <cell r="D52">
            <v>1455</v>
          </cell>
          <cell r="E52">
            <v>1561</v>
          </cell>
          <cell r="F52">
            <v>1557</v>
          </cell>
          <cell r="G52">
            <v>0.1</v>
          </cell>
          <cell r="H52">
            <v>60</v>
          </cell>
          <cell r="I52">
            <v>1602</v>
          </cell>
          <cell r="J52">
            <v>-41</v>
          </cell>
          <cell r="K52">
            <v>0</v>
          </cell>
          <cell r="L52">
            <v>0</v>
          </cell>
          <cell r="M52">
            <v>280</v>
          </cell>
          <cell r="S52">
            <v>312.2</v>
          </cell>
          <cell r="T52">
            <v>280</v>
          </cell>
          <cell r="U52">
            <v>6.780909673286355</v>
          </cell>
          <cell r="V52">
            <v>4.9871877001921847</v>
          </cell>
          <cell r="Y52">
            <v>365.4</v>
          </cell>
          <cell r="Z52">
            <v>383.6</v>
          </cell>
          <cell r="AA52">
            <v>308.2</v>
          </cell>
          <cell r="AB52">
            <v>269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-9</v>
          </cell>
          <cell r="D53">
            <v>640</v>
          </cell>
          <cell r="E53">
            <v>416</v>
          </cell>
          <cell r="F53">
            <v>182</v>
          </cell>
          <cell r="G53">
            <v>0.1</v>
          </cell>
          <cell r="H53" t="e">
            <v>#N/A</v>
          </cell>
          <cell r="I53">
            <v>435</v>
          </cell>
          <cell r="J53">
            <v>-19</v>
          </cell>
          <cell r="K53">
            <v>40</v>
          </cell>
          <cell r="L53">
            <v>0</v>
          </cell>
          <cell r="M53">
            <v>40</v>
          </cell>
          <cell r="S53">
            <v>83.2</v>
          </cell>
          <cell r="T53">
            <v>280</v>
          </cell>
          <cell r="U53">
            <v>6.5144230769230766</v>
          </cell>
          <cell r="V53">
            <v>2.1875</v>
          </cell>
          <cell r="Y53">
            <v>45.4</v>
          </cell>
          <cell r="Z53">
            <v>78</v>
          </cell>
          <cell r="AA53">
            <v>52.6</v>
          </cell>
          <cell r="AB53">
            <v>121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24.678999999999998</v>
          </cell>
          <cell r="D54">
            <v>128.21299999999999</v>
          </cell>
          <cell r="E54">
            <v>38.159999999999997</v>
          </cell>
          <cell r="F54">
            <v>113.53700000000001</v>
          </cell>
          <cell r="G54">
            <v>1</v>
          </cell>
          <cell r="H54">
            <v>45</v>
          </cell>
          <cell r="I54">
            <v>44.8</v>
          </cell>
          <cell r="J54">
            <v>-6.6400000000000006</v>
          </cell>
          <cell r="K54">
            <v>30</v>
          </cell>
          <cell r="L54">
            <v>0</v>
          </cell>
          <cell r="M54">
            <v>0</v>
          </cell>
          <cell r="S54">
            <v>7.6319999999999997</v>
          </cell>
          <cell r="U54">
            <v>18.80725890985325</v>
          </cell>
          <cell r="V54">
            <v>14.876441299790358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3.6030000000000002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44</v>
          </cell>
          <cell r="D55">
            <v>324</v>
          </cell>
          <cell r="E55">
            <v>142</v>
          </cell>
          <cell r="F55">
            <v>221</v>
          </cell>
          <cell r="G55">
            <v>0.3</v>
          </cell>
          <cell r="H55">
            <v>45</v>
          </cell>
          <cell r="I55">
            <v>169</v>
          </cell>
          <cell r="J55">
            <v>-27</v>
          </cell>
          <cell r="K55">
            <v>40</v>
          </cell>
          <cell r="L55">
            <v>0</v>
          </cell>
          <cell r="M55">
            <v>0</v>
          </cell>
          <cell r="S55">
            <v>28.4</v>
          </cell>
          <cell r="U55">
            <v>9.1901408450704238</v>
          </cell>
          <cell r="V55">
            <v>7.7816901408450709</v>
          </cell>
          <cell r="Y55">
            <v>42</v>
          </cell>
          <cell r="Z55">
            <v>33</v>
          </cell>
          <cell r="AA55">
            <v>44.2</v>
          </cell>
          <cell r="AB55">
            <v>32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595</v>
          </cell>
          <cell r="D56">
            <v>215</v>
          </cell>
          <cell r="E56">
            <v>339</v>
          </cell>
          <cell r="F56">
            <v>456</v>
          </cell>
          <cell r="G56">
            <v>0.3</v>
          </cell>
          <cell r="H56">
            <v>45</v>
          </cell>
          <cell r="I56">
            <v>350</v>
          </cell>
          <cell r="J56">
            <v>-11</v>
          </cell>
          <cell r="K56">
            <v>60</v>
          </cell>
          <cell r="L56">
            <v>0</v>
          </cell>
          <cell r="M56">
            <v>90</v>
          </cell>
          <cell r="S56">
            <v>67.8</v>
          </cell>
          <cell r="U56">
            <v>8.9380530973451329</v>
          </cell>
          <cell r="V56">
            <v>6.72566371681416</v>
          </cell>
          <cell r="Y56">
            <v>113.8</v>
          </cell>
          <cell r="Z56">
            <v>126</v>
          </cell>
          <cell r="AA56">
            <v>87.6</v>
          </cell>
          <cell r="AB56">
            <v>74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405.63200000000001</v>
          </cell>
          <cell r="D57">
            <v>463.14299999999997</v>
          </cell>
          <cell r="E57">
            <v>522.13400000000001</v>
          </cell>
          <cell r="F57">
            <v>337.65899999999999</v>
          </cell>
          <cell r="G57">
            <v>1</v>
          </cell>
          <cell r="H57">
            <v>45</v>
          </cell>
          <cell r="I57">
            <v>531</v>
          </cell>
          <cell r="J57">
            <v>-8.8659999999999854</v>
          </cell>
          <cell r="K57">
            <v>110</v>
          </cell>
          <cell r="L57">
            <v>0</v>
          </cell>
          <cell r="M57">
            <v>120</v>
          </cell>
          <cell r="S57">
            <v>104.4268</v>
          </cell>
          <cell r="T57">
            <v>100</v>
          </cell>
          <cell r="U57">
            <v>6.3935598907560127</v>
          </cell>
          <cell r="V57">
            <v>3.2334515660730769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112.226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222</v>
          </cell>
          <cell r="D58">
            <v>698</v>
          </cell>
          <cell r="E58">
            <v>463</v>
          </cell>
          <cell r="F58">
            <v>449</v>
          </cell>
          <cell r="G58">
            <v>0.09</v>
          </cell>
          <cell r="H58">
            <v>45</v>
          </cell>
          <cell r="I58">
            <v>467</v>
          </cell>
          <cell r="J58">
            <v>-4</v>
          </cell>
          <cell r="K58">
            <v>140</v>
          </cell>
          <cell r="L58">
            <v>0</v>
          </cell>
          <cell r="M58">
            <v>80</v>
          </cell>
          <cell r="S58">
            <v>92.6</v>
          </cell>
          <cell r="U58">
            <v>7.2246220302375814</v>
          </cell>
          <cell r="V58">
            <v>4.8488120950323976</v>
          </cell>
          <cell r="Y58">
            <v>88.6</v>
          </cell>
          <cell r="Z58">
            <v>91.4</v>
          </cell>
          <cell r="AA58">
            <v>107.6</v>
          </cell>
          <cell r="AB58">
            <v>48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34</v>
          </cell>
          <cell r="D59">
            <v>91</v>
          </cell>
          <cell r="E59">
            <v>82</v>
          </cell>
          <cell r="F59">
            <v>39</v>
          </cell>
          <cell r="G59">
            <v>0.4</v>
          </cell>
          <cell r="H59" t="e">
            <v>#N/A</v>
          </cell>
          <cell r="I59">
            <v>88</v>
          </cell>
          <cell r="J59">
            <v>-6</v>
          </cell>
          <cell r="K59">
            <v>24</v>
          </cell>
          <cell r="L59">
            <v>0</v>
          </cell>
          <cell r="M59">
            <v>0</v>
          </cell>
          <cell r="S59">
            <v>16.399999999999999</v>
          </cell>
          <cell r="T59">
            <v>40</v>
          </cell>
          <cell r="U59">
            <v>6.2804878048780495</v>
          </cell>
          <cell r="V59">
            <v>2.3780487804878052</v>
          </cell>
          <cell r="Y59">
            <v>13.6</v>
          </cell>
          <cell r="Z59">
            <v>13.6</v>
          </cell>
          <cell r="AA59">
            <v>13.4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D60">
            <v>448</v>
          </cell>
          <cell r="E60">
            <v>9</v>
          </cell>
          <cell r="F60">
            <v>439</v>
          </cell>
          <cell r="G60">
            <v>0.3</v>
          </cell>
          <cell r="H60" t="e">
            <v>#N/A</v>
          </cell>
          <cell r="I60">
            <v>9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1.8</v>
          </cell>
          <cell r="U60">
            <v>243.88888888888889</v>
          </cell>
          <cell r="V60">
            <v>243.88888888888889</v>
          </cell>
          <cell r="Y60">
            <v>0</v>
          </cell>
          <cell r="Z60">
            <v>0</v>
          </cell>
          <cell r="AA60">
            <v>0</v>
          </cell>
          <cell r="AB60">
            <v>9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43</v>
          </cell>
          <cell r="D61">
            <v>162</v>
          </cell>
          <cell r="E61">
            <v>124</v>
          </cell>
          <cell r="F61">
            <v>78</v>
          </cell>
          <cell r="G61">
            <v>0.3</v>
          </cell>
          <cell r="H61" t="e">
            <v>#N/A</v>
          </cell>
          <cell r="I61">
            <v>129</v>
          </cell>
          <cell r="J61">
            <v>-5</v>
          </cell>
          <cell r="K61">
            <v>40</v>
          </cell>
          <cell r="L61">
            <v>0</v>
          </cell>
          <cell r="M61">
            <v>0</v>
          </cell>
          <cell r="S61">
            <v>24.8</v>
          </cell>
          <cell r="T61">
            <v>40</v>
          </cell>
          <cell r="U61">
            <v>6.370967741935484</v>
          </cell>
          <cell r="V61">
            <v>3.1451612903225805</v>
          </cell>
          <cell r="Y61">
            <v>21.8</v>
          </cell>
          <cell r="Z61">
            <v>27.4</v>
          </cell>
          <cell r="AA61">
            <v>24</v>
          </cell>
          <cell r="AB61">
            <v>30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983</v>
          </cell>
          <cell r="D62">
            <v>1647</v>
          </cell>
          <cell r="E62">
            <v>1417</v>
          </cell>
          <cell r="F62">
            <v>1169</v>
          </cell>
          <cell r="G62">
            <v>0.28000000000000003</v>
          </cell>
          <cell r="H62">
            <v>45</v>
          </cell>
          <cell r="I62">
            <v>1454</v>
          </cell>
          <cell r="J62">
            <v>-37</v>
          </cell>
          <cell r="K62">
            <v>280</v>
          </cell>
          <cell r="L62">
            <v>0</v>
          </cell>
          <cell r="M62">
            <v>400</v>
          </cell>
          <cell r="S62">
            <v>283.39999999999998</v>
          </cell>
          <cell r="U62">
            <v>6.524347212420607</v>
          </cell>
          <cell r="V62">
            <v>4.1249117854622446</v>
          </cell>
          <cell r="Y62">
            <v>241</v>
          </cell>
          <cell r="Z62">
            <v>305</v>
          </cell>
          <cell r="AA62">
            <v>289.39999999999998</v>
          </cell>
          <cell r="AB62">
            <v>282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2057</v>
          </cell>
          <cell r="D63">
            <v>3113</v>
          </cell>
          <cell r="E63">
            <v>2820</v>
          </cell>
          <cell r="F63">
            <v>2251</v>
          </cell>
          <cell r="G63">
            <v>0.35</v>
          </cell>
          <cell r="H63">
            <v>45</v>
          </cell>
          <cell r="I63">
            <v>2888</v>
          </cell>
          <cell r="J63">
            <v>-68</v>
          </cell>
          <cell r="K63">
            <v>720</v>
          </cell>
          <cell r="L63">
            <v>600</v>
          </cell>
          <cell r="M63">
            <v>600</v>
          </cell>
          <cell r="S63">
            <v>564</v>
          </cell>
          <cell r="U63">
            <v>7.3953900709219855</v>
          </cell>
          <cell r="V63">
            <v>3.9911347517730498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469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1538</v>
          </cell>
          <cell r="D64">
            <v>4124</v>
          </cell>
          <cell r="E64">
            <v>3077</v>
          </cell>
          <cell r="F64">
            <v>2502</v>
          </cell>
          <cell r="G64">
            <v>0.28000000000000003</v>
          </cell>
          <cell r="H64">
            <v>45</v>
          </cell>
          <cell r="I64">
            <v>3125</v>
          </cell>
          <cell r="J64">
            <v>-48</v>
          </cell>
          <cell r="K64">
            <v>880</v>
          </cell>
          <cell r="L64">
            <v>600</v>
          </cell>
          <cell r="M64">
            <v>600</v>
          </cell>
          <cell r="S64">
            <v>615.4</v>
          </cell>
          <cell r="U64">
            <v>7.4455638609034773</v>
          </cell>
          <cell r="V64">
            <v>4.0656483587910301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379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2460</v>
          </cell>
          <cell r="D65">
            <v>4495</v>
          </cell>
          <cell r="E65">
            <v>3904</v>
          </cell>
          <cell r="F65">
            <v>2889</v>
          </cell>
          <cell r="G65">
            <v>0.35</v>
          </cell>
          <cell r="H65">
            <v>45</v>
          </cell>
          <cell r="I65">
            <v>4022</v>
          </cell>
          <cell r="J65">
            <v>-118</v>
          </cell>
          <cell r="K65">
            <v>840</v>
          </cell>
          <cell r="L65">
            <v>800</v>
          </cell>
          <cell r="M65">
            <v>600</v>
          </cell>
          <cell r="S65">
            <v>780.8</v>
          </cell>
          <cell r="U65">
            <v>6.5689036885245908</v>
          </cell>
          <cell r="V65">
            <v>3.7000512295081971</v>
          </cell>
          <cell r="Y65">
            <v>525</v>
          </cell>
          <cell r="Z65">
            <v>764.6</v>
          </cell>
          <cell r="AA65">
            <v>784.6</v>
          </cell>
          <cell r="AB65">
            <v>630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3097</v>
          </cell>
          <cell r="D66">
            <v>7832</v>
          </cell>
          <cell r="E66">
            <v>5931</v>
          </cell>
          <cell r="F66">
            <v>4855</v>
          </cell>
          <cell r="G66">
            <v>0.35</v>
          </cell>
          <cell r="H66">
            <v>45</v>
          </cell>
          <cell r="I66">
            <v>6029</v>
          </cell>
          <cell r="J66">
            <v>-98</v>
          </cell>
          <cell r="K66">
            <v>1200</v>
          </cell>
          <cell r="L66">
            <v>1400</v>
          </cell>
          <cell r="M66">
            <v>1000</v>
          </cell>
          <cell r="S66">
            <v>1186.2</v>
          </cell>
          <cell r="U66">
            <v>7.1278030686224918</v>
          </cell>
          <cell r="V66">
            <v>4.092901702916877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783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1482</v>
          </cell>
          <cell r="D67">
            <v>1499</v>
          </cell>
          <cell r="E67">
            <v>1666</v>
          </cell>
          <cell r="F67">
            <v>1265</v>
          </cell>
          <cell r="G67">
            <v>0.41</v>
          </cell>
          <cell r="H67">
            <v>45</v>
          </cell>
          <cell r="I67">
            <v>1703</v>
          </cell>
          <cell r="J67">
            <v>-37</v>
          </cell>
          <cell r="K67">
            <v>480</v>
          </cell>
          <cell r="L67">
            <v>0</v>
          </cell>
          <cell r="M67">
            <v>400</v>
          </cell>
          <cell r="S67">
            <v>333.2</v>
          </cell>
          <cell r="U67">
            <v>6.4375750300120052</v>
          </cell>
          <cell r="V67">
            <v>3.7965186074429775</v>
          </cell>
          <cell r="Y67">
            <v>239.2</v>
          </cell>
          <cell r="Z67">
            <v>366.4</v>
          </cell>
          <cell r="AA67">
            <v>332.8</v>
          </cell>
          <cell r="AB67">
            <v>170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5943</v>
          </cell>
          <cell r="D68">
            <v>9925</v>
          </cell>
          <cell r="E68">
            <v>8946</v>
          </cell>
          <cell r="F68">
            <v>7448</v>
          </cell>
          <cell r="G68">
            <v>0.41</v>
          </cell>
          <cell r="H68">
            <v>45</v>
          </cell>
          <cell r="I68">
            <v>8945</v>
          </cell>
          <cell r="J68">
            <v>1</v>
          </cell>
          <cell r="K68">
            <v>1800</v>
          </cell>
          <cell r="L68">
            <v>2600</v>
          </cell>
          <cell r="M68">
            <v>1600</v>
          </cell>
          <cell r="S68">
            <v>1789.2</v>
          </cell>
          <cell r="U68">
            <v>7.5162083612787836</v>
          </cell>
          <cell r="V68">
            <v>4.1627543035993737</v>
          </cell>
          <cell r="Y68">
            <v>1170.2</v>
          </cell>
          <cell r="Z68">
            <v>1930</v>
          </cell>
          <cell r="AA68">
            <v>1841.6</v>
          </cell>
          <cell r="AB68">
            <v>799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100</v>
          </cell>
          <cell r="D69">
            <v>87</v>
          </cell>
          <cell r="E69">
            <v>126</v>
          </cell>
          <cell r="F69">
            <v>54</v>
          </cell>
          <cell r="G69">
            <v>0.41</v>
          </cell>
          <cell r="H69" t="e">
            <v>#N/A</v>
          </cell>
          <cell r="I69">
            <v>136</v>
          </cell>
          <cell r="J69">
            <v>-10</v>
          </cell>
          <cell r="K69">
            <v>40</v>
          </cell>
          <cell r="L69">
            <v>0</v>
          </cell>
          <cell r="M69">
            <v>40</v>
          </cell>
          <cell r="S69">
            <v>25.2</v>
          </cell>
          <cell r="U69">
            <v>5.3174603174603172</v>
          </cell>
          <cell r="V69">
            <v>2.1428571428571428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29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2290</v>
          </cell>
          <cell r="D70">
            <v>4331</v>
          </cell>
          <cell r="E70">
            <v>3477</v>
          </cell>
          <cell r="F70">
            <v>3015</v>
          </cell>
          <cell r="G70">
            <v>0.41</v>
          </cell>
          <cell r="H70">
            <v>45</v>
          </cell>
          <cell r="I70">
            <v>3583</v>
          </cell>
          <cell r="J70">
            <v>-106</v>
          </cell>
          <cell r="K70">
            <v>1000</v>
          </cell>
          <cell r="L70">
            <v>400</v>
          </cell>
          <cell r="M70">
            <v>500</v>
          </cell>
          <cell r="S70">
            <v>695.4</v>
          </cell>
          <cell r="U70">
            <v>7.0678746045441478</v>
          </cell>
          <cell r="V70">
            <v>4.3356341673856775</v>
          </cell>
          <cell r="Y70">
            <v>502.2</v>
          </cell>
          <cell r="Z70">
            <v>743.8</v>
          </cell>
          <cell r="AA70">
            <v>775.6</v>
          </cell>
          <cell r="AB70">
            <v>428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3.1150000000000002</v>
          </cell>
          <cell r="E71">
            <v>0</v>
          </cell>
          <cell r="F71">
            <v>3.1150000000000002</v>
          </cell>
          <cell r="G71">
            <v>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2.0964</v>
          </cell>
          <cell r="Z71">
            <v>5.7518000000000002</v>
          </cell>
          <cell r="AA71">
            <v>4.5999999999999996</v>
          </cell>
          <cell r="AB71">
            <v>0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276</v>
          </cell>
          <cell r="D72">
            <v>96</v>
          </cell>
          <cell r="E72">
            <v>173</v>
          </cell>
          <cell r="F72">
            <v>162</v>
          </cell>
          <cell r="G72">
            <v>0.41</v>
          </cell>
          <cell r="H72" t="e">
            <v>#N/A</v>
          </cell>
          <cell r="I72">
            <v>186</v>
          </cell>
          <cell r="J72">
            <v>-13</v>
          </cell>
          <cell r="K72">
            <v>80</v>
          </cell>
          <cell r="L72">
            <v>0</v>
          </cell>
          <cell r="M72">
            <v>40</v>
          </cell>
          <cell r="S72">
            <v>34.6</v>
          </cell>
          <cell r="U72">
            <v>8.1502890173410396</v>
          </cell>
          <cell r="V72">
            <v>4.6820809248554909</v>
          </cell>
          <cell r="Y72">
            <v>45.6</v>
          </cell>
          <cell r="Z72">
            <v>46.4</v>
          </cell>
          <cell r="AA72">
            <v>38.6</v>
          </cell>
          <cell r="AB72">
            <v>14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636</v>
          </cell>
          <cell r="D73">
            <v>945</v>
          </cell>
          <cell r="E73">
            <v>628</v>
          </cell>
          <cell r="F73">
            <v>914</v>
          </cell>
          <cell r="G73">
            <v>0.36</v>
          </cell>
          <cell r="H73" t="e">
            <v>#N/A</v>
          </cell>
          <cell r="I73">
            <v>656</v>
          </cell>
          <cell r="J73">
            <v>-28</v>
          </cell>
          <cell r="K73">
            <v>320</v>
          </cell>
          <cell r="L73">
            <v>0</v>
          </cell>
          <cell r="M73">
            <v>120</v>
          </cell>
          <cell r="S73">
            <v>125.6</v>
          </cell>
          <cell r="U73">
            <v>10.780254777070065</v>
          </cell>
          <cell r="V73">
            <v>7.2770700636942678</v>
          </cell>
          <cell r="Y73">
            <v>145</v>
          </cell>
          <cell r="Z73">
            <v>184.4</v>
          </cell>
          <cell r="AA73">
            <v>185.4</v>
          </cell>
          <cell r="AB73">
            <v>69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437</v>
          </cell>
          <cell r="D74">
            <v>695</v>
          </cell>
          <cell r="E74">
            <v>606</v>
          </cell>
          <cell r="F74">
            <v>508</v>
          </cell>
          <cell r="G74">
            <v>0.28000000000000003</v>
          </cell>
          <cell r="H74" t="e">
            <v>#N/A</v>
          </cell>
          <cell r="I74">
            <v>621</v>
          </cell>
          <cell r="J74">
            <v>-15</v>
          </cell>
          <cell r="K74">
            <v>200</v>
          </cell>
          <cell r="L74">
            <v>0</v>
          </cell>
          <cell r="M74">
            <v>80</v>
          </cell>
          <cell r="S74">
            <v>121.2</v>
          </cell>
          <cell r="T74">
            <v>40</v>
          </cell>
          <cell r="U74">
            <v>6.8316831683168315</v>
          </cell>
          <cell r="V74">
            <v>4.1914191419141913</v>
          </cell>
          <cell r="Y74">
            <v>109.2</v>
          </cell>
          <cell r="Z74">
            <v>128</v>
          </cell>
          <cell r="AA74">
            <v>129.6</v>
          </cell>
          <cell r="AB74">
            <v>112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1188</v>
          </cell>
          <cell r="D75">
            <v>1866</v>
          </cell>
          <cell r="E75">
            <v>1735</v>
          </cell>
          <cell r="F75">
            <v>1291</v>
          </cell>
          <cell r="G75">
            <v>0.4</v>
          </cell>
          <cell r="H75" t="e">
            <v>#N/A</v>
          </cell>
          <cell r="I75">
            <v>1721</v>
          </cell>
          <cell r="J75">
            <v>14</v>
          </cell>
          <cell r="K75">
            <v>480</v>
          </cell>
          <cell r="L75">
            <v>0</v>
          </cell>
          <cell r="M75">
            <v>480</v>
          </cell>
          <cell r="S75">
            <v>347</v>
          </cell>
          <cell r="T75">
            <v>120</v>
          </cell>
          <cell r="U75">
            <v>6.8328530259365996</v>
          </cell>
          <cell r="V75">
            <v>3.7204610951008648</v>
          </cell>
          <cell r="Y75">
            <v>209</v>
          </cell>
          <cell r="Z75">
            <v>335.2</v>
          </cell>
          <cell r="AA75">
            <v>341.2</v>
          </cell>
          <cell r="AB75">
            <v>142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400</v>
          </cell>
          <cell r="D76">
            <v>298</v>
          </cell>
          <cell r="E76">
            <v>432</v>
          </cell>
          <cell r="F76">
            <v>251</v>
          </cell>
          <cell r="G76">
            <v>0.33</v>
          </cell>
          <cell r="H76" t="e">
            <v>#N/A</v>
          </cell>
          <cell r="I76">
            <v>443</v>
          </cell>
          <cell r="J76">
            <v>-11</v>
          </cell>
          <cell r="K76">
            <v>80</v>
          </cell>
          <cell r="L76">
            <v>0</v>
          </cell>
          <cell r="M76">
            <v>80</v>
          </cell>
          <cell r="S76">
            <v>86.4</v>
          </cell>
          <cell r="T76">
            <v>120</v>
          </cell>
          <cell r="U76">
            <v>6.145833333333333</v>
          </cell>
          <cell r="V76">
            <v>2.9050925925925926</v>
          </cell>
          <cell r="Y76">
            <v>83</v>
          </cell>
          <cell r="Z76">
            <v>88.8</v>
          </cell>
          <cell r="AA76">
            <v>74.400000000000006</v>
          </cell>
          <cell r="AB76">
            <v>55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236</v>
          </cell>
          <cell r="D77">
            <v>585</v>
          </cell>
          <cell r="E77">
            <v>332</v>
          </cell>
          <cell r="F77">
            <v>267</v>
          </cell>
          <cell r="G77">
            <v>0.33</v>
          </cell>
          <cell r="H77" t="e">
            <v>#N/A</v>
          </cell>
          <cell r="I77">
            <v>344</v>
          </cell>
          <cell r="J77">
            <v>-12</v>
          </cell>
          <cell r="K77">
            <v>120</v>
          </cell>
          <cell r="L77">
            <v>0</v>
          </cell>
          <cell r="M77">
            <v>0</v>
          </cell>
          <cell r="S77">
            <v>66.400000000000006</v>
          </cell>
          <cell r="T77">
            <v>80</v>
          </cell>
          <cell r="U77">
            <v>7.033132530120481</v>
          </cell>
          <cell r="V77">
            <v>4.0210843373493974</v>
          </cell>
          <cell r="Y77">
            <v>61.6</v>
          </cell>
          <cell r="Z77">
            <v>65.400000000000006</v>
          </cell>
          <cell r="AA77">
            <v>73.8</v>
          </cell>
          <cell r="AB77">
            <v>39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19</v>
          </cell>
          <cell r="D78">
            <v>82</v>
          </cell>
          <cell r="E78">
            <v>0</v>
          </cell>
          <cell r="G78">
            <v>0</v>
          </cell>
          <cell r="H78" t="e">
            <v>#N/A</v>
          </cell>
          <cell r="I78">
            <v>5</v>
          </cell>
          <cell r="J78">
            <v>-5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39.4</v>
          </cell>
          <cell r="Z78">
            <v>3.8</v>
          </cell>
          <cell r="AA78">
            <v>0</v>
          </cell>
          <cell r="AB78">
            <v>0</v>
          </cell>
          <cell r="AC78" t="str">
            <v>вывод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620</v>
          </cell>
          <cell r="D79">
            <v>781</v>
          </cell>
          <cell r="E79">
            <v>765</v>
          </cell>
          <cell r="F79">
            <v>613</v>
          </cell>
          <cell r="G79">
            <v>0.33</v>
          </cell>
          <cell r="H79" t="e">
            <v>#N/A</v>
          </cell>
          <cell r="I79">
            <v>787</v>
          </cell>
          <cell r="J79">
            <v>-22</v>
          </cell>
          <cell r="K79">
            <v>240</v>
          </cell>
          <cell r="L79">
            <v>0</v>
          </cell>
          <cell r="M79">
            <v>200</v>
          </cell>
          <cell r="S79">
            <v>153</v>
          </cell>
          <cell r="U79">
            <v>6.882352941176471</v>
          </cell>
          <cell r="V79">
            <v>4.0065359477124183</v>
          </cell>
          <cell r="Y79">
            <v>146.6</v>
          </cell>
          <cell r="Z79">
            <v>159.80000000000001</v>
          </cell>
          <cell r="AA79">
            <v>158.80000000000001</v>
          </cell>
          <cell r="AB79">
            <v>110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21.725000000000001</v>
          </cell>
          <cell r="D80">
            <v>21.209</v>
          </cell>
          <cell r="E80">
            <v>17.7</v>
          </cell>
          <cell r="F80">
            <v>25.234000000000002</v>
          </cell>
          <cell r="G80">
            <v>1</v>
          </cell>
          <cell r="H80" t="e">
            <v>#N/A</v>
          </cell>
          <cell r="I80">
            <v>48.8</v>
          </cell>
          <cell r="J80">
            <v>-31.099999999999998</v>
          </cell>
          <cell r="K80">
            <v>20</v>
          </cell>
          <cell r="L80">
            <v>0</v>
          </cell>
          <cell r="M80">
            <v>10</v>
          </cell>
          <cell r="S80">
            <v>3.54</v>
          </cell>
          <cell r="U80">
            <v>15.602824858757062</v>
          </cell>
          <cell r="V80">
            <v>7.1282485875706216</v>
          </cell>
          <cell r="Y80">
            <v>5.0556000000000001</v>
          </cell>
          <cell r="Z80">
            <v>4.7671999999999999</v>
          </cell>
          <cell r="AA80">
            <v>5.6093999999999999</v>
          </cell>
          <cell r="AB80">
            <v>4.5490000000000004</v>
          </cell>
          <cell r="AC80" t="str">
            <v>костик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106</v>
          </cell>
          <cell r="D81">
            <v>90</v>
          </cell>
          <cell r="E81">
            <v>100</v>
          </cell>
          <cell r="F81">
            <v>91</v>
          </cell>
          <cell r="G81">
            <v>0.4</v>
          </cell>
          <cell r="H81" t="e">
            <v>#N/A</v>
          </cell>
          <cell r="I81">
            <v>106</v>
          </cell>
          <cell r="J81">
            <v>-6</v>
          </cell>
          <cell r="K81">
            <v>40</v>
          </cell>
          <cell r="L81">
            <v>0</v>
          </cell>
          <cell r="M81">
            <v>80</v>
          </cell>
          <cell r="S81">
            <v>20</v>
          </cell>
          <cell r="U81">
            <v>10.55</v>
          </cell>
          <cell r="V81">
            <v>4.55</v>
          </cell>
          <cell r="Y81">
            <v>26.2</v>
          </cell>
          <cell r="Z81">
            <v>22.8</v>
          </cell>
          <cell r="AA81">
            <v>20.8</v>
          </cell>
          <cell r="AB81">
            <v>11</v>
          </cell>
          <cell r="AC81" t="str">
            <v>увел</v>
          </cell>
          <cell r="AD81" t="str">
            <v>увел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431.97399999999999</v>
          </cell>
          <cell r="D82">
            <v>502.34</v>
          </cell>
          <cell r="E82">
            <v>577.80600000000004</v>
          </cell>
          <cell r="F82">
            <v>356.50799999999998</v>
          </cell>
          <cell r="G82">
            <v>1</v>
          </cell>
          <cell r="H82" t="e">
            <v>#N/A</v>
          </cell>
          <cell r="I82">
            <v>547.29999999999995</v>
          </cell>
          <cell r="J82">
            <v>30.506000000000085</v>
          </cell>
          <cell r="K82">
            <v>70</v>
          </cell>
          <cell r="L82">
            <v>0</v>
          </cell>
          <cell r="M82">
            <v>220</v>
          </cell>
          <cell r="S82">
            <v>115.56120000000001</v>
          </cell>
          <cell r="T82">
            <v>120</v>
          </cell>
          <cell r="U82">
            <v>6.6329183151438365</v>
          </cell>
          <cell r="V82">
            <v>3.0850146935130471</v>
          </cell>
          <cell r="Y82">
            <v>77.227400000000003</v>
          </cell>
          <cell r="Z82">
            <v>111.9188</v>
          </cell>
          <cell r="AA82">
            <v>97.632000000000005</v>
          </cell>
          <cell r="AB82">
            <v>96.397000000000006</v>
          </cell>
          <cell r="AC82" t="str">
            <v>костик</v>
          </cell>
          <cell r="AD82" t="str">
            <v>костик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1355</v>
          </cell>
          <cell r="D83">
            <v>970</v>
          </cell>
          <cell r="E83">
            <v>1164</v>
          </cell>
          <cell r="F83">
            <v>1045</v>
          </cell>
          <cell r="G83">
            <v>0.4</v>
          </cell>
          <cell r="H83" t="e">
            <v>#N/A</v>
          </cell>
          <cell r="I83">
            <v>1231</v>
          </cell>
          <cell r="J83">
            <v>-67</v>
          </cell>
          <cell r="K83">
            <v>240</v>
          </cell>
          <cell r="L83">
            <v>0</v>
          </cell>
          <cell r="M83">
            <v>480</v>
          </cell>
          <cell r="S83">
            <v>232.8</v>
          </cell>
          <cell r="U83">
            <v>7.5816151202749138</v>
          </cell>
          <cell r="V83">
            <v>4.488831615120275</v>
          </cell>
          <cell r="Y83">
            <v>197</v>
          </cell>
          <cell r="Z83">
            <v>302</v>
          </cell>
          <cell r="AA83">
            <v>240</v>
          </cell>
          <cell r="AB83">
            <v>134</v>
          </cell>
          <cell r="AC83" t="e">
            <v>#N/A</v>
          </cell>
          <cell r="AD83" t="e">
            <v>#N/A</v>
          </cell>
        </row>
        <row r="84">
          <cell r="A84" t="str">
            <v>6842 ДЫМОВИЦА ИЗ ОКОРОКА к/в мл/к в/у 0,3кг  ОСТАНКИНО</v>
          </cell>
          <cell r="B84" t="str">
            <v>шт</v>
          </cell>
          <cell r="C84">
            <v>61</v>
          </cell>
          <cell r="D84">
            <v>101</v>
          </cell>
          <cell r="E84">
            <v>30</v>
          </cell>
          <cell r="F84">
            <v>57</v>
          </cell>
          <cell r="G84">
            <v>0.3</v>
          </cell>
          <cell r="H84" t="e">
            <v>#N/A</v>
          </cell>
          <cell r="I84">
            <v>42</v>
          </cell>
          <cell r="J84">
            <v>-12</v>
          </cell>
          <cell r="K84">
            <v>40</v>
          </cell>
          <cell r="L84">
            <v>0</v>
          </cell>
          <cell r="M84">
            <v>0</v>
          </cell>
          <cell r="S84">
            <v>6</v>
          </cell>
          <cell r="U84">
            <v>16.166666666666668</v>
          </cell>
          <cell r="V84">
            <v>9.5</v>
          </cell>
          <cell r="Y84">
            <v>17.600000000000001</v>
          </cell>
          <cell r="Z84">
            <v>11.8</v>
          </cell>
          <cell r="AA84">
            <v>17.2</v>
          </cell>
          <cell r="AB84">
            <v>0</v>
          </cell>
          <cell r="AC84" t="str">
            <v>костик</v>
          </cell>
          <cell r="AD84" t="str">
            <v>костик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2402</v>
          </cell>
          <cell r="D85">
            <v>2667</v>
          </cell>
          <cell r="E85">
            <v>2423</v>
          </cell>
          <cell r="F85">
            <v>2543</v>
          </cell>
          <cell r="G85">
            <v>0.35</v>
          </cell>
          <cell r="H85" t="e">
            <v>#N/A</v>
          </cell>
          <cell r="I85">
            <v>2478</v>
          </cell>
          <cell r="J85">
            <v>-55</v>
          </cell>
          <cell r="K85">
            <v>240</v>
          </cell>
          <cell r="L85">
            <v>0</v>
          </cell>
          <cell r="M85">
            <v>480</v>
          </cell>
          <cell r="S85">
            <v>484.6</v>
          </cell>
          <cell r="U85">
            <v>6.7333883615352867</v>
          </cell>
          <cell r="V85">
            <v>5.247626908790755</v>
          </cell>
          <cell r="Y85">
            <v>459.2</v>
          </cell>
          <cell r="Z85">
            <v>604.79999999999995</v>
          </cell>
          <cell r="AA85">
            <v>523.4</v>
          </cell>
          <cell r="AB85">
            <v>381</v>
          </cell>
          <cell r="AC85" t="str">
            <v>увел</v>
          </cell>
          <cell r="AD85" t="str">
            <v>увел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333</v>
          </cell>
          <cell r="D86">
            <v>213</v>
          </cell>
          <cell r="E86">
            <v>266</v>
          </cell>
          <cell r="F86">
            <v>262</v>
          </cell>
          <cell r="G86">
            <v>0.6</v>
          </cell>
          <cell r="H86" t="e">
            <v>#N/A</v>
          </cell>
          <cell r="I86">
            <v>272</v>
          </cell>
          <cell r="J86">
            <v>-6</v>
          </cell>
          <cell r="K86">
            <v>0</v>
          </cell>
          <cell r="L86">
            <v>0</v>
          </cell>
          <cell r="M86">
            <v>0</v>
          </cell>
          <cell r="S86">
            <v>53.2</v>
          </cell>
          <cell r="T86">
            <v>80</v>
          </cell>
          <cell r="U86">
            <v>6.4285714285714279</v>
          </cell>
          <cell r="V86">
            <v>4.9248120300751879</v>
          </cell>
          <cell r="Y86">
            <v>69.8</v>
          </cell>
          <cell r="Z86">
            <v>74.400000000000006</v>
          </cell>
          <cell r="AA86">
            <v>48.2</v>
          </cell>
          <cell r="AB86">
            <v>53</v>
          </cell>
          <cell r="AC86" t="str">
            <v>костик</v>
          </cell>
          <cell r="AD86" t="str">
            <v>костик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180.56800000000001</v>
          </cell>
          <cell r="D87">
            <v>317.73200000000003</v>
          </cell>
          <cell r="E87">
            <v>297</v>
          </cell>
          <cell r="F87">
            <v>247</v>
          </cell>
          <cell r="G87">
            <v>1</v>
          </cell>
          <cell r="H87" t="e">
            <v>#N/A</v>
          </cell>
          <cell r="I87">
            <v>268.3</v>
          </cell>
          <cell r="J87">
            <v>28.699999999999989</v>
          </cell>
          <cell r="K87">
            <v>30</v>
          </cell>
          <cell r="L87">
            <v>0</v>
          </cell>
          <cell r="M87">
            <v>150</v>
          </cell>
          <cell r="S87">
            <v>59.4</v>
          </cell>
          <cell r="U87">
            <v>7.1885521885521886</v>
          </cell>
          <cell r="V87">
            <v>4.1582491582491583</v>
          </cell>
          <cell r="Y87">
            <v>58.2</v>
          </cell>
          <cell r="Z87">
            <v>50.2</v>
          </cell>
          <cell r="AA87">
            <v>59.4</v>
          </cell>
          <cell r="AB87">
            <v>52.063000000000002</v>
          </cell>
          <cell r="AC87" t="str">
            <v>увел</v>
          </cell>
          <cell r="AD87" t="str">
            <v>увел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5.6870000000000003</v>
          </cell>
          <cell r="D88">
            <v>60.686</v>
          </cell>
          <cell r="E88">
            <v>29.506</v>
          </cell>
          <cell r="F88">
            <v>36.866999999999997</v>
          </cell>
          <cell r="G88">
            <v>1</v>
          </cell>
          <cell r="H88" t="e">
            <v>#N/A</v>
          </cell>
          <cell r="I88">
            <v>40</v>
          </cell>
          <cell r="J88">
            <v>-10.494</v>
          </cell>
          <cell r="K88">
            <v>10</v>
          </cell>
          <cell r="L88">
            <v>0</v>
          </cell>
          <cell r="M88">
            <v>10</v>
          </cell>
          <cell r="S88">
            <v>5.9012000000000002</v>
          </cell>
          <cell r="U88">
            <v>9.636514607198535</v>
          </cell>
          <cell r="V88">
            <v>6.247373415576492</v>
          </cell>
          <cell r="Y88">
            <v>12.145199999999999</v>
          </cell>
          <cell r="Z88">
            <v>6.0692000000000004</v>
          </cell>
          <cell r="AA88">
            <v>11.438800000000001</v>
          </cell>
          <cell r="AB88">
            <v>0</v>
          </cell>
          <cell r="AC88" t="str">
            <v>костик</v>
          </cell>
          <cell r="AD88" t="str">
            <v>костик</v>
          </cell>
        </row>
        <row r="89">
          <cell r="A89" t="str">
            <v>6866 ВЕТЧ.НЕЖНАЯ Коровино п/о_Маяк  ОСТАНКИНО</v>
          </cell>
          <cell r="B89" t="str">
            <v>кг</v>
          </cell>
          <cell r="C89">
            <v>153.77500000000001</v>
          </cell>
          <cell r="D89">
            <v>243.00700000000001</v>
          </cell>
          <cell r="E89">
            <v>207.178</v>
          </cell>
          <cell r="F89">
            <v>185.06899999999999</v>
          </cell>
          <cell r="G89">
            <v>1</v>
          </cell>
          <cell r="H89" t="e">
            <v>#N/A</v>
          </cell>
          <cell r="I89">
            <v>211</v>
          </cell>
          <cell r="J89">
            <v>-3.8220000000000027</v>
          </cell>
          <cell r="K89">
            <v>50</v>
          </cell>
          <cell r="L89">
            <v>0</v>
          </cell>
          <cell r="M89">
            <v>80</v>
          </cell>
          <cell r="S89">
            <v>41.435600000000001</v>
          </cell>
          <cell r="U89">
            <v>7.6038237650715796</v>
          </cell>
          <cell r="V89">
            <v>4.4664250065161353</v>
          </cell>
          <cell r="Y89">
            <v>31.354599999999998</v>
          </cell>
          <cell r="Z89">
            <v>38.963999999999999</v>
          </cell>
          <cell r="AA89">
            <v>40.478999999999999</v>
          </cell>
          <cell r="AB89">
            <v>16.54</v>
          </cell>
          <cell r="AC89" t="str">
            <v>Витал</v>
          </cell>
          <cell r="AD89" t="str">
            <v>Витал</v>
          </cell>
        </row>
        <row r="90">
          <cell r="A90" t="str">
            <v>6869 С ГОВЯДИНОЙ СН сос п/о мгс 1кг 6шт.  ОСТАНКИНО</v>
          </cell>
          <cell r="B90" t="str">
            <v>шт</v>
          </cell>
          <cell r="C90">
            <v>113</v>
          </cell>
          <cell r="E90">
            <v>75</v>
          </cell>
          <cell r="F90">
            <v>37</v>
          </cell>
          <cell r="G90">
            <v>0</v>
          </cell>
          <cell r="H90">
            <v>45</v>
          </cell>
          <cell r="I90">
            <v>75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15</v>
          </cell>
          <cell r="U90">
            <v>2.4666666666666668</v>
          </cell>
          <cell r="V90">
            <v>2.4666666666666668</v>
          </cell>
          <cell r="Y90">
            <v>16.8</v>
          </cell>
          <cell r="Z90">
            <v>18</v>
          </cell>
          <cell r="AA90">
            <v>15.6</v>
          </cell>
          <cell r="AB90">
            <v>7</v>
          </cell>
          <cell r="AC90" t="str">
            <v>вывод</v>
          </cell>
          <cell r="AD90" t="str">
            <v>вывод</v>
          </cell>
        </row>
        <row r="91">
          <cell r="A91" t="str">
            <v>6909 ДЛЯ ДЕТЕЙ сос п/о мгс 0.33кг 8шт.  ОСТАНКИНО</v>
          </cell>
          <cell r="B91" t="str">
            <v>шт</v>
          </cell>
          <cell r="C91">
            <v>122</v>
          </cell>
          <cell r="D91">
            <v>495</v>
          </cell>
          <cell r="E91">
            <v>365</v>
          </cell>
          <cell r="F91">
            <v>236</v>
          </cell>
          <cell r="G91">
            <v>0.33</v>
          </cell>
          <cell r="H91">
            <v>30</v>
          </cell>
          <cell r="I91">
            <v>378</v>
          </cell>
          <cell r="J91">
            <v>-13</v>
          </cell>
          <cell r="K91">
            <v>120</v>
          </cell>
          <cell r="L91">
            <v>0</v>
          </cell>
          <cell r="M91">
            <v>120</v>
          </cell>
          <cell r="S91">
            <v>73</v>
          </cell>
          <cell r="U91">
            <v>6.5205479452054798</v>
          </cell>
          <cell r="V91">
            <v>3.2328767123287672</v>
          </cell>
          <cell r="Y91">
            <v>95.6</v>
          </cell>
          <cell r="Z91">
            <v>85.6</v>
          </cell>
          <cell r="AA91">
            <v>77.2</v>
          </cell>
          <cell r="AB91">
            <v>72</v>
          </cell>
          <cell r="AC91" t="str">
            <v>Витал</v>
          </cell>
          <cell r="AD91" t="str">
            <v>Витал</v>
          </cell>
        </row>
        <row r="92">
          <cell r="A92" t="str">
            <v>6919 БЕКОН с/к с/н в/у 1/180 10шт.  ОСТАНКИНО</v>
          </cell>
          <cell r="B92" t="str">
            <v>шт</v>
          </cell>
          <cell r="C92">
            <v>212</v>
          </cell>
          <cell r="D92">
            <v>701</v>
          </cell>
          <cell r="E92">
            <v>263</v>
          </cell>
          <cell r="F92">
            <v>497</v>
          </cell>
          <cell r="G92">
            <v>0.18</v>
          </cell>
          <cell r="H92" t="e">
            <v>#N/A</v>
          </cell>
          <cell r="I92">
            <v>267</v>
          </cell>
          <cell r="J92">
            <v>-4</v>
          </cell>
          <cell r="K92">
            <v>40</v>
          </cell>
          <cell r="L92">
            <v>0</v>
          </cell>
          <cell r="M92">
            <v>0</v>
          </cell>
          <cell r="S92">
            <v>52.6</v>
          </cell>
          <cell r="U92">
            <v>10.209125475285171</v>
          </cell>
          <cell r="V92">
            <v>9.4486692015209126</v>
          </cell>
          <cell r="Y92">
            <v>65.400000000000006</v>
          </cell>
          <cell r="Z92">
            <v>77.2</v>
          </cell>
          <cell r="AA92">
            <v>86.4</v>
          </cell>
          <cell r="AB92">
            <v>47</v>
          </cell>
          <cell r="AC92" t="str">
            <v>костик</v>
          </cell>
          <cell r="AD92" t="str">
            <v>костик</v>
          </cell>
        </row>
        <row r="93">
          <cell r="A93" t="str">
            <v>6921 БЕКОН Папа может с/к с/н в/у 1/140 10шт  ОСТАНКИНО</v>
          </cell>
          <cell r="B93" t="str">
            <v>шт</v>
          </cell>
          <cell r="C93">
            <v>819</v>
          </cell>
          <cell r="D93">
            <v>1258</v>
          </cell>
          <cell r="E93">
            <v>817</v>
          </cell>
          <cell r="F93">
            <v>855</v>
          </cell>
          <cell r="G93">
            <v>0.14000000000000001</v>
          </cell>
          <cell r="H93" t="e">
            <v>#N/A</v>
          </cell>
          <cell r="I93">
            <v>864</v>
          </cell>
          <cell r="J93">
            <v>-47</v>
          </cell>
          <cell r="K93">
            <v>240</v>
          </cell>
          <cell r="L93">
            <v>0</v>
          </cell>
          <cell r="M93">
            <v>120</v>
          </cell>
          <cell r="S93">
            <v>163.4</v>
          </cell>
          <cell r="U93">
            <v>7.4357405140758868</v>
          </cell>
          <cell r="V93">
            <v>5.2325581395348832</v>
          </cell>
          <cell r="Y93">
            <v>204.8</v>
          </cell>
          <cell r="Z93">
            <v>219.2</v>
          </cell>
          <cell r="AA93">
            <v>197.2</v>
          </cell>
          <cell r="AB93">
            <v>184</v>
          </cell>
          <cell r="AC93" t="str">
            <v>костик</v>
          </cell>
          <cell r="AD93" t="str">
            <v>костик</v>
          </cell>
        </row>
        <row r="94">
          <cell r="A94" t="str">
            <v>6948 МОЛОЧНЫЕ ПРЕМИУМ.ПМ сос п/о мгс 1,5*4 Останкино</v>
          </cell>
          <cell r="B94" t="str">
            <v>кг</v>
          </cell>
          <cell r="C94">
            <v>184.57</v>
          </cell>
          <cell r="D94">
            <v>383.46699999999998</v>
          </cell>
          <cell r="E94">
            <v>318.524</v>
          </cell>
          <cell r="F94">
            <v>247.94300000000001</v>
          </cell>
          <cell r="G94">
            <v>1</v>
          </cell>
          <cell r="H94" t="e">
            <v>#N/A</v>
          </cell>
          <cell r="I94">
            <v>302.7</v>
          </cell>
          <cell r="J94">
            <v>15.824000000000012</v>
          </cell>
          <cell r="K94">
            <v>70</v>
          </cell>
          <cell r="L94">
            <v>0</v>
          </cell>
          <cell r="M94">
            <v>0</v>
          </cell>
          <cell r="S94">
            <v>63.704799999999999</v>
          </cell>
          <cell r="T94">
            <v>100</v>
          </cell>
          <cell r="U94">
            <v>6.5606202358378019</v>
          </cell>
          <cell r="V94">
            <v>3.8920615087089203</v>
          </cell>
          <cell r="Y94">
            <v>47.791000000000004</v>
          </cell>
          <cell r="Z94">
            <v>59.494000000000007</v>
          </cell>
          <cell r="AA94">
            <v>62.440800000000003</v>
          </cell>
          <cell r="AB94">
            <v>43.981000000000002</v>
          </cell>
          <cell r="AC94" t="e">
            <v>#N/A</v>
          </cell>
          <cell r="AD94" t="e">
            <v>#N/A</v>
          </cell>
        </row>
        <row r="95">
          <cell r="A95" t="str">
            <v>6951 СЛИВОЧНЫЕ Папа может сос п/о мгс 1.5*4  ОСТАНКИНО</v>
          </cell>
          <cell r="B95" t="str">
            <v>кг</v>
          </cell>
          <cell r="C95">
            <v>81.456000000000003</v>
          </cell>
          <cell r="D95">
            <v>279.81700000000001</v>
          </cell>
          <cell r="E95">
            <v>130.77600000000001</v>
          </cell>
          <cell r="F95">
            <v>227.37</v>
          </cell>
          <cell r="G95">
            <v>1</v>
          </cell>
          <cell r="H95" t="e">
            <v>#N/A</v>
          </cell>
          <cell r="I95">
            <v>126.4</v>
          </cell>
          <cell r="J95">
            <v>4.3760000000000048</v>
          </cell>
          <cell r="K95">
            <v>30</v>
          </cell>
          <cell r="L95">
            <v>0</v>
          </cell>
          <cell r="M95">
            <v>0</v>
          </cell>
          <cell r="S95">
            <v>26.155200000000001</v>
          </cell>
          <cell r="U95">
            <v>9.8401082767480279</v>
          </cell>
          <cell r="V95">
            <v>8.6931088273077624</v>
          </cell>
          <cell r="Y95">
            <v>28.179000000000002</v>
          </cell>
          <cell r="Z95">
            <v>24.558799999999998</v>
          </cell>
          <cell r="AA95">
            <v>39.250799999999998</v>
          </cell>
          <cell r="AB95">
            <v>21.835000000000001</v>
          </cell>
          <cell r="AC95" t="str">
            <v>костик</v>
          </cell>
          <cell r="AD95" t="e">
            <v>#N/A</v>
          </cell>
        </row>
        <row r="96">
          <cell r="A96" t="str">
            <v>6955 СОЧНЫЕ Папа может сос п/о мгс1.5*4_А Останкино</v>
          </cell>
          <cell r="B96" t="str">
            <v>кг</v>
          </cell>
          <cell r="C96">
            <v>2768.393</v>
          </cell>
          <cell r="D96">
            <v>4381.2150000000001</v>
          </cell>
          <cell r="E96">
            <v>4230</v>
          </cell>
          <cell r="F96">
            <v>3354</v>
          </cell>
          <cell r="G96">
            <v>1</v>
          </cell>
          <cell r="H96" t="e">
            <v>#N/A</v>
          </cell>
          <cell r="I96">
            <v>3874.55</v>
          </cell>
          <cell r="J96">
            <v>355.44999999999982</v>
          </cell>
          <cell r="K96">
            <v>350</v>
          </cell>
          <cell r="L96">
            <v>900</v>
          </cell>
          <cell r="M96">
            <v>300</v>
          </cell>
          <cell r="S96">
            <v>846</v>
          </cell>
          <cell r="T96">
            <v>300</v>
          </cell>
          <cell r="U96">
            <v>6.1513002364066196</v>
          </cell>
          <cell r="V96">
            <v>3.9645390070921986</v>
          </cell>
          <cell r="Y96">
            <v>588.4</v>
          </cell>
          <cell r="Z96">
            <v>863.8</v>
          </cell>
          <cell r="AA96">
            <v>803.4</v>
          </cell>
          <cell r="AB96">
            <v>571.274</v>
          </cell>
          <cell r="AC96" t="str">
            <v>кофшар</v>
          </cell>
          <cell r="AD96" t="str">
            <v>кофшар</v>
          </cell>
        </row>
        <row r="97">
          <cell r="A97" t="str">
            <v>7035 ВЕТЧ.КЛАССИЧЕСКАЯ ПМ п/о 0.35кг 8шт.  ОСТАНКИНО</v>
          </cell>
          <cell r="B97" t="str">
            <v>шт</v>
          </cell>
          <cell r="C97">
            <v>366</v>
          </cell>
          <cell r="D97">
            <v>208</v>
          </cell>
          <cell r="E97">
            <v>200</v>
          </cell>
          <cell r="F97">
            <v>372</v>
          </cell>
          <cell r="G97">
            <v>0.35</v>
          </cell>
          <cell r="H97">
            <v>60</v>
          </cell>
          <cell r="I97">
            <v>202</v>
          </cell>
          <cell r="J97">
            <v>-2</v>
          </cell>
          <cell r="K97">
            <v>0</v>
          </cell>
          <cell r="L97">
            <v>0</v>
          </cell>
          <cell r="M97">
            <v>0</v>
          </cell>
          <cell r="S97">
            <v>40</v>
          </cell>
          <cell r="U97">
            <v>9.3000000000000007</v>
          </cell>
          <cell r="V97">
            <v>9.3000000000000007</v>
          </cell>
          <cell r="Y97">
            <v>31.2</v>
          </cell>
          <cell r="Z97">
            <v>66.2</v>
          </cell>
          <cell r="AA97">
            <v>44.6</v>
          </cell>
          <cell r="AB97">
            <v>52</v>
          </cell>
          <cell r="AC97" t="str">
            <v>костик</v>
          </cell>
          <cell r="AD97" t="e">
            <v>#N/A</v>
          </cell>
        </row>
        <row r="98">
          <cell r="A98" t="str">
            <v>7038 С ГОВЯДИНОЙ ПМ сос п/о мгс 1.5*4  ОСТАНКИНО</v>
          </cell>
          <cell r="B98" t="str">
            <v>кг</v>
          </cell>
          <cell r="C98">
            <v>62.831000000000003</v>
          </cell>
          <cell r="D98">
            <v>80.259</v>
          </cell>
          <cell r="E98">
            <v>132</v>
          </cell>
          <cell r="F98">
            <v>122</v>
          </cell>
          <cell r="G98">
            <v>1</v>
          </cell>
          <cell r="H98" t="e">
            <v>#N/A</v>
          </cell>
          <cell r="I98">
            <v>57.7</v>
          </cell>
          <cell r="J98">
            <v>74.3</v>
          </cell>
          <cell r="K98">
            <v>0</v>
          </cell>
          <cell r="L98">
            <v>0</v>
          </cell>
          <cell r="M98">
            <v>50</v>
          </cell>
          <cell r="S98">
            <v>26.4</v>
          </cell>
          <cell r="U98">
            <v>6.5151515151515156</v>
          </cell>
          <cell r="V98">
            <v>4.6212121212121211</v>
          </cell>
          <cell r="Y98">
            <v>3.742</v>
          </cell>
          <cell r="Z98">
            <v>5.8252000000000006</v>
          </cell>
          <cell r="AA98">
            <v>21.2</v>
          </cell>
          <cell r="AB98">
            <v>13.939</v>
          </cell>
          <cell r="AC98" t="str">
            <v>костик</v>
          </cell>
          <cell r="AD98" t="e">
            <v>#N/A</v>
          </cell>
        </row>
        <row r="99">
          <cell r="A99" t="str">
            <v>7040 С ИНДЕЙКОЙ ПМ сос ц/о в/у 1/270 8шт.  ОСТАНКИНО</v>
          </cell>
          <cell r="B99" t="str">
            <v>шт</v>
          </cell>
          <cell r="C99">
            <v>80</v>
          </cell>
          <cell r="D99">
            <v>205</v>
          </cell>
          <cell r="E99">
            <v>259</v>
          </cell>
          <cell r="F99">
            <v>17</v>
          </cell>
          <cell r="G99">
            <v>0.27</v>
          </cell>
          <cell r="H99" t="e">
            <v>#N/A</v>
          </cell>
          <cell r="I99">
            <v>275</v>
          </cell>
          <cell r="J99">
            <v>-16</v>
          </cell>
          <cell r="K99">
            <v>0</v>
          </cell>
          <cell r="L99">
            <v>0</v>
          </cell>
          <cell r="M99">
            <v>120</v>
          </cell>
          <cell r="S99">
            <v>51.8</v>
          </cell>
          <cell r="T99">
            <v>120</v>
          </cell>
          <cell r="U99">
            <v>4.9613899613899619</v>
          </cell>
          <cell r="V99">
            <v>0.3281853281853282</v>
          </cell>
          <cell r="Y99">
            <v>20.399999999999999</v>
          </cell>
          <cell r="Z99">
            <v>20.399999999999999</v>
          </cell>
          <cell r="AA99">
            <v>26</v>
          </cell>
          <cell r="AB99">
            <v>61</v>
          </cell>
          <cell r="AC99" t="e">
            <v>#N/A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45</v>
          </cell>
          <cell r="D100">
            <v>36</v>
          </cell>
          <cell r="E100">
            <v>17</v>
          </cell>
          <cell r="F100">
            <v>33</v>
          </cell>
          <cell r="G100">
            <v>0</v>
          </cell>
          <cell r="H100" t="e">
            <v>#N/A</v>
          </cell>
          <cell r="I100">
            <v>18</v>
          </cell>
          <cell r="J100">
            <v>-1</v>
          </cell>
          <cell r="K100">
            <v>0</v>
          </cell>
          <cell r="L100">
            <v>0</v>
          </cell>
          <cell r="M100">
            <v>0</v>
          </cell>
          <cell r="S100">
            <v>3.4</v>
          </cell>
          <cell r="U100">
            <v>9.7058823529411775</v>
          </cell>
          <cell r="V100">
            <v>9.7058823529411775</v>
          </cell>
          <cell r="Y100">
            <v>9</v>
          </cell>
          <cell r="Z100">
            <v>9.1999999999999993</v>
          </cell>
          <cell r="AA100">
            <v>6.8</v>
          </cell>
          <cell r="AB100">
            <v>0</v>
          </cell>
          <cell r="AC100" t="str">
            <v>вывод</v>
          </cell>
          <cell r="AD100" t="str">
            <v>увел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D101">
            <v>55.76</v>
          </cell>
          <cell r="E101">
            <v>0</v>
          </cell>
          <cell r="F101">
            <v>55.76</v>
          </cell>
          <cell r="G101">
            <v>1</v>
          </cell>
          <cell r="H101" t="e">
            <v>#N/A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0</v>
          </cell>
          <cell r="U101" t="e">
            <v>#DIV/0!</v>
          </cell>
          <cell r="V101" t="e">
            <v>#DIV/0!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D102">
            <v>52.124000000000002</v>
          </cell>
          <cell r="E102">
            <v>0</v>
          </cell>
          <cell r="F102">
            <v>52.124000000000002</v>
          </cell>
          <cell r="G102">
            <v>1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108</v>
          </cell>
          <cell r="D103">
            <v>3</v>
          </cell>
          <cell r="E103">
            <v>17</v>
          </cell>
          <cell r="F103">
            <v>91</v>
          </cell>
          <cell r="G103">
            <v>0</v>
          </cell>
          <cell r="H103" t="e">
            <v>#N/A</v>
          </cell>
          <cell r="I103">
            <v>17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3.4</v>
          </cell>
          <cell r="U103">
            <v>26.764705882352942</v>
          </cell>
          <cell r="V103">
            <v>26.764705882352942</v>
          </cell>
          <cell r="Y103">
            <v>6.2</v>
          </cell>
          <cell r="Z103">
            <v>10.199999999999999</v>
          </cell>
          <cell r="AA103">
            <v>5.8</v>
          </cell>
          <cell r="AB103">
            <v>3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49.584000000000003</v>
          </cell>
          <cell r="D104">
            <v>1.9750000000000001</v>
          </cell>
          <cell r="E104">
            <v>30.141999999999999</v>
          </cell>
          <cell r="F104">
            <v>21.417000000000002</v>
          </cell>
          <cell r="G104">
            <v>0</v>
          </cell>
          <cell r="H104" t="e">
            <v>#N/A</v>
          </cell>
          <cell r="I104">
            <v>28</v>
          </cell>
          <cell r="J104">
            <v>2.1419999999999995</v>
          </cell>
          <cell r="K104">
            <v>0</v>
          </cell>
          <cell r="L104">
            <v>0</v>
          </cell>
          <cell r="M104">
            <v>0</v>
          </cell>
          <cell r="S104">
            <v>6.0283999999999995</v>
          </cell>
          <cell r="U104">
            <v>3.5526839625771354</v>
          </cell>
          <cell r="V104">
            <v>3.5526839625771354</v>
          </cell>
          <cell r="Y104">
            <v>5.4569999999999999</v>
          </cell>
          <cell r="Z104">
            <v>4.375</v>
          </cell>
          <cell r="AA104">
            <v>6.6933999999999996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516.37599999999998</v>
          </cell>
          <cell r="D105">
            <v>19.853999999999999</v>
          </cell>
          <cell r="E105">
            <v>346.29399999999998</v>
          </cell>
          <cell r="F105">
            <v>183.756</v>
          </cell>
          <cell r="G105">
            <v>0</v>
          </cell>
          <cell r="H105" t="e">
            <v>#N/A</v>
          </cell>
          <cell r="I105">
            <v>346</v>
          </cell>
          <cell r="J105">
            <v>0.29399999999998272</v>
          </cell>
          <cell r="K105">
            <v>0</v>
          </cell>
          <cell r="L105">
            <v>0</v>
          </cell>
          <cell r="M105">
            <v>0</v>
          </cell>
          <cell r="S105">
            <v>69.258799999999994</v>
          </cell>
          <cell r="U105">
            <v>2.6531790905993176</v>
          </cell>
          <cell r="V105">
            <v>2.6531790905993176</v>
          </cell>
          <cell r="Y105">
            <v>39.799799999999998</v>
          </cell>
          <cell r="Z105">
            <v>52.580999999999996</v>
          </cell>
          <cell r="AA105">
            <v>66.631</v>
          </cell>
          <cell r="AB105">
            <v>24.852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642</v>
          </cell>
          <cell r="E106">
            <v>107</v>
          </cell>
          <cell r="F106">
            <v>535</v>
          </cell>
          <cell r="G106">
            <v>0</v>
          </cell>
          <cell r="H106">
            <v>0</v>
          </cell>
          <cell r="I106">
            <v>107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21.4</v>
          </cell>
          <cell r="U106">
            <v>25</v>
          </cell>
          <cell r="V106">
            <v>25</v>
          </cell>
          <cell r="Y106">
            <v>26.8</v>
          </cell>
          <cell r="Z106">
            <v>31.8</v>
          </cell>
          <cell r="AA106">
            <v>15.6</v>
          </cell>
          <cell r="AB106">
            <v>11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25.01.2025 - 31.01.2025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397.726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479.30900000000003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2.5</v>
          </cell>
          <cell r="F9">
            <v>1791.6880000000001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823</v>
          </cell>
          <cell r="F10">
            <v>2518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919</v>
          </cell>
          <cell r="F12">
            <v>4209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752</v>
          </cell>
          <cell r="F13">
            <v>3613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282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260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1038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8</v>
          </cell>
          <cell r="F19">
            <v>619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364</v>
          </cell>
          <cell r="F20">
            <v>477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47</v>
          </cell>
          <cell r="F21">
            <v>245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498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461.89</v>
          </cell>
        </row>
        <row r="24">
          <cell r="A24" t="str">
            <v xml:space="preserve"> 201  Ветчина Нежная ТМ Особый рецепт, (2,5кг), ПОКОМ</v>
          </cell>
          <cell r="D24">
            <v>9.9979999999999993</v>
          </cell>
          <cell r="F24">
            <v>4630.75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5.95</v>
          </cell>
          <cell r="F25">
            <v>333.56200000000001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1033.056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2.4510000000000001</v>
          </cell>
          <cell r="F27">
            <v>504.411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201.15199999999999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171.46700000000001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22.42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2.4009999999999998</v>
          </cell>
          <cell r="F31">
            <v>384.99200000000002</v>
          </cell>
        </row>
        <row r="32">
          <cell r="A32" t="str">
            <v xml:space="preserve"> 247  Сардельки Нежные, ВЕС.  ПОКОМ</v>
          </cell>
          <cell r="F32">
            <v>140.43899999999999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3.9</v>
          </cell>
          <cell r="F33">
            <v>153.215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</v>
          </cell>
          <cell r="F34">
            <v>975.01199999999994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98.5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144.50700000000001</v>
          </cell>
        </row>
        <row r="37">
          <cell r="A37" t="str">
            <v xml:space="preserve"> 263  Шпикачки Стародворские, ВЕС.  ПОКОМ</v>
          </cell>
          <cell r="F37">
            <v>84.847999999999999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0.8</v>
          </cell>
          <cell r="F38">
            <v>85.450999999999993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58.404000000000003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82.004000000000005</v>
          </cell>
        </row>
        <row r="41">
          <cell r="A41" t="str">
            <v xml:space="preserve"> 269  Колбаса Нежная, п/а БОЛЬШОЙ БАТОН, ВЕС, ТМ КОЛБАСНЫЙ СТАНДАРТ ПОКОМ</v>
          </cell>
          <cell r="F41">
            <v>2.5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14</v>
          </cell>
          <cell r="F42">
            <v>2688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725</v>
          </cell>
          <cell r="F43">
            <v>3277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1602</v>
          </cell>
          <cell r="F44">
            <v>5113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F46">
            <v>441.07600000000002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</v>
          </cell>
          <cell r="F47">
            <v>581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8</v>
          </cell>
          <cell r="F48">
            <v>1119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1.5</v>
          </cell>
          <cell r="F49">
            <v>288.87599999999998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17</v>
          </cell>
          <cell r="F50">
            <v>1377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18</v>
          </cell>
          <cell r="F51">
            <v>2291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0.7</v>
          </cell>
          <cell r="F52">
            <v>146.61199999999999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2.2010000000000001</v>
          </cell>
          <cell r="F53">
            <v>251.602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7</v>
          </cell>
          <cell r="F54">
            <v>1126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12</v>
          </cell>
          <cell r="F55">
            <v>1504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12</v>
          </cell>
          <cell r="F56">
            <v>946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256.56799999999998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471.54300000000001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53.7</v>
          </cell>
        </row>
        <row r="60">
          <cell r="A60" t="str">
            <v xml:space="preserve"> 318  Сосиски Датские ТМ Зареченские, ВЕС  ПОКОМ</v>
          </cell>
          <cell r="D60">
            <v>8.9</v>
          </cell>
          <cell r="F60">
            <v>2961.7150000000001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1638</v>
          </cell>
          <cell r="F61">
            <v>3895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1383</v>
          </cell>
          <cell r="F62">
            <v>4697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11</v>
          </cell>
          <cell r="F63">
            <v>932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11</v>
          </cell>
          <cell r="F64">
            <v>356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</v>
          </cell>
          <cell r="F65">
            <v>314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2.65</v>
          </cell>
          <cell r="F66">
            <v>870.70600000000002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6</v>
          </cell>
          <cell r="F67">
            <v>330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331.286</v>
          </cell>
        </row>
        <row r="69">
          <cell r="A69" t="str">
            <v xml:space="preserve"> 336  Ветчина Сливушка с индейкой ТМ Вязанка. ВЕС  ПОКОМ</v>
          </cell>
          <cell r="D69">
            <v>1.355</v>
          </cell>
          <cell r="F69">
            <v>10.755000000000001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1481</v>
          </cell>
          <cell r="F70">
            <v>3624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14</v>
          </cell>
          <cell r="F71">
            <v>2043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3.2010000000000001</v>
          </cell>
          <cell r="F72">
            <v>450.73399999999998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2.4009999999999998</v>
          </cell>
          <cell r="F73">
            <v>275.892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1.6</v>
          </cell>
          <cell r="F74">
            <v>680.56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9.1</v>
          </cell>
          <cell r="F75">
            <v>343.97899999999998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5</v>
          </cell>
          <cell r="F76">
            <v>101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337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426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100.566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486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9</v>
          </cell>
          <cell r="F81">
            <v>747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8</v>
          </cell>
          <cell r="F83">
            <v>621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7</v>
          </cell>
          <cell r="F84">
            <v>727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</v>
          </cell>
          <cell r="F85">
            <v>452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275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1512</v>
          </cell>
          <cell r="F87">
            <v>4427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2553</v>
          </cell>
          <cell r="F88">
            <v>10593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  <cell r="F89">
            <v>18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5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10</v>
          </cell>
          <cell r="F91">
            <v>479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F92">
            <v>132.101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9.6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2</v>
          </cell>
          <cell r="F94">
            <v>312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F95">
            <v>79.301000000000002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64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74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1</v>
          </cell>
          <cell r="F99">
            <v>187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</v>
          </cell>
          <cell r="F100">
            <v>545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0.75</v>
          </cell>
          <cell r="F101">
            <v>308.91000000000003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10.068</v>
          </cell>
          <cell r="F102">
            <v>3087.8220000000001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10.000999999999999</v>
          </cell>
          <cell r="F103">
            <v>5816.6940000000004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17.497</v>
          </cell>
          <cell r="F104">
            <v>2593.721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5.2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F106">
            <v>142.94800000000001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5</v>
          </cell>
          <cell r="F107">
            <v>145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10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1</v>
          </cell>
          <cell r="F109">
            <v>77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1</v>
          </cell>
          <cell r="F110">
            <v>188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1</v>
          </cell>
          <cell r="F111">
            <v>155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7</v>
          </cell>
          <cell r="F112">
            <v>694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7</v>
          </cell>
          <cell r="F113">
            <v>421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7</v>
          </cell>
          <cell r="F114">
            <v>493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8</v>
          </cell>
          <cell r="F115">
            <v>334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F116">
            <v>46.402999999999999</v>
          </cell>
        </row>
        <row r="117">
          <cell r="A117" t="str">
            <v xml:space="preserve"> 500  Сосиски Сливушки по-венски ВЕС ТМ Вязанка  ПОКОМ</v>
          </cell>
          <cell r="F117">
            <v>3.9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655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2</v>
          </cell>
          <cell r="F119">
            <v>22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F120">
            <v>46.253999999999998</v>
          </cell>
        </row>
        <row r="121">
          <cell r="A121" t="str">
            <v xml:space="preserve"> 507  Колбаса Персидская халяль ВЕС ТМ Вязанка  ПОКОМ</v>
          </cell>
          <cell r="D121">
            <v>1.3</v>
          </cell>
          <cell r="F121">
            <v>54.252000000000002</v>
          </cell>
        </row>
        <row r="122">
          <cell r="A122" t="str">
            <v xml:space="preserve"> 508  Сосиски Аравийские ВЕС ТМ Вязанка  ПОКОМ</v>
          </cell>
          <cell r="F122">
            <v>77.950999999999993</v>
          </cell>
        </row>
        <row r="123">
          <cell r="A123" t="str">
            <v xml:space="preserve"> 509  Колбаса Пряная Халяль ВЕС ТМ Сафияль  ПОКОМ</v>
          </cell>
          <cell r="D123">
            <v>0.7</v>
          </cell>
          <cell r="F123">
            <v>49.3</v>
          </cell>
        </row>
        <row r="124">
          <cell r="A124" t="str">
            <v>1146 Ароматная с/к в/у ОСТАНКИНО</v>
          </cell>
          <cell r="D124">
            <v>24</v>
          </cell>
          <cell r="F124">
            <v>24</v>
          </cell>
        </row>
        <row r="125">
          <cell r="A125" t="str">
            <v>3215 ВЕТЧ.МЯСНАЯ Папа может п/о 0.4кг 8шт.    ОСТАНКИНО</v>
          </cell>
          <cell r="D125">
            <v>361</v>
          </cell>
          <cell r="F125">
            <v>361</v>
          </cell>
        </row>
        <row r="126">
          <cell r="A126" t="str">
            <v>3680 ПРЕСИЖН с/к дек. спец мгс ОСТАНКИНО</v>
          </cell>
          <cell r="D126">
            <v>17</v>
          </cell>
          <cell r="F126">
            <v>17</v>
          </cell>
        </row>
        <row r="127">
          <cell r="A127" t="str">
            <v>3684 ПРЕСИЖН с/к в/у 1/250 8шт.   ОСТАНКИНО</v>
          </cell>
          <cell r="D127">
            <v>118</v>
          </cell>
          <cell r="F127">
            <v>118</v>
          </cell>
        </row>
        <row r="128">
          <cell r="A128" t="str">
            <v>4063 МЯСНАЯ Папа может вар п/о_Л   ОСТАНКИНО</v>
          </cell>
          <cell r="D128">
            <v>1517.35</v>
          </cell>
          <cell r="F128">
            <v>1517.35</v>
          </cell>
        </row>
        <row r="129">
          <cell r="A129" t="str">
            <v>4117 ЭКСТРА Папа может с/к в/у_Л   ОСТАНКИНО</v>
          </cell>
          <cell r="D129">
            <v>29.1</v>
          </cell>
          <cell r="F129">
            <v>29.1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124.4</v>
          </cell>
          <cell r="F130">
            <v>124.4</v>
          </cell>
        </row>
        <row r="131">
          <cell r="A131" t="str">
            <v>4574 Мясная со шпиком Папа может вар п/о ОСТАНКИНО</v>
          </cell>
          <cell r="D131">
            <v>4.0999999999999996</v>
          </cell>
          <cell r="F131">
            <v>4.0999999999999996</v>
          </cell>
        </row>
        <row r="132">
          <cell r="A132" t="str">
            <v>4691 ШЕЙКА КОПЧЕНАЯ к/в мл/к в/у 300*6  ОСТАНКИНО</v>
          </cell>
          <cell r="D132">
            <v>59</v>
          </cell>
          <cell r="F132">
            <v>59</v>
          </cell>
        </row>
        <row r="133">
          <cell r="A133" t="str">
            <v>4786 КОЛБ.СНЭКИ Папа может в/к мгс 1/70_5  ОСТАНКИНО</v>
          </cell>
          <cell r="D133">
            <v>143</v>
          </cell>
          <cell r="F133">
            <v>143</v>
          </cell>
        </row>
        <row r="134">
          <cell r="A134" t="str">
            <v>4813 ФИЛЕЙНАЯ Папа может вар п/о_Л   ОСТАНКИНО</v>
          </cell>
          <cell r="D134">
            <v>519.25</v>
          </cell>
          <cell r="F134">
            <v>519.25</v>
          </cell>
        </row>
        <row r="135">
          <cell r="A135" t="str">
            <v>4993 САЛЯМИ ИТАЛЬЯНСКАЯ с/к в/у 1/250*8_120c ОСТАНКИНО</v>
          </cell>
          <cell r="D135">
            <v>379</v>
          </cell>
          <cell r="F135">
            <v>379</v>
          </cell>
        </row>
        <row r="136">
          <cell r="A136" t="str">
            <v>5246 ДОКТОРСКАЯ ПРЕМИУМ вар б/о мгс_30с ОСТАНКИНО</v>
          </cell>
          <cell r="D136">
            <v>83.5</v>
          </cell>
          <cell r="F136">
            <v>83.5</v>
          </cell>
        </row>
        <row r="137">
          <cell r="A137" t="str">
            <v>5247 РУССКАЯ ПРЕМИУМ вар б/о мгс_30с ОСТАНКИНО</v>
          </cell>
          <cell r="D137">
            <v>61</v>
          </cell>
          <cell r="F137">
            <v>61</v>
          </cell>
        </row>
        <row r="138">
          <cell r="A138" t="str">
            <v>5341 СЕРВЕЛАТ ОХОТНИЧИЙ в/к в/у  ОСТАНКИНО</v>
          </cell>
          <cell r="D138">
            <v>627.29999999999995</v>
          </cell>
          <cell r="F138">
            <v>627.29999999999995</v>
          </cell>
        </row>
        <row r="139">
          <cell r="A139" t="str">
            <v>5483 ЭКСТРА Папа может с/к в/у 1/250 8шт.   ОСТАНКИНО</v>
          </cell>
          <cell r="D139">
            <v>586</v>
          </cell>
          <cell r="F139">
            <v>586</v>
          </cell>
        </row>
        <row r="140">
          <cell r="A140" t="str">
            <v>5544 Сервелат Финский в/к в/у_45с НОВАЯ ОСТАНКИНО</v>
          </cell>
          <cell r="D140">
            <v>1093.4000000000001</v>
          </cell>
          <cell r="F140">
            <v>1093.4000000000001</v>
          </cell>
        </row>
        <row r="141">
          <cell r="A141" t="str">
            <v>5679 САЛЯМИ ИТАЛЬЯНСКАЯ с/к в/у 1/150_60с ОСТАНКИНО</v>
          </cell>
          <cell r="D141">
            <v>153</v>
          </cell>
          <cell r="F141">
            <v>153</v>
          </cell>
        </row>
        <row r="142">
          <cell r="A142" t="str">
            <v>5682 САЛЯМИ МЕЛКОЗЕРНЕНАЯ с/к в/у 1/120_60с   ОСТАНКИНО</v>
          </cell>
          <cell r="D142">
            <v>1885</v>
          </cell>
          <cell r="F142">
            <v>1885</v>
          </cell>
        </row>
        <row r="143">
          <cell r="A143" t="str">
            <v>5698 СЫТНЫЕ Папа может сар б/о мгс 1*3_Маяк  ОСТАНКИНО</v>
          </cell>
          <cell r="D143">
            <v>285.8</v>
          </cell>
          <cell r="F143">
            <v>285.8</v>
          </cell>
        </row>
        <row r="144">
          <cell r="A144" t="str">
            <v>5706 АРОМАТНАЯ Папа может с/к в/у 1/250 8шт.  ОСТАНКИНО</v>
          </cell>
          <cell r="D144">
            <v>764</v>
          </cell>
          <cell r="F144">
            <v>764</v>
          </cell>
        </row>
        <row r="145">
          <cell r="A145" t="str">
            <v>5708 ПОСОЛЬСКАЯ Папа может с/к в/у ОСТАНКИНО</v>
          </cell>
          <cell r="D145">
            <v>36.799999999999997</v>
          </cell>
          <cell r="F145">
            <v>36.799999999999997</v>
          </cell>
        </row>
        <row r="146">
          <cell r="A146" t="str">
            <v>5851 ЭКСТРА Папа может вар п/о   ОСТАНКИНО</v>
          </cell>
          <cell r="D146">
            <v>305.55</v>
          </cell>
          <cell r="F146">
            <v>305.55</v>
          </cell>
        </row>
        <row r="147">
          <cell r="A147" t="str">
            <v>5931 ОХОТНИЧЬЯ Папа может с/к в/у 1/220 8шт.   ОСТАНКИНО</v>
          </cell>
          <cell r="D147">
            <v>844</v>
          </cell>
          <cell r="F147">
            <v>844</v>
          </cell>
        </row>
        <row r="148">
          <cell r="A148" t="str">
            <v>6004 РАГУ СВИНОЕ 1кг 8шт.зам_120с ОСТАНКИНО</v>
          </cell>
          <cell r="D148">
            <v>88</v>
          </cell>
          <cell r="F148">
            <v>88</v>
          </cell>
        </row>
        <row r="149">
          <cell r="A149" t="str">
            <v>6158 ВРЕМЯ ОЛИВЬЕ Папа может вар п/о 0.4кг   ОСТАНКИНО</v>
          </cell>
          <cell r="D149">
            <v>1078</v>
          </cell>
          <cell r="F149">
            <v>1078</v>
          </cell>
        </row>
        <row r="150">
          <cell r="A150" t="str">
            <v>6200 ГРУДИНКА ПРЕМИУМ к/в мл/к в/у 0.3кг  ОСТАНКИНО</v>
          </cell>
          <cell r="D150">
            <v>461</v>
          </cell>
          <cell r="F150">
            <v>461</v>
          </cell>
        </row>
        <row r="151">
          <cell r="A151" t="str">
            <v>6201 ГРУДИНКА ПРЕМИУМ к/в с/н в/у 1/150 8 шт ОСТАНКИНО</v>
          </cell>
          <cell r="D151">
            <v>22</v>
          </cell>
          <cell r="F151">
            <v>22</v>
          </cell>
        </row>
        <row r="152">
          <cell r="A152" t="str">
            <v>6206 СВИНИНА ПО-ДОМАШНЕМУ к/в мл/к в/у 0.3кг  ОСТАНКИНО</v>
          </cell>
          <cell r="D152">
            <v>631</v>
          </cell>
          <cell r="F152">
            <v>631</v>
          </cell>
        </row>
        <row r="153">
          <cell r="A153" t="str">
            <v>6221 НЕАПОЛИТАНСКИЙ ДУЭТ с/к с/н мгс 1/90  ОСТАНКИНО</v>
          </cell>
          <cell r="D153">
            <v>346</v>
          </cell>
          <cell r="F153">
            <v>346</v>
          </cell>
        </row>
        <row r="154">
          <cell r="A154" t="str">
            <v>6222 ИТАЛЬЯНСКОЕ АССОРТИ с/в с/н мгс 1/90 ОСТАНКИНО</v>
          </cell>
          <cell r="D154">
            <v>133</v>
          </cell>
          <cell r="F154">
            <v>133</v>
          </cell>
        </row>
        <row r="155">
          <cell r="A155" t="str">
            <v>6228 МЯСНОЕ АССОРТИ к/з с/н мгс 1/90 10шт.  ОСТАНКИНО</v>
          </cell>
          <cell r="D155">
            <v>413</v>
          </cell>
          <cell r="F155">
            <v>413</v>
          </cell>
        </row>
        <row r="156">
          <cell r="A156" t="str">
            <v>6247 ДОМАШНЯЯ Папа может вар п/о 0,4кг 8шт.  ОСТАНКИНО</v>
          </cell>
          <cell r="D156">
            <v>218</v>
          </cell>
          <cell r="F156">
            <v>218</v>
          </cell>
        </row>
        <row r="157">
          <cell r="A157" t="str">
            <v>6268 ГОВЯЖЬЯ Папа может вар п/о 0,4кг 8 шт.  ОСТАНКИНО</v>
          </cell>
          <cell r="D157">
            <v>467</v>
          </cell>
          <cell r="F157">
            <v>467</v>
          </cell>
        </row>
        <row r="158">
          <cell r="A158" t="str">
            <v>6279 КОРЕЙКА ПО-ОСТ.к/в в/с с/н в/у 1/150_45с  ОСТАНКИНО</v>
          </cell>
          <cell r="D158">
            <v>273</v>
          </cell>
          <cell r="F158">
            <v>273</v>
          </cell>
        </row>
        <row r="159">
          <cell r="A159" t="str">
            <v>6303 МЯСНЫЕ Папа может сос п/о мгс 1.5*3  ОСТАНКИНО</v>
          </cell>
          <cell r="D159">
            <v>471.1</v>
          </cell>
          <cell r="F159">
            <v>471.1</v>
          </cell>
        </row>
        <row r="160">
          <cell r="A160" t="str">
            <v>6324 ДОКТОРСКАЯ ГОСТ вар п/о 0.4кг 8шт.  ОСТАНКИНО</v>
          </cell>
          <cell r="D160">
            <v>270</v>
          </cell>
          <cell r="F160">
            <v>270</v>
          </cell>
        </row>
        <row r="161">
          <cell r="A161" t="str">
            <v>6325 ДОКТОРСКАЯ ПРЕМИУМ вар п/о 0.4кг 8шт.  ОСТАНКИНО</v>
          </cell>
          <cell r="D161">
            <v>585</v>
          </cell>
          <cell r="F161">
            <v>585</v>
          </cell>
        </row>
        <row r="162">
          <cell r="A162" t="str">
            <v>6333 МЯСНАЯ Папа может вар п/о 0.4кг 8шт.  ОСТАНКИНО</v>
          </cell>
          <cell r="D162">
            <v>6140</v>
          </cell>
          <cell r="F162">
            <v>6140</v>
          </cell>
        </row>
        <row r="163">
          <cell r="A163" t="str">
            <v>6340 ДОМАШНИЙ РЕЦЕПТ Коровино 0.5кг 8шт.  ОСТАНКИНО</v>
          </cell>
          <cell r="D163">
            <v>590</v>
          </cell>
          <cell r="F163">
            <v>590</v>
          </cell>
        </row>
        <row r="164">
          <cell r="A164" t="str">
            <v>6341 ДОМАШНИЙ РЕЦЕПТ СО ШПИКОМ Коровино 0.5кг  ОСТАНКИНО</v>
          </cell>
          <cell r="D164">
            <v>79</v>
          </cell>
          <cell r="F164">
            <v>79</v>
          </cell>
        </row>
        <row r="165">
          <cell r="A165" t="str">
            <v>6353 ЭКСТРА Папа может вар п/о 0.4кг 8шт.  ОСТАНКИНО</v>
          </cell>
          <cell r="D165">
            <v>2337</v>
          </cell>
          <cell r="F165">
            <v>2337</v>
          </cell>
        </row>
        <row r="166">
          <cell r="A166" t="str">
            <v>6392 ФИЛЕЙНАЯ Папа может вар п/о 0.4кг. ОСТАНКИНО</v>
          </cell>
          <cell r="D166">
            <v>4378</v>
          </cell>
          <cell r="F166">
            <v>4378</v>
          </cell>
        </row>
        <row r="167">
          <cell r="A167" t="str">
            <v>6415 БАЛЫКОВАЯ Коровино п/к в/у 0.84кг 6шт.  ОСТАНКИНО</v>
          </cell>
          <cell r="D167">
            <v>56</v>
          </cell>
          <cell r="F167">
            <v>56</v>
          </cell>
        </row>
        <row r="168">
          <cell r="A168" t="str">
            <v>6426 КЛАССИЧЕСКАЯ ПМ вар п/о 0.3кг 8шт.  ОСТАНКИНО</v>
          </cell>
          <cell r="D168">
            <v>1667</v>
          </cell>
          <cell r="F168">
            <v>1667</v>
          </cell>
        </row>
        <row r="169">
          <cell r="A169" t="str">
            <v>6448 СВИНИНА МАДЕРА с/к с/н в/у 1/100 10шт.   ОСТАНКИНО</v>
          </cell>
          <cell r="D169">
            <v>311</v>
          </cell>
          <cell r="F169">
            <v>311</v>
          </cell>
        </row>
        <row r="170">
          <cell r="A170" t="str">
            <v>6453 ЭКСТРА Папа может с/к с/н в/у 1/100 14шт.   ОСТАНКИНО</v>
          </cell>
          <cell r="D170">
            <v>1729</v>
          </cell>
          <cell r="F170">
            <v>1729</v>
          </cell>
        </row>
        <row r="171">
          <cell r="A171" t="str">
            <v>6454 АРОМАТНАЯ с/к с/н в/у 1/100 14шт.  ОСТАНКИНО</v>
          </cell>
          <cell r="D171">
            <v>1640</v>
          </cell>
          <cell r="F171">
            <v>1640</v>
          </cell>
        </row>
        <row r="172">
          <cell r="A172" t="str">
            <v>6459 СЕРВЕЛАТ ШВЕЙЦАРСК. в/к с/н в/у 1/100*10  ОСТАНКИНО</v>
          </cell>
          <cell r="D172">
            <v>485</v>
          </cell>
          <cell r="F172">
            <v>485</v>
          </cell>
        </row>
        <row r="173">
          <cell r="A173" t="str">
            <v>6470 ВЕТЧ.МРАМОРНАЯ в/у_45с  ОСТАНКИНО</v>
          </cell>
          <cell r="D173">
            <v>28.7</v>
          </cell>
          <cell r="F173">
            <v>28.7</v>
          </cell>
        </row>
        <row r="174">
          <cell r="A174" t="str">
            <v>6492 ШПИК С ЧЕСНОК.И ПЕРЦЕМ к/в в/у 0.3кг_45c  ОСТАНКИНО</v>
          </cell>
          <cell r="D174">
            <v>168</v>
          </cell>
          <cell r="F174">
            <v>168</v>
          </cell>
        </row>
        <row r="175">
          <cell r="A175" t="str">
            <v>6495 ВЕТЧ.МРАМОРНАЯ в/у срез 0.3кг 6шт_45с  ОСТАНКИНО</v>
          </cell>
          <cell r="D175">
            <v>363</v>
          </cell>
          <cell r="F175">
            <v>363</v>
          </cell>
        </row>
        <row r="176">
          <cell r="A176" t="str">
            <v>6527 ШПИКАЧКИ СОЧНЫЕ ПМ сар б/о мгс 1*3 45с ОСТАНКИНО</v>
          </cell>
          <cell r="D176">
            <v>514</v>
          </cell>
          <cell r="F176">
            <v>514</v>
          </cell>
        </row>
        <row r="177">
          <cell r="A177" t="str">
            <v>6586 МРАМОРНАЯ И БАЛЫКОВАЯ в/к с/н мгс 1/90 ОСТАНКИНО</v>
          </cell>
          <cell r="D177">
            <v>474</v>
          </cell>
          <cell r="F177">
            <v>474</v>
          </cell>
        </row>
        <row r="178">
          <cell r="A178" t="str">
            <v>6609 С ГОВЯДИНОЙ ПМ сар б/о мгс 0.4кг_45с ОСТАНКИНО</v>
          </cell>
          <cell r="D178">
            <v>80</v>
          </cell>
          <cell r="F178">
            <v>80</v>
          </cell>
        </row>
        <row r="179">
          <cell r="A179" t="str">
            <v>6616 МОЛОЧНЫЕ КЛАССИЧЕСКИЕ сос п/о в/у 0.3кг  ОСТАНКИНО</v>
          </cell>
          <cell r="D179">
            <v>42</v>
          </cell>
          <cell r="F179">
            <v>42</v>
          </cell>
        </row>
        <row r="180">
          <cell r="A180" t="str">
            <v>6653 ШПИКАЧКИ СОЧНЫЕ С БЕКОНОМ п/о мгс 0.3кг. ОСТАНКИНО</v>
          </cell>
          <cell r="D180">
            <v>150</v>
          </cell>
          <cell r="F180">
            <v>150</v>
          </cell>
        </row>
        <row r="181">
          <cell r="A181" t="str">
            <v>6666 БОЯНСКАЯ Папа может п/к в/у 0,28кг 8 шт. ОСТАНКИНО</v>
          </cell>
          <cell r="D181">
            <v>1442</v>
          </cell>
          <cell r="F181">
            <v>1442</v>
          </cell>
        </row>
        <row r="182">
          <cell r="A182" t="str">
            <v>6683 СЕРВЕЛАТ ЗЕРНИСТЫЙ ПМ в/к в/у 0,35кг  ОСТАНКИНО</v>
          </cell>
          <cell r="D182">
            <v>3058</v>
          </cell>
          <cell r="F182">
            <v>3058</v>
          </cell>
        </row>
        <row r="183">
          <cell r="A183" t="str">
            <v>6684 СЕРВЕЛАТ КАРЕЛЬСКИЙ ПМ в/к в/у 0.28кг  ОСТАНКИНО</v>
          </cell>
          <cell r="D183">
            <v>3260</v>
          </cell>
          <cell r="F183">
            <v>3260</v>
          </cell>
        </row>
        <row r="184">
          <cell r="A184" t="str">
            <v>6689 СЕРВЕЛАТ ОХОТНИЧИЙ ПМ в/к в/у 0,35кг 8шт  ОСТАНКИНО</v>
          </cell>
          <cell r="D184">
            <v>4380</v>
          </cell>
          <cell r="F184">
            <v>4380</v>
          </cell>
        </row>
        <row r="185">
          <cell r="A185" t="str">
            <v>6697 СЕРВЕЛАТ ФИНСКИЙ ПМ в/к в/у 0,35кг 8шт.  ОСТАНКИНО</v>
          </cell>
          <cell r="D185">
            <v>6472</v>
          </cell>
          <cell r="F185">
            <v>6472</v>
          </cell>
        </row>
        <row r="186">
          <cell r="A186" t="str">
            <v>6713 СОЧНЫЙ ГРИЛЬ ПМ сос п/о мгс 0.41кг 8шт.  ОСТАНКИНО</v>
          </cell>
          <cell r="D186">
            <v>1677</v>
          </cell>
          <cell r="F186">
            <v>1677</v>
          </cell>
        </row>
        <row r="187">
          <cell r="A187" t="str">
            <v>6722 СОЧНЫЕ ПМ сос п/о мгс 0,41кг 10шт.  ОСТАНКИНО</v>
          </cell>
          <cell r="D187">
            <v>9484</v>
          </cell>
          <cell r="F187">
            <v>9484</v>
          </cell>
        </row>
        <row r="188">
          <cell r="A188" t="str">
            <v>6724 МОЛОЧНЫЕ ПМ сос п/о мгс 0.41кг 10шт.  ОСТАНКИНО</v>
          </cell>
          <cell r="D188">
            <v>136</v>
          </cell>
          <cell r="F188">
            <v>136</v>
          </cell>
        </row>
        <row r="189">
          <cell r="A189" t="str">
            <v>6726 СЛИВОЧНЫЕ ПМ сос п/о мгс 0.41кг 10шт.  ОСТАНКИНО</v>
          </cell>
          <cell r="D189">
            <v>3817</v>
          </cell>
          <cell r="F189">
            <v>3817</v>
          </cell>
        </row>
        <row r="190">
          <cell r="A190" t="str">
            <v>6762 СЛИВОЧНЫЕ сос ц/о мгс 0.41кг 8шт.  ОСТАНКИНО</v>
          </cell>
          <cell r="D190">
            <v>174</v>
          </cell>
          <cell r="F190">
            <v>174</v>
          </cell>
        </row>
        <row r="191">
          <cell r="A191" t="str">
            <v>6765 РУБЛЕНЫЕ сос ц/о мгс 0.36кг 6шт.  ОСТАНКИНО</v>
          </cell>
          <cell r="D191">
            <v>628</v>
          </cell>
          <cell r="F191">
            <v>628</v>
          </cell>
        </row>
        <row r="192">
          <cell r="A192" t="str">
            <v>6773 САЛЯМИ Папа может п/к в/у 0,28кг 8шт.  ОСТАНКИНО</v>
          </cell>
          <cell r="D192">
            <v>695</v>
          </cell>
          <cell r="F192">
            <v>695</v>
          </cell>
        </row>
        <row r="193">
          <cell r="A193" t="str">
            <v>6777 МЯСНЫЕ С ГОВЯДИНОЙ ПМ сос п/о мгс 0.4кг  ОСТАНКИНО</v>
          </cell>
          <cell r="D193">
            <v>1662</v>
          </cell>
          <cell r="F193">
            <v>1662</v>
          </cell>
        </row>
        <row r="194">
          <cell r="A194" t="str">
            <v>6785 ВЕНСКАЯ САЛЯМИ п/к в/у 0.33кг 8шт.  ОСТАНКИНО</v>
          </cell>
          <cell r="D194">
            <v>451</v>
          </cell>
          <cell r="F194">
            <v>451</v>
          </cell>
        </row>
        <row r="195">
          <cell r="A195" t="str">
            <v>6787 СЕРВЕЛАТ КРЕМЛЕВСКИЙ в/к в/у 0,33кг 8шт.  ОСТАНКИНО</v>
          </cell>
          <cell r="D195">
            <v>322</v>
          </cell>
          <cell r="F195">
            <v>322</v>
          </cell>
        </row>
        <row r="196">
          <cell r="A196" t="str">
            <v>6791 СЕРВЕЛАТ ПРЕМИУМ в/к в/у 0,33кг 8шт.  ОСТАНКИНО</v>
          </cell>
          <cell r="D196">
            <v>5</v>
          </cell>
          <cell r="F196">
            <v>5</v>
          </cell>
        </row>
        <row r="197">
          <cell r="A197" t="str">
            <v>6793 БАЛЫКОВАЯ в/к в/у 0,33кг 8шт.  ОСТАНКИНО</v>
          </cell>
          <cell r="D197">
            <v>748</v>
          </cell>
          <cell r="F197">
            <v>748</v>
          </cell>
        </row>
        <row r="198">
          <cell r="A198" t="str">
            <v>6794 БАЛЫКОВАЯ в/к в/у  ОСТАНКИНО</v>
          </cell>
          <cell r="D198">
            <v>48</v>
          </cell>
          <cell r="F198">
            <v>48</v>
          </cell>
        </row>
        <row r="199">
          <cell r="A199" t="str">
            <v>6801 ОСТАНКИНСКАЯ вар п/о 0.4кг 8шт.  ОСТАНКИНО</v>
          </cell>
          <cell r="D199">
            <v>90</v>
          </cell>
          <cell r="F199">
            <v>90</v>
          </cell>
        </row>
        <row r="200">
          <cell r="A200" t="str">
            <v>6829 МОЛОЧНЫЕ КЛАССИЧЕСКИЕ сос п/о мгс 2*4_С  ОСТАНКИНО</v>
          </cell>
          <cell r="D200">
            <v>550.79999999999995</v>
          </cell>
          <cell r="F200">
            <v>550.79999999999995</v>
          </cell>
        </row>
        <row r="201">
          <cell r="A201" t="str">
            <v>6837 ФИЛЕЙНЫЕ Папа Может сос ц/о мгс 0.4кг  ОСТАНКИНО</v>
          </cell>
          <cell r="D201">
            <v>1314</v>
          </cell>
          <cell r="F201">
            <v>1314</v>
          </cell>
        </row>
        <row r="202">
          <cell r="A202" t="str">
            <v>6842 ДЫМОВИЦА ИЗ ОКОРОКА к/в мл/к в/у 0,3кг  ОСТАНКИНО</v>
          </cell>
          <cell r="D202">
            <v>44</v>
          </cell>
          <cell r="F202">
            <v>44</v>
          </cell>
        </row>
        <row r="203">
          <cell r="A203" t="str">
            <v>6852 МОЛОЧНЫЕ ПРЕМИУМ ПМ сос п/о в/ у 1/350  ОСТАНКИНО</v>
          </cell>
          <cell r="D203">
            <v>2373</v>
          </cell>
          <cell r="F203">
            <v>2373</v>
          </cell>
        </row>
        <row r="204">
          <cell r="A204" t="str">
            <v>6854 МОЛОЧНЫЕ ПРЕМИУМ ПМ сос п/о мгс 0.6кг  ОСТАНКИНО</v>
          </cell>
          <cell r="D204">
            <v>268</v>
          </cell>
          <cell r="F204">
            <v>268</v>
          </cell>
        </row>
        <row r="205">
          <cell r="A205" t="str">
            <v>6861 ДОМАШНИЙ РЕЦЕПТ Коровино вар п/о  ОСТАНКИНО</v>
          </cell>
          <cell r="D205">
            <v>272.10000000000002</v>
          </cell>
          <cell r="F205">
            <v>272.10000000000002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45.5</v>
          </cell>
          <cell r="F206">
            <v>45.5</v>
          </cell>
        </row>
        <row r="207">
          <cell r="A207" t="str">
            <v>6866 ВЕТЧ.НЕЖНАЯ Коровино п/о_Маяк  ОСТАНКИНО</v>
          </cell>
          <cell r="D207">
            <v>174.1</v>
          </cell>
          <cell r="F207">
            <v>174.1</v>
          </cell>
        </row>
        <row r="208">
          <cell r="A208" t="str">
            <v>6869 С ГОВЯДИНОЙ СН сос п/о мгс 1кг 6шт.  ОСТАНКИНО</v>
          </cell>
          <cell r="D208">
            <v>64</v>
          </cell>
          <cell r="F208">
            <v>64</v>
          </cell>
        </row>
        <row r="209">
          <cell r="A209" t="str">
            <v>6909 ДЛЯ ДЕТЕЙ сос п/о мгс 0.33кг 8шт.  ОСТАНКИНО</v>
          </cell>
          <cell r="D209">
            <v>366</v>
          </cell>
          <cell r="F209">
            <v>366</v>
          </cell>
        </row>
        <row r="210">
          <cell r="A210" t="str">
            <v>6919 БЕКОН с/к с/н в/у 1/180 10шт.  ОСТАНКИНО</v>
          </cell>
          <cell r="D210">
            <v>249</v>
          </cell>
          <cell r="F210">
            <v>249</v>
          </cell>
        </row>
        <row r="211">
          <cell r="A211" t="str">
            <v>6921 БЕКОН Папа может с/к с/н в/у 1/140 10шт  ОСТАНКИНО</v>
          </cell>
          <cell r="D211">
            <v>869</v>
          </cell>
          <cell r="F211">
            <v>869</v>
          </cell>
        </row>
        <row r="212">
          <cell r="A212" t="str">
            <v>6948 МОЛОЧНЫЕ ПРЕМИУМ.ПМ сос п/о мгс 1,5*4 Останкино</v>
          </cell>
          <cell r="D212">
            <v>305.7</v>
          </cell>
          <cell r="F212">
            <v>305.7</v>
          </cell>
        </row>
        <row r="213">
          <cell r="A213" t="str">
            <v>6951 СЛИВОЧНЫЕ Папа может сос п/о мгс 1.5*4  ОСТАНКИНО</v>
          </cell>
          <cell r="D213">
            <v>132.19999999999999</v>
          </cell>
          <cell r="F213">
            <v>132.19999999999999</v>
          </cell>
        </row>
        <row r="214">
          <cell r="A214" t="str">
            <v>6955 СОЧНЫЕ Папа может сос п/о мгс1.5*4_А Останкино</v>
          </cell>
          <cell r="D214">
            <v>3897.4</v>
          </cell>
          <cell r="F214">
            <v>3897.4</v>
          </cell>
        </row>
        <row r="215">
          <cell r="A215" t="str">
            <v>7035 ВЕТЧ.КЛАССИЧЕСКАЯ ПМ п/о 0.35кг 8шт.  ОСТАНКИНО</v>
          </cell>
          <cell r="D215">
            <v>204</v>
          </cell>
          <cell r="F215">
            <v>204</v>
          </cell>
        </row>
        <row r="216">
          <cell r="A216" t="str">
            <v>7038 С ГОВЯДИНОЙ ПМ сос п/о мгс 1.5*4  ОСТАНКИНО</v>
          </cell>
          <cell r="D216">
            <v>54.7</v>
          </cell>
          <cell r="F216">
            <v>54.7</v>
          </cell>
        </row>
        <row r="217">
          <cell r="A217" t="str">
            <v>7040 С ИНДЕЙКОЙ ПМ сос ц/о в/у 1/270 8шт.  ОСТАНКИНО</v>
          </cell>
          <cell r="D217">
            <v>291</v>
          </cell>
          <cell r="F217">
            <v>291</v>
          </cell>
        </row>
        <row r="218">
          <cell r="A218" t="str">
            <v>7045 БЕКОН Папа может с/к с/н в/у 1/250 7 шт ОСТАНКИНО</v>
          </cell>
          <cell r="D218">
            <v>22</v>
          </cell>
          <cell r="F218">
            <v>23</v>
          </cell>
        </row>
        <row r="219">
          <cell r="A219" t="str">
            <v>7052 ПЕППЕРОНИ с/к с/н мгс 1*2_HRC  ОСТАНКИНО</v>
          </cell>
          <cell r="D219">
            <v>2.0419999999999998</v>
          </cell>
          <cell r="F219">
            <v>2.0419999999999998</v>
          </cell>
        </row>
        <row r="220">
          <cell r="A220" t="str">
            <v>7053 БЕКОН ДЛЯ КУЛИНАРИИ с/к с/н мгс 1*2_HRC  ОСТАНКИНО</v>
          </cell>
          <cell r="D220">
            <v>6.0540000000000003</v>
          </cell>
          <cell r="F220">
            <v>6.0540000000000003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246</v>
          </cell>
          <cell r="F221">
            <v>246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523</v>
          </cell>
          <cell r="F222">
            <v>523</v>
          </cell>
        </row>
        <row r="223">
          <cell r="A223" t="str">
            <v>Балыковая с/к 200 гр. срез "Эликатессе" термоформ.пак.  СПК</v>
          </cell>
          <cell r="D223">
            <v>105</v>
          </cell>
          <cell r="F223">
            <v>105</v>
          </cell>
        </row>
        <row r="224">
          <cell r="A224" t="str">
            <v>БОНУС ДОМАШНИЙ РЕЦЕПТ Коровино 0.5кг 8шт. (6305)</v>
          </cell>
          <cell r="D224">
            <v>27</v>
          </cell>
          <cell r="F224">
            <v>27</v>
          </cell>
        </row>
        <row r="225">
          <cell r="A225" t="str">
            <v>БОНУС ДОМАШНИЙ РЕЦЕПТ Коровино вар п/о (5324)</v>
          </cell>
          <cell r="D225">
            <v>26</v>
          </cell>
          <cell r="F225">
            <v>26</v>
          </cell>
        </row>
        <row r="226">
          <cell r="A226" t="str">
            <v>БОНУС СОЧНЫЕ Папа может сос п/о мгс 1.5*4 (6954)  ОСТАНКИНО</v>
          </cell>
          <cell r="D226">
            <v>319</v>
          </cell>
          <cell r="F226">
            <v>319</v>
          </cell>
        </row>
        <row r="227">
          <cell r="A227" t="str">
            <v>БОНУС СОЧНЫЕ сос п/о мгс 0.41кг_UZ (6087)  ОСТАНКИНО</v>
          </cell>
          <cell r="D227">
            <v>101</v>
          </cell>
          <cell r="F227">
            <v>101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785.45500000000004</v>
          </cell>
        </row>
        <row r="229">
          <cell r="A229" t="str">
            <v>БОНУС_302  Сосиски Сочинки по-баварски,  0.4кг, ТМ Стародворье  ПОКОМ</v>
          </cell>
          <cell r="F229">
            <v>939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0.8</v>
          </cell>
        </row>
        <row r="231">
          <cell r="A231" t="str">
            <v>БОНУС_319  Колбаса вареная Филейская ТМ Вязанка ТС Классическая, 0,45 кг. ПОКОМ</v>
          </cell>
          <cell r="F231">
            <v>310</v>
          </cell>
        </row>
        <row r="232">
          <cell r="A232" t="str">
            <v>БОНУС_336  Ветчина Сливушка с индейкой ТМ Вязанка. ВЕС  ПОКОМ</v>
          </cell>
          <cell r="F232">
            <v>273.16899999999998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639</v>
          </cell>
        </row>
        <row r="234">
          <cell r="A234" t="str">
            <v>БОНУС_Колбаса вареная Филейская ТМ Вязанка. ВЕС  ПОКОМ</v>
          </cell>
          <cell r="F234">
            <v>1.3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1</v>
          </cell>
        </row>
        <row r="236">
          <cell r="A236" t="str">
            <v>БОНУС_Сосиски Вязанка Сливочные, Вязанка амицел МГС, 0.45кг, ПОКОМ</v>
          </cell>
          <cell r="F236">
            <v>222</v>
          </cell>
        </row>
        <row r="237">
          <cell r="A237" t="str">
            <v>Бутербродная вареная 0,47 кг шт.  СПК</v>
          </cell>
          <cell r="D237">
            <v>82</v>
          </cell>
          <cell r="F237">
            <v>82</v>
          </cell>
        </row>
        <row r="238">
          <cell r="A238" t="str">
            <v>Вацлавская п/к (черева) 390 гр.шт. термоус.пак  СПК</v>
          </cell>
          <cell r="D238">
            <v>141</v>
          </cell>
          <cell r="F238">
            <v>141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193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420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1215</v>
          </cell>
          <cell r="F241">
            <v>2871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1635</v>
          </cell>
          <cell r="F242">
            <v>2932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</v>
          </cell>
          <cell r="F243">
            <v>406</v>
          </cell>
        </row>
        <row r="244">
          <cell r="A244" t="str">
            <v>Гуцульская с/к "КолбасГрад" 160 гр.шт. термоус. пак  СПК</v>
          </cell>
          <cell r="D244">
            <v>131</v>
          </cell>
          <cell r="F244">
            <v>131</v>
          </cell>
        </row>
        <row r="245">
          <cell r="A245" t="str">
            <v>Дельгаро с/в "Эликатессе" 140 гр.шт.  СПК</v>
          </cell>
          <cell r="D245">
            <v>94</v>
          </cell>
          <cell r="F245">
            <v>94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194</v>
          </cell>
          <cell r="F246">
            <v>194</v>
          </cell>
        </row>
        <row r="247">
          <cell r="A247" t="str">
            <v>Докторская вареная в/с  СПК</v>
          </cell>
          <cell r="D247">
            <v>4</v>
          </cell>
          <cell r="F247">
            <v>4</v>
          </cell>
        </row>
        <row r="248">
          <cell r="A248" t="str">
            <v>Докторская вареная в/с 0,47 кг шт.  СПК</v>
          </cell>
          <cell r="D248">
            <v>65</v>
          </cell>
          <cell r="F248">
            <v>65</v>
          </cell>
        </row>
        <row r="249">
          <cell r="A249" t="str">
            <v>Докторская вареная термоус.пак. "Высокий вкус"  СПК</v>
          </cell>
          <cell r="D249">
            <v>130</v>
          </cell>
          <cell r="F249">
            <v>130</v>
          </cell>
        </row>
        <row r="250">
          <cell r="A250" t="str">
            <v>ЖАР-ладушки с клубникой и вишней ТМ Стародворье 0,2 кг ПОКОМ</v>
          </cell>
          <cell r="F250">
            <v>145</v>
          </cell>
        </row>
        <row r="251">
          <cell r="A251" t="str">
            <v>ЖАР-ладушки с мясом 0,2кг ТМ Стародворье  ПОКОМ</v>
          </cell>
          <cell r="D251">
            <v>6</v>
          </cell>
          <cell r="F251">
            <v>468</v>
          </cell>
        </row>
        <row r="252">
          <cell r="A252" t="str">
            <v>ЖАР-ладушки с яблоком и грушей ТМ Стародворье 0,2 кг. ПОКОМ</v>
          </cell>
          <cell r="F252">
            <v>126</v>
          </cell>
        </row>
        <row r="253">
          <cell r="A253" t="str">
            <v>Карбонад Юбилейный термоус.пак.  СПК</v>
          </cell>
          <cell r="D253">
            <v>30</v>
          </cell>
          <cell r="F253">
            <v>30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1</v>
          </cell>
          <cell r="F254">
            <v>3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</v>
          </cell>
          <cell r="F255">
            <v>4</v>
          </cell>
        </row>
        <row r="256">
          <cell r="A256" t="str">
            <v>Классическая с/к 80 гр.шт.нар. (лоток с ср.защ.атм.)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719</v>
          </cell>
          <cell r="F257">
            <v>719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701</v>
          </cell>
          <cell r="F258">
            <v>701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96</v>
          </cell>
          <cell r="F259">
            <v>96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6</v>
          </cell>
          <cell r="F260">
            <v>6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597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851</v>
          </cell>
          <cell r="F262">
            <v>1626</v>
          </cell>
        </row>
        <row r="263">
          <cell r="A263" t="str">
            <v>Ла Фаворте с/в "Эликатессе" 140 гр.шт.  СПК</v>
          </cell>
          <cell r="D263">
            <v>187</v>
          </cell>
          <cell r="F263">
            <v>187</v>
          </cell>
        </row>
        <row r="264">
          <cell r="A264" t="str">
            <v>Ливерная Печеночная "Просто выгодно" 0,3 кг.шт.  СПК</v>
          </cell>
          <cell r="D264">
            <v>112</v>
          </cell>
          <cell r="F264">
            <v>112</v>
          </cell>
        </row>
        <row r="265">
          <cell r="A265" t="str">
            <v>Любительская вареная термоус.пак. "Высокий вкус"  СПК</v>
          </cell>
          <cell r="D265">
            <v>126.2</v>
          </cell>
          <cell r="F265">
            <v>128.078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  <cell r="F266">
            <v>22</v>
          </cell>
        </row>
        <row r="267">
          <cell r="A267" t="str">
            <v>Мини-пицца с ветчиной и сыром 0,3кг ТМ Зареченские  ПОКОМ</v>
          </cell>
          <cell r="F267">
            <v>21</v>
          </cell>
        </row>
        <row r="268">
          <cell r="A268" t="str">
            <v>Мини-сосиски в тесте 0,3кг ТМ Зареченские  ПОКОМ</v>
          </cell>
          <cell r="F268">
            <v>13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200.40100000000001</v>
          </cell>
        </row>
        <row r="270">
          <cell r="A270" t="str">
            <v>Мини-чебуречки с мясом ВЕС 5,5кг ТМ Зареченские  ПОКОМ</v>
          </cell>
          <cell r="F270">
            <v>130.5</v>
          </cell>
        </row>
        <row r="271">
          <cell r="A271" t="str">
            <v>Мини-шарики с курочкой и сыром ТМ Зареченские ВЕС  ПОКОМ</v>
          </cell>
          <cell r="F271">
            <v>138.1</v>
          </cell>
        </row>
        <row r="272">
          <cell r="A272" t="str">
            <v>Мусульманская вареная "Просто выгодно"  СПК</v>
          </cell>
          <cell r="D272">
            <v>4</v>
          </cell>
          <cell r="F272">
            <v>4</v>
          </cell>
        </row>
        <row r="273">
          <cell r="A273" t="str">
            <v>Наггетсы Foodgital 0,25кг ТМ Горячая штучка  ПОКОМ</v>
          </cell>
          <cell r="F273">
            <v>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14</v>
          </cell>
          <cell r="F274">
            <v>2798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10</v>
          </cell>
          <cell r="F275">
            <v>1587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7</v>
          </cell>
          <cell r="F276">
            <v>2281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959</v>
          </cell>
        </row>
        <row r="278">
          <cell r="A278" t="str">
            <v>Наггетсы Хрустящие 0,3кг ТМ Зареченские  ПОКОМ</v>
          </cell>
          <cell r="D278">
            <v>2</v>
          </cell>
          <cell r="F278">
            <v>121</v>
          </cell>
        </row>
        <row r="279">
          <cell r="A279" t="str">
            <v>Наггетсы Хрустящие ТМ Зареченские. ВЕС ПОКОМ</v>
          </cell>
          <cell r="F279">
            <v>748.5</v>
          </cell>
        </row>
        <row r="280">
          <cell r="A280" t="str">
            <v>Новосибирская с/к 0,10 кг.шт. нарезка (лоток с ср.защ.атм.) "Высокий вкус"  СПК</v>
          </cell>
          <cell r="D280">
            <v>5</v>
          </cell>
          <cell r="F280">
            <v>5</v>
          </cell>
        </row>
        <row r="281">
          <cell r="A281" t="str">
            <v>Оригинальная с перцем с/к  СПК</v>
          </cell>
          <cell r="D281">
            <v>88.5</v>
          </cell>
          <cell r="F281">
            <v>88.5</v>
          </cell>
        </row>
        <row r="282">
          <cell r="A282" t="str">
            <v>Особая вареная  СПК</v>
          </cell>
          <cell r="D282">
            <v>2.5</v>
          </cell>
          <cell r="F282">
            <v>2.5</v>
          </cell>
        </row>
        <row r="283">
          <cell r="A283" t="str">
            <v>Паштет печеночный 140 гр.шт.  СПК</v>
          </cell>
          <cell r="D283">
            <v>44</v>
          </cell>
          <cell r="F283">
            <v>48</v>
          </cell>
        </row>
        <row r="284">
          <cell r="A284" t="str">
            <v>Пекерсы с индейкой в сливочном соусе ТМ Горячая штучка 0,25 кг зам  ПОКОМ</v>
          </cell>
          <cell r="F284">
            <v>183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117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8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D287">
            <v>4</v>
          </cell>
          <cell r="F287">
            <v>45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4</v>
          </cell>
          <cell r="F288">
            <v>715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4</v>
          </cell>
          <cell r="F289">
            <v>125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1605</v>
          </cell>
          <cell r="F290">
            <v>2112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F291">
            <v>51</v>
          </cell>
        </row>
        <row r="292">
          <cell r="A292" t="str">
            <v>Пельмени Бигбули со сливочным маслом ТМ Горячая штучка, флоу-пак сфера 0,4. ПОКОМ</v>
          </cell>
          <cell r="D292">
            <v>5</v>
          </cell>
          <cell r="F292">
            <v>103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4</v>
          </cell>
          <cell r="F293">
            <v>583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2</v>
          </cell>
          <cell r="F294">
            <v>628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2.7</v>
          </cell>
          <cell r="F295">
            <v>176.90100000000001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1085.5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6</v>
          </cell>
          <cell r="F297">
            <v>904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1618</v>
          </cell>
          <cell r="F298">
            <v>3747</v>
          </cell>
        </row>
        <row r="299">
          <cell r="A299" t="str">
            <v>Пельмени Бульмени со сливочным маслом Горячая штучка 0,9 кг  ПОКОМ</v>
          </cell>
          <cell r="F299">
            <v>2</v>
          </cell>
        </row>
        <row r="300">
          <cell r="A300" t="str">
            <v>Пельмени Бульмени со сливочным маслом ТМ Горячая шт. 0,43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6</v>
          </cell>
          <cell r="F301">
            <v>1084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1617</v>
          </cell>
          <cell r="F302">
            <v>4563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15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20</v>
          </cell>
        </row>
        <row r="305">
          <cell r="A305" t="str">
            <v>Пельмени Медвежьи ушки с фермерскими сливками 0,7кг  ПОКОМ</v>
          </cell>
          <cell r="D305">
            <v>4</v>
          </cell>
          <cell r="F305">
            <v>265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7</v>
          </cell>
          <cell r="F306">
            <v>455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8</v>
          </cell>
          <cell r="F307">
            <v>97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1445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4</v>
          </cell>
          <cell r="F309">
            <v>280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350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469</v>
          </cell>
        </row>
        <row r="312">
          <cell r="A312" t="str">
            <v>Пельмени Сочные сфера 0,8 кг ТМ Стародворье  ПОКОМ</v>
          </cell>
          <cell r="D312">
            <v>3</v>
          </cell>
          <cell r="F312">
            <v>241</v>
          </cell>
        </row>
        <row r="313">
          <cell r="A313" t="str">
            <v>Пельмени Сочные сфера 0,9 кг ТМ Стародворье ПОКОМ</v>
          </cell>
          <cell r="F313">
            <v>3</v>
          </cell>
        </row>
        <row r="314">
          <cell r="A314" t="str">
            <v>Пельмени Татарские 0,4кг ТМ Особый рецепт  ПОКОМ</v>
          </cell>
          <cell r="F314">
            <v>80</v>
          </cell>
        </row>
        <row r="315">
          <cell r="A315" t="str">
            <v>Пипперони с/к "Эликатессе" 0,10 кг.шт.  СПК</v>
          </cell>
          <cell r="D315">
            <v>5</v>
          </cell>
          <cell r="F315">
            <v>5</v>
          </cell>
        </row>
        <row r="316">
          <cell r="A316" t="str">
            <v>Пирожки с мясом 3,7кг ВЕС ТМ Зареченские  ПОКОМ</v>
          </cell>
          <cell r="F316">
            <v>188.7</v>
          </cell>
        </row>
        <row r="317">
          <cell r="A317" t="str">
            <v>Пирожки с яблоком и грушей ВЕС ТМ Зареченские  ПОКОМ</v>
          </cell>
          <cell r="F317">
            <v>14.101000000000001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26</v>
          </cell>
          <cell r="F318">
            <v>26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47</v>
          </cell>
          <cell r="F319">
            <v>47</v>
          </cell>
        </row>
        <row r="320">
          <cell r="A320" t="str">
            <v>Плавленый Сыр 45% "С грибами" СТМ "ПапаМожет 180гр  ОСТАНКИНО</v>
          </cell>
          <cell r="D320">
            <v>41</v>
          </cell>
          <cell r="F320">
            <v>41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10</v>
          </cell>
          <cell r="F322">
            <v>10</v>
          </cell>
        </row>
        <row r="323">
          <cell r="A323" t="str">
            <v>Ричеза с/к 230 гр.шт.  СПК</v>
          </cell>
          <cell r="D323">
            <v>122</v>
          </cell>
          <cell r="F323">
            <v>122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47.9</v>
          </cell>
          <cell r="F324">
            <v>47.9</v>
          </cell>
        </row>
        <row r="325">
          <cell r="A325" t="str">
            <v>Сальчетти с/к 230 гр.шт.  СПК</v>
          </cell>
          <cell r="D325">
            <v>180</v>
          </cell>
          <cell r="F325">
            <v>180</v>
          </cell>
        </row>
        <row r="326">
          <cell r="A326" t="str">
            <v>Сальчичон с/к 200 гр. срез "Эликатессе" термоформ.пак.  СПК</v>
          </cell>
          <cell r="D326">
            <v>28</v>
          </cell>
          <cell r="F326">
            <v>28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147</v>
          </cell>
          <cell r="F327">
            <v>147</v>
          </cell>
        </row>
        <row r="328">
          <cell r="A328" t="str">
            <v>Салями с/к 100 гр.шт.нар. (лоток с ср.защ.атм.)  СПК</v>
          </cell>
          <cell r="D328">
            <v>33</v>
          </cell>
          <cell r="F328">
            <v>33</v>
          </cell>
        </row>
        <row r="329">
          <cell r="A329" t="str">
            <v>Салями Трюфель с/в "Эликатессе" 0,16 кг.шт.  СПК</v>
          </cell>
          <cell r="D329">
            <v>122</v>
          </cell>
          <cell r="F329">
            <v>122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142</v>
          </cell>
          <cell r="F330">
            <v>142</v>
          </cell>
        </row>
        <row r="331">
          <cell r="A331" t="str">
            <v>Сардельки "Необыкновенные" (в ср.защ.атм.)  СПК</v>
          </cell>
          <cell r="D331">
            <v>2</v>
          </cell>
          <cell r="F331">
            <v>2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42</v>
          </cell>
          <cell r="F333">
            <v>42</v>
          </cell>
        </row>
        <row r="334">
          <cell r="A334" t="str">
            <v>Семейная с чесночком Экстра вареная  СПК</v>
          </cell>
          <cell r="D334">
            <v>4</v>
          </cell>
          <cell r="F334">
            <v>4</v>
          </cell>
        </row>
        <row r="335">
          <cell r="A335" t="str">
            <v>Сервелат Европейский в/к, в/с 0,38 кг.шт.термофор.пак  СПК</v>
          </cell>
          <cell r="D335">
            <v>10</v>
          </cell>
          <cell r="F335">
            <v>10</v>
          </cell>
        </row>
        <row r="336">
          <cell r="A336" t="str">
            <v>Сервелат Коньячный в/к 0,38 кг.шт термофор.пак  СПК</v>
          </cell>
          <cell r="D336">
            <v>57</v>
          </cell>
          <cell r="F336">
            <v>58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91</v>
          </cell>
          <cell r="F337">
            <v>95</v>
          </cell>
        </row>
        <row r="338">
          <cell r="A338" t="str">
            <v>Сервелат Финский в/к 0,38 кг.шт. термофор.пак.  СПК</v>
          </cell>
          <cell r="D338">
            <v>70</v>
          </cell>
          <cell r="F338">
            <v>70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106</v>
          </cell>
          <cell r="F339">
            <v>106</v>
          </cell>
        </row>
        <row r="340">
          <cell r="A340" t="str">
            <v>Сервелат Фирменный в/к 0,38 кг.шт. термофор.пак.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231</v>
          </cell>
          <cell r="F341">
            <v>231</v>
          </cell>
        </row>
        <row r="342">
          <cell r="A342" t="str">
            <v>Сибирская особая с/к 0,235 кг шт.  СПК</v>
          </cell>
          <cell r="D342">
            <v>163</v>
          </cell>
          <cell r="F342">
            <v>163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44</v>
          </cell>
          <cell r="F343">
            <v>44</v>
          </cell>
        </row>
        <row r="344">
          <cell r="A344" t="str">
            <v>Сосиски "Баварские" 0,36 кг.шт. вак.упак.  СПК</v>
          </cell>
          <cell r="D344">
            <v>10</v>
          </cell>
          <cell r="F344">
            <v>10</v>
          </cell>
        </row>
        <row r="345">
          <cell r="A345" t="str">
            <v>Сосиски "БОЛЬШАЯ SOSиска" (в ср.защ.атм.) 1,0 кг  СПК</v>
          </cell>
          <cell r="D345">
            <v>5.18</v>
          </cell>
          <cell r="F345">
            <v>5.18</v>
          </cell>
        </row>
        <row r="346">
          <cell r="A346" t="str">
            <v>Сосиски "Молочные" 0,36 кг.шт. вак.упак.  СПК</v>
          </cell>
          <cell r="D346">
            <v>2</v>
          </cell>
          <cell r="F346">
            <v>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9</v>
          </cell>
          <cell r="F347">
            <v>9</v>
          </cell>
        </row>
        <row r="348">
          <cell r="A348" t="str">
            <v>Сосиски Мусульманские "Просто выгодно" (в ср.защ.атм.)  СПК</v>
          </cell>
          <cell r="D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D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D350">
            <v>2.2000000000000002</v>
          </cell>
          <cell r="F350">
            <v>163.96</v>
          </cell>
        </row>
        <row r="351">
          <cell r="A351" t="str">
            <v>Сыр "Пармезан" 40% кусок 180 гр  ОСТАНКИНО</v>
          </cell>
          <cell r="D351">
            <v>111</v>
          </cell>
          <cell r="F351">
            <v>111</v>
          </cell>
        </row>
        <row r="352">
          <cell r="A352" t="str">
            <v>Сыр Боккончини копченый 40% 100 гр.  ОСТАНКИНО</v>
          </cell>
          <cell r="D352">
            <v>122</v>
          </cell>
          <cell r="F352">
            <v>122</v>
          </cell>
        </row>
        <row r="353">
          <cell r="A353" t="str">
            <v>Сыр колбасный копченый Папа Может 400 гр  ОСТАНКИНО</v>
          </cell>
          <cell r="D353">
            <v>23</v>
          </cell>
          <cell r="F353">
            <v>23</v>
          </cell>
        </row>
        <row r="354">
          <cell r="A354" t="str">
            <v>Сыр Останкино "Алтайский Gold" 50% вес  ОСТАНКИНО</v>
          </cell>
          <cell r="D354">
            <v>2.4</v>
          </cell>
          <cell r="F354">
            <v>2.4</v>
          </cell>
        </row>
        <row r="355">
          <cell r="A355" t="str">
            <v>Сыр ПАПА МОЖЕТ "Гауда Голд" 45% 180 г  ОСТАНКИНО</v>
          </cell>
          <cell r="D355">
            <v>414</v>
          </cell>
          <cell r="F355">
            <v>414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828</v>
          </cell>
          <cell r="F356">
            <v>828</v>
          </cell>
        </row>
        <row r="357">
          <cell r="A357" t="str">
            <v>Сыр ПАПА МОЖЕТ "Министерский" 180гр, 45 %  ОСТАНКИНО</v>
          </cell>
          <cell r="D357">
            <v>133</v>
          </cell>
          <cell r="F357">
            <v>133</v>
          </cell>
        </row>
        <row r="358">
          <cell r="A358" t="str">
            <v>Сыр ПАПА МОЖЕТ "Папин завтрак" 180гр, 45 %  ОСТАНКИНО</v>
          </cell>
          <cell r="D358">
            <v>78</v>
          </cell>
          <cell r="F358">
            <v>78</v>
          </cell>
        </row>
        <row r="359">
          <cell r="A359" t="str">
            <v>Сыр ПАПА МОЖЕТ "Российский традиционный" 45% 180 г  ОСТАНКИНО</v>
          </cell>
          <cell r="D359">
            <v>817</v>
          </cell>
          <cell r="F359">
            <v>817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61.1</v>
          </cell>
          <cell r="F360">
            <v>61.1</v>
          </cell>
        </row>
        <row r="361">
          <cell r="A361" t="str">
            <v>Сыр ПАПА МОЖЕТ "Тильзитер" 45% 180 г  ОСТАНКИНО</v>
          </cell>
          <cell r="D361">
            <v>309</v>
          </cell>
          <cell r="F361">
            <v>309</v>
          </cell>
        </row>
        <row r="362">
          <cell r="A362" t="str">
            <v>Сыр Папа Может "Тильзитер", 45% брусок ВЕС   ОСТАНКИНО</v>
          </cell>
          <cell r="D362">
            <v>21.76</v>
          </cell>
          <cell r="F362">
            <v>21.76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92</v>
          </cell>
          <cell r="F363">
            <v>92</v>
          </cell>
        </row>
        <row r="364">
          <cell r="A364" t="str">
            <v>Сыр полутвердый "Гауда", 45%, ВЕС брус из блока 1/5  ОСТАНКИНО</v>
          </cell>
          <cell r="D364">
            <v>22.1</v>
          </cell>
          <cell r="F364">
            <v>22.1</v>
          </cell>
        </row>
        <row r="365">
          <cell r="A365" t="str">
            <v>Сыр полутвердый "Голландский" 45%, брус ВЕС  ОСТАНКИНО</v>
          </cell>
          <cell r="D365">
            <v>41.4</v>
          </cell>
          <cell r="F365">
            <v>41.4</v>
          </cell>
        </row>
        <row r="366">
          <cell r="A366" t="str">
            <v>Сыр рассольный жирный Чечил 45% 100 гр  ОСТАНКИНО</v>
          </cell>
          <cell r="D366">
            <v>1</v>
          </cell>
          <cell r="F366">
            <v>1</v>
          </cell>
        </row>
        <row r="367">
          <cell r="A367" t="str">
            <v>Сыр рассольный жирный Чечил копченый 45% 100 гр  ОСТАНКИНО</v>
          </cell>
          <cell r="D367">
            <v>2</v>
          </cell>
          <cell r="F367">
            <v>2</v>
          </cell>
        </row>
        <row r="368">
          <cell r="A368" t="str">
            <v>Сыр Скаморца свежий 40% 100 гр.  ОСТАНКИНО</v>
          </cell>
          <cell r="D368">
            <v>145</v>
          </cell>
          <cell r="F368">
            <v>145</v>
          </cell>
        </row>
        <row r="369">
          <cell r="A369" t="str">
            <v>Сыр творожный с зеленью 60% Папа может 140 гр.  ОСТАНКИНО</v>
          </cell>
          <cell r="D369">
            <v>63</v>
          </cell>
          <cell r="F369">
            <v>63</v>
          </cell>
        </row>
        <row r="370">
          <cell r="A370" t="str">
            <v>Сыр Чечил копченый 43% 100г/6шт ТМ Папа Может  ОСТАНКИНО</v>
          </cell>
          <cell r="D370">
            <v>197</v>
          </cell>
          <cell r="F370">
            <v>197</v>
          </cell>
        </row>
        <row r="371">
          <cell r="A371" t="str">
            <v>Сыр Чечил свежий 45% 100г/6шт ТМ Папа Может  ОСТАНКИНО</v>
          </cell>
          <cell r="D371">
            <v>210</v>
          </cell>
          <cell r="F371">
            <v>210</v>
          </cell>
        </row>
        <row r="372">
          <cell r="A372" t="str">
            <v>Сыч/Прод Коровино Российский 50% 200г СЗМЖ  ОСТАНКИНО</v>
          </cell>
          <cell r="D372">
            <v>268</v>
          </cell>
          <cell r="F372">
            <v>268</v>
          </cell>
        </row>
        <row r="373">
          <cell r="A373" t="str">
            <v>Сыч/Прод Коровино Российский Оригин 50% ВЕС (5 кг)  ОСТАНКИНО</v>
          </cell>
          <cell r="D373">
            <v>194.5</v>
          </cell>
          <cell r="F373">
            <v>194.5</v>
          </cell>
        </row>
        <row r="374">
          <cell r="A374" t="str">
            <v>Сыч/Прод Коровино Тильзитер 50% 200г СЗМЖ  ОСТАНКИНО</v>
          </cell>
          <cell r="D374">
            <v>120</v>
          </cell>
          <cell r="F374">
            <v>120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184.3</v>
          </cell>
          <cell r="F375">
            <v>184.3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377</v>
          </cell>
          <cell r="F376">
            <v>377</v>
          </cell>
        </row>
        <row r="377">
          <cell r="A377" t="str">
            <v>Торо Неро с/в "Эликатессе" 140 гр.шт.  СПК</v>
          </cell>
          <cell r="D377">
            <v>96</v>
          </cell>
          <cell r="F377">
            <v>96</v>
          </cell>
        </row>
        <row r="378">
          <cell r="A378" t="str">
            <v>Уши свиные копченые к пиву 0,15кг нар. д/ф шт.  СПК</v>
          </cell>
          <cell r="D378">
            <v>15</v>
          </cell>
          <cell r="F378">
            <v>15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125</v>
          </cell>
          <cell r="F379">
            <v>125</v>
          </cell>
        </row>
        <row r="380">
          <cell r="A380" t="str">
            <v>Фестивальная пора с/к 235 гр.шт.  СПК</v>
          </cell>
          <cell r="D380">
            <v>269</v>
          </cell>
          <cell r="F380">
            <v>269</v>
          </cell>
        </row>
        <row r="381">
          <cell r="A381" t="str">
            <v>Фестивальная пора с/к термоус.пак  СПК</v>
          </cell>
          <cell r="D381">
            <v>31.5</v>
          </cell>
          <cell r="F381">
            <v>31.5</v>
          </cell>
        </row>
        <row r="382">
          <cell r="A382" t="str">
            <v>Фирменная с/к 200 гр. срез "Эликатессе" термоформ.пак.  СПК</v>
          </cell>
          <cell r="D382">
            <v>117</v>
          </cell>
          <cell r="F382">
            <v>117</v>
          </cell>
        </row>
        <row r="383">
          <cell r="A383" t="str">
            <v>Фуэт с/в "Эликатессе" 160 гр.шт.  СПК</v>
          </cell>
          <cell r="D383">
            <v>119</v>
          </cell>
          <cell r="F383">
            <v>119</v>
          </cell>
        </row>
        <row r="384">
          <cell r="A384" t="str">
            <v>Хинкали Классические ТМ Зареченские ВЕС ПОКОМ</v>
          </cell>
          <cell r="F384">
            <v>105</v>
          </cell>
        </row>
        <row r="385">
          <cell r="A385" t="str">
            <v>Хот-догстер ТМ Горячая штучка ТС Хот-Догстер флоу-пак 0,09 кг. ПОКОМ</v>
          </cell>
          <cell r="D385">
            <v>2</v>
          </cell>
          <cell r="F385">
            <v>768</v>
          </cell>
        </row>
        <row r="386">
          <cell r="A386" t="str">
            <v>Хотстеры с сыром 0,25кг ТМ Горячая штучка  ПОКОМ</v>
          </cell>
          <cell r="D386">
            <v>13</v>
          </cell>
          <cell r="F386">
            <v>531</v>
          </cell>
        </row>
        <row r="387">
          <cell r="A387" t="str">
            <v>Хотстеры ТМ Горячая штучка ТС Хотстеры 0,25 кг зам  ПОКОМ</v>
          </cell>
          <cell r="D387">
            <v>1211</v>
          </cell>
          <cell r="F387">
            <v>2929</v>
          </cell>
        </row>
        <row r="388">
          <cell r="A388" t="str">
            <v>Хрустипай с ветчиной и сыром ТМ Горячая штучка флоу-пак 0,07 кг. ПОКОМ</v>
          </cell>
          <cell r="D388">
            <v>2</v>
          </cell>
          <cell r="F388">
            <v>707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9</v>
          </cell>
          <cell r="F389">
            <v>462</v>
          </cell>
        </row>
        <row r="390">
          <cell r="A390" t="str">
            <v>Хрустящие крылышки ТМ Горячая штучка 0,3 кг зам  ПОКОМ</v>
          </cell>
          <cell r="D390">
            <v>9</v>
          </cell>
          <cell r="F390">
            <v>581</v>
          </cell>
        </row>
        <row r="391">
          <cell r="A391" t="str">
            <v>Чебупай сладкая клубника 0,2кг ТМ Горячая штучка  ПОКОМ</v>
          </cell>
          <cell r="F391">
            <v>50</v>
          </cell>
        </row>
        <row r="392">
          <cell r="A392" t="str">
            <v>Чебупели Foodgital 0,25кг ТМ Горячая штучка  ПОКОМ</v>
          </cell>
          <cell r="F392">
            <v>30</v>
          </cell>
        </row>
        <row r="393">
          <cell r="A393" t="str">
            <v>Чебупели Курочка гриль ТМ Горячая штучка, 0,3 кг зам  ПОКОМ</v>
          </cell>
          <cell r="D393">
            <v>2</v>
          </cell>
          <cell r="F393">
            <v>266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1457</v>
          </cell>
          <cell r="F394">
            <v>3170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1220</v>
          </cell>
          <cell r="F395">
            <v>4352</v>
          </cell>
        </row>
        <row r="396">
          <cell r="A396" t="str">
            <v>Чебуреки Мясные вес 2,7 кг ТМ Зареченские ВЕС ПОКОМ</v>
          </cell>
          <cell r="F396">
            <v>10.801</v>
          </cell>
        </row>
        <row r="397">
          <cell r="A397" t="str">
            <v>Чебуреки сочные ВЕС ТМ Зареченские  ПОКОМ</v>
          </cell>
          <cell r="F397">
            <v>413.5</v>
          </cell>
        </row>
        <row r="398">
          <cell r="A398" t="str">
            <v>Чебуреки сочные, ВЕС, куриные жарен. зам  ПОКОМ</v>
          </cell>
          <cell r="F398">
            <v>5</v>
          </cell>
        </row>
        <row r="399">
          <cell r="A399" t="str">
            <v>Шпикачки Русские (черева) (в ср.защ.атм.) "Высокий вкус"  СПК</v>
          </cell>
          <cell r="D399">
            <v>123.9</v>
          </cell>
          <cell r="F399">
            <v>123.9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34</v>
          </cell>
          <cell r="F400">
            <v>34</v>
          </cell>
        </row>
        <row r="401">
          <cell r="A401" t="str">
            <v>Юбилейная с/к 0,235 кг.шт.  СПК</v>
          </cell>
          <cell r="D401">
            <v>335</v>
          </cell>
          <cell r="F401">
            <v>335</v>
          </cell>
        </row>
        <row r="402">
          <cell r="A402" t="str">
            <v>Юбилейная с/к термоус.пак.  СПК</v>
          </cell>
          <cell r="D402">
            <v>3</v>
          </cell>
          <cell r="F402">
            <v>3.5859999999999999</v>
          </cell>
        </row>
        <row r="403">
          <cell r="A403" t="str">
            <v>Итого</v>
          </cell>
          <cell r="D403">
            <v>125884.96</v>
          </cell>
          <cell r="F403">
            <v>262496.16800000001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01.02.2025 - 01.02.2025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60.587000000000003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63.261000000000003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239.79599999999999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56.625999999999998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587.803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31.05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116.30200000000001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60.875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36.719000000000001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23.010999999999999</v>
          </cell>
        </row>
        <row r="28">
          <cell r="A28" t="str">
            <v xml:space="preserve"> 240  Колбаса Салями охотничья, ВЕС. ПОКОМ</v>
          </cell>
          <cell r="D28">
            <v>1.4039999999999999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53.421999999999997</v>
          </cell>
        </row>
        <row r="30">
          <cell r="A30" t="str">
            <v xml:space="preserve"> 247  Сардельки Нежные, ВЕС.  ПОКОМ</v>
          </cell>
          <cell r="D30">
            <v>6.8869999999999996</v>
          </cell>
        </row>
        <row r="31">
          <cell r="A31" t="str">
            <v xml:space="preserve"> 248  Сардельки Сочные ТМ Особый рецепт,   ПОКОМ</v>
          </cell>
          <cell r="D31">
            <v>19.736999999999998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160.071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4.149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5.3620000000000001</v>
          </cell>
        </row>
        <row r="35">
          <cell r="A35" t="str">
            <v xml:space="preserve"> 263  Шпикачки Стародворские, ВЕС.  ПОКОМ</v>
          </cell>
          <cell r="D35">
            <v>9.4179999999999993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21.536999999999999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5.73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303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392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593</v>
          </cell>
        </row>
        <row r="42">
          <cell r="A42" t="str">
            <v xml:space="preserve"> 283  Сосиски Сочинки, ВЕС, ТМ Стародворье ПОКОМ</v>
          </cell>
          <cell r="D42">
            <v>66.05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32.878999999999998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12.429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30.364000000000001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177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20.108000000000001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61.912999999999997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358.17500000000001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282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361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105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137.43600000000001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43</v>
          </cell>
        </row>
        <row r="64">
          <cell r="A64" t="str">
            <v xml:space="preserve"> 335  Колбаса Сливушка ТМ Вязанка. ВЕС.  ПОКОМ </v>
          </cell>
          <cell r="D64">
            <v>27.581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392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51.774999999999999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27.728000000000002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70.923000000000002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39.262999999999998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34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21.077000000000002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52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104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48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404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1202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26.056999999999999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7.2670000000000003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3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6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29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37.286999999999999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323.005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662.60699999999997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316.14699999999999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4.0259999999999998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16.341999999999999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9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1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5</v>
          </cell>
        </row>
        <row r="102">
          <cell r="A102" t="str">
            <v xml:space="preserve"> 492  Колбаса Салями Филейская 0,3кг ТМ Вязанка  ПОКОМ</v>
          </cell>
          <cell r="D102">
            <v>4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94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53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46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31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D107">
            <v>4.1399999999999997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D108">
            <v>71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D109">
            <v>1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2.72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4.2510000000000003</v>
          </cell>
        </row>
        <row r="112">
          <cell r="A112" t="str">
            <v xml:space="preserve"> 508  Сосиски Аравийские ВЕС ТМ Вязанка  ПОКОМ</v>
          </cell>
          <cell r="D112">
            <v>5.125</v>
          </cell>
        </row>
        <row r="113">
          <cell r="A113" t="str">
            <v xml:space="preserve"> 509  Колбаса Пряная Халяль ВЕС ТМ Сафияль  ПОКОМ</v>
          </cell>
          <cell r="D113">
            <v>3.64</v>
          </cell>
        </row>
        <row r="114">
          <cell r="A114" t="str">
            <v>1146 Ароматная с/к в/у ОСТАНКИНО</v>
          </cell>
          <cell r="D114">
            <v>1.9990000000000001</v>
          </cell>
        </row>
        <row r="115">
          <cell r="A115" t="str">
            <v>3215 ВЕТЧ.МЯСНАЯ Папа может п/о 0.4кг 8шт.    ОСТАНКИНО</v>
          </cell>
          <cell r="D115">
            <v>55</v>
          </cell>
        </row>
        <row r="116">
          <cell r="A116" t="str">
            <v>3684 ПРЕСИЖН с/к в/у 1/250 8шт.   ОСТАНКИНО</v>
          </cell>
          <cell r="D116">
            <v>15</v>
          </cell>
        </row>
        <row r="117">
          <cell r="A117" t="str">
            <v>4063 МЯСНАЯ Папа может вар п/о_Л   ОСТАНКИНО</v>
          </cell>
          <cell r="D117">
            <v>231.84100000000001</v>
          </cell>
        </row>
        <row r="118">
          <cell r="A118" t="str">
            <v>4117 ЭКСТРА Папа может с/к в/у_Л   ОСТАНКИНО</v>
          </cell>
          <cell r="D118">
            <v>3.9950000000000001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17.623000000000001</v>
          </cell>
        </row>
        <row r="120">
          <cell r="A120" t="str">
            <v>4691 ШЕЙКА КОПЧЕНАЯ к/в мл/к в/у 300*6  ОСТАНКИНО</v>
          </cell>
          <cell r="D120">
            <v>1</v>
          </cell>
        </row>
        <row r="121">
          <cell r="A121" t="str">
            <v>4786 КОЛБ.СНЭКИ Папа может в/к мгс 1/70_5  ОСТАНКИНО</v>
          </cell>
          <cell r="D121">
            <v>45</v>
          </cell>
        </row>
        <row r="122">
          <cell r="A122" t="str">
            <v>4813 ФИЛЕЙНАЯ Папа может вар п/о_Л   ОСТАНКИНО</v>
          </cell>
          <cell r="D122">
            <v>56.764000000000003</v>
          </cell>
        </row>
        <row r="123">
          <cell r="A123" t="str">
            <v>4993 САЛЯМИ ИТАЛЬЯНСКАЯ с/к в/у 1/250*8_120c ОСТАНКИНО</v>
          </cell>
          <cell r="D123">
            <v>36</v>
          </cell>
        </row>
        <row r="124">
          <cell r="A124" t="str">
            <v>5246 ДОКТОРСКАЯ ПРЕМИУМ вар б/о мгс_30с ОСТАНКИНО</v>
          </cell>
          <cell r="D124">
            <v>1.5189999999999999</v>
          </cell>
        </row>
        <row r="125">
          <cell r="A125" t="str">
            <v>5341 СЕРВЕЛАТ ОХОТНИЧИЙ в/к в/у  ОСТАНКИНО</v>
          </cell>
          <cell r="D125">
            <v>51.012</v>
          </cell>
        </row>
        <row r="126">
          <cell r="A126" t="str">
            <v>5483 ЭКСТРА Папа может с/к в/у 1/250 8шт.   ОСТАНКИНО</v>
          </cell>
          <cell r="D126">
            <v>83</v>
          </cell>
        </row>
        <row r="127">
          <cell r="A127" t="str">
            <v>5544 Сервелат Финский в/к в/у_45с НОВАЯ ОСТАНКИНО</v>
          </cell>
          <cell r="D127">
            <v>183.465</v>
          </cell>
        </row>
        <row r="128">
          <cell r="A128" t="str">
            <v>5679 САЛЯМИ ИТАЛЬЯНСКАЯ с/к в/у 1/150_60с ОСТАНКИНО</v>
          </cell>
          <cell r="D128">
            <v>30</v>
          </cell>
        </row>
        <row r="129">
          <cell r="A129" t="str">
            <v>5682 САЛЯМИ МЕЛКОЗЕРНЕНАЯ с/к в/у 1/120_60с   ОСТАНКИНО</v>
          </cell>
          <cell r="D129">
            <v>199</v>
          </cell>
        </row>
        <row r="130">
          <cell r="A130" t="str">
            <v>5698 СЫТНЫЕ Папа может сар б/о мгс 1*3_Маяк  ОСТАНКИНО</v>
          </cell>
          <cell r="D130">
            <v>30.314</v>
          </cell>
        </row>
        <row r="131">
          <cell r="A131" t="str">
            <v>5706 АРОМАТНАЯ Папа может с/к в/у 1/250 8шт.  ОСТАНКИНО</v>
          </cell>
          <cell r="D131">
            <v>84</v>
          </cell>
        </row>
        <row r="132">
          <cell r="A132" t="str">
            <v>5851 ЭКСТРА Папа может вар п/о   ОСТАНКИНО</v>
          </cell>
          <cell r="D132">
            <v>41.737000000000002</v>
          </cell>
        </row>
        <row r="133">
          <cell r="A133" t="str">
            <v>5931 ОХОТНИЧЬЯ Папа может с/к в/у 1/220 8шт.   ОСТАНКИНО</v>
          </cell>
          <cell r="D133">
            <v>64</v>
          </cell>
        </row>
        <row r="134">
          <cell r="A134" t="str">
            <v>6004 РАГУ СВИНОЕ 1кг 8шт.зам_120с ОСТАНКИНО</v>
          </cell>
          <cell r="D134">
            <v>24</v>
          </cell>
        </row>
        <row r="135">
          <cell r="A135" t="str">
            <v>6158 ВРЕМЯ ОЛИВЬЕ Папа может вар п/о 0.4кг   ОСТАНКИНО</v>
          </cell>
          <cell r="D135">
            <v>171</v>
          </cell>
        </row>
        <row r="136">
          <cell r="A136" t="str">
            <v>6200 ГРУДИНКА ПРЕМИУМ к/в мл/к в/у 0.3кг  ОСТАНКИНО</v>
          </cell>
          <cell r="D136">
            <v>55</v>
          </cell>
        </row>
        <row r="137">
          <cell r="A137" t="str">
            <v>6201 ГРУДИНКА ПРЕМИУМ к/в с/н в/у 1/150 8 шт ОСТАНКИНО</v>
          </cell>
          <cell r="D137">
            <v>8</v>
          </cell>
        </row>
        <row r="138">
          <cell r="A138" t="str">
            <v>6206 СВИНИНА ПО-ДОМАШНЕМУ к/в мл/к в/у 0.3кг  ОСТАНКИНО</v>
          </cell>
          <cell r="D138">
            <v>119</v>
          </cell>
        </row>
        <row r="139">
          <cell r="A139" t="str">
            <v>6221 НЕАПОЛИТАНСКИЙ ДУЭТ с/к с/н мгс 1/90  ОСТАНКИНО</v>
          </cell>
          <cell r="D139">
            <v>18</v>
          </cell>
        </row>
        <row r="140">
          <cell r="A140" t="str">
            <v>6222 ИТАЛЬЯНСКОЕ АССОРТИ с/в с/н мгс 1/90 ОСТАНКИНО</v>
          </cell>
          <cell r="D140">
            <v>12</v>
          </cell>
        </row>
        <row r="141">
          <cell r="A141" t="str">
            <v>6228 МЯСНОЕ АССОРТИ к/з с/н мгс 1/90 10шт.  ОСТАНКИНО</v>
          </cell>
          <cell r="D141">
            <v>47</v>
          </cell>
        </row>
        <row r="142">
          <cell r="A142" t="str">
            <v>6247 ДОМАШНЯЯ Папа может вар п/о 0,4кг 8шт.  ОСТАНКИНО</v>
          </cell>
          <cell r="D142">
            <v>27</v>
          </cell>
        </row>
        <row r="143">
          <cell r="A143" t="str">
            <v>6268 ГОВЯЖЬЯ Папа может вар п/о 0,4кг 8 шт.  ОСТАНКИНО</v>
          </cell>
          <cell r="D143">
            <v>35</v>
          </cell>
        </row>
        <row r="144">
          <cell r="A144" t="str">
            <v>6279 КОРЕЙКА ПО-ОСТ.к/в в/с с/н в/у 1/150_45с  ОСТАНКИНО</v>
          </cell>
          <cell r="D144">
            <v>30</v>
          </cell>
        </row>
        <row r="145">
          <cell r="A145" t="str">
            <v>6303 МЯСНЫЕ Папа может сос п/о мгс 1.5*3  ОСТАНКИНО</v>
          </cell>
          <cell r="D145">
            <v>90.093999999999994</v>
          </cell>
        </row>
        <row r="146">
          <cell r="A146" t="str">
            <v>6324 ДОКТОРСКАЯ ГОСТ вар п/о 0.4кг 8шт.  ОСТАНКИНО</v>
          </cell>
          <cell r="D146">
            <v>62</v>
          </cell>
        </row>
        <row r="147">
          <cell r="A147" t="str">
            <v>6325 ДОКТОРСКАЯ ПРЕМИУМ вар п/о 0.4кг 8шт.  ОСТАНКИНО</v>
          </cell>
          <cell r="D147">
            <v>96</v>
          </cell>
        </row>
        <row r="148">
          <cell r="A148" t="str">
            <v>6333 МЯСНАЯ Папа может вар п/о 0.4кг 8шт.  ОСТАНКИНО</v>
          </cell>
          <cell r="D148">
            <v>762</v>
          </cell>
        </row>
        <row r="149">
          <cell r="A149" t="str">
            <v>6340 ДОМАШНИЙ РЕЦЕПТ Коровино 0.5кг 8шт.  ОСТАНКИНО</v>
          </cell>
          <cell r="D149">
            <v>69</v>
          </cell>
        </row>
        <row r="150">
          <cell r="A150" t="str">
            <v>6341 ДОМАШНИЙ РЕЦЕПТ СО ШПИКОМ Коровино 0.5кг  ОСТАНКИНО</v>
          </cell>
          <cell r="D150">
            <v>2</v>
          </cell>
        </row>
        <row r="151">
          <cell r="A151" t="str">
            <v>6353 ЭКСТРА Папа может вар п/о 0.4кг 8шт.  ОСТАНКИНО</v>
          </cell>
          <cell r="D151">
            <v>251</v>
          </cell>
        </row>
        <row r="152">
          <cell r="A152" t="str">
            <v>6392 ФИЛЕЙНАЯ Папа может вар п/о 0.4кг. ОСТАНКИНО</v>
          </cell>
          <cell r="D152">
            <v>493</v>
          </cell>
        </row>
        <row r="153">
          <cell r="A153" t="str">
            <v>6415 БАЛЫКОВАЯ Коровино п/к в/у 0.84кг 6шт.  ОСТАНКИНО</v>
          </cell>
          <cell r="D153">
            <v>2</v>
          </cell>
        </row>
        <row r="154">
          <cell r="A154" t="str">
            <v>6426 КЛАССИЧЕСКАЯ ПМ вар п/о 0.3кг 8шт.  ОСТАНКИНО</v>
          </cell>
          <cell r="D154">
            <v>282</v>
          </cell>
        </row>
        <row r="155">
          <cell r="A155" t="str">
            <v>6448 СВИНИНА МАДЕРА с/к с/н в/у 1/100 10шт.   ОСТАНКИНО</v>
          </cell>
          <cell r="D155">
            <v>40</v>
          </cell>
        </row>
        <row r="156">
          <cell r="A156" t="str">
            <v>6453 ЭКСТРА Папа может с/к с/н в/у 1/100 14шт.   ОСТАНКИНО</v>
          </cell>
          <cell r="D156">
            <v>174</v>
          </cell>
        </row>
        <row r="157">
          <cell r="A157" t="str">
            <v>6454 АРОМАТНАЯ с/к с/н в/у 1/100 14шт.  ОСТАНКИНО</v>
          </cell>
          <cell r="D157">
            <v>200</v>
          </cell>
        </row>
        <row r="158">
          <cell r="A158" t="str">
            <v>6459 СЕРВЕЛАТ ШВЕЙЦАРСК. в/к с/н в/у 1/100*10  ОСТАНКИНО</v>
          </cell>
          <cell r="D158">
            <v>59</v>
          </cell>
        </row>
        <row r="159">
          <cell r="A159" t="str">
            <v>6470 ВЕТЧ.МРАМОРНАЯ в/у_45с  ОСТАНКИНО</v>
          </cell>
          <cell r="D159">
            <v>22.164999999999999</v>
          </cell>
        </row>
        <row r="160">
          <cell r="A160" t="str">
            <v>6492 ШПИК С ЧЕСНОК.И ПЕРЦЕМ к/в в/у 0.3кг_45c  ОСТАНКИНО</v>
          </cell>
          <cell r="D160">
            <v>17</v>
          </cell>
        </row>
        <row r="161">
          <cell r="A161" t="str">
            <v>6495 ВЕТЧ.МРАМОРНАЯ в/у срез 0.3кг 6шт_45с  ОСТАНКИНО</v>
          </cell>
          <cell r="D161">
            <v>54</v>
          </cell>
        </row>
        <row r="162">
          <cell r="A162" t="str">
            <v>6527 ШПИКАЧКИ СОЧНЫЕ ПМ сар б/о мгс 1*3 45с ОСТАНКИНО</v>
          </cell>
          <cell r="D162">
            <v>77.988</v>
          </cell>
        </row>
        <row r="163">
          <cell r="A163" t="str">
            <v>6586 МРАМОРНАЯ И БАЛЫКОВАЯ в/к с/н мгс 1/90 ОСТАНКИНО</v>
          </cell>
          <cell r="D163">
            <v>51</v>
          </cell>
        </row>
        <row r="164">
          <cell r="A164" t="str">
            <v>6609 С ГОВЯДИНОЙ ПМ сар б/о мгс 0.4кг_45с ОСТАНКИНО</v>
          </cell>
          <cell r="D164">
            <v>14</v>
          </cell>
        </row>
        <row r="165">
          <cell r="A165" t="str">
            <v>6616 МОЛОЧНЫЕ КЛАССИЧЕСКИЕ сос п/о в/у 0.3кг  ОСТАНКИНО</v>
          </cell>
          <cell r="D165">
            <v>40</v>
          </cell>
        </row>
        <row r="166">
          <cell r="A166" t="str">
            <v>6653 ШПИКАЧКИ СОЧНЫЕ С БЕКОНОМ п/о мгс 0.3кг. ОСТАНКИНО</v>
          </cell>
          <cell r="D166">
            <v>22</v>
          </cell>
        </row>
        <row r="167">
          <cell r="A167" t="str">
            <v>6666 БОЯНСКАЯ Папа может п/к в/у 0,28кг 8 шт. ОСТАНКИНО</v>
          </cell>
          <cell r="D167">
            <v>236</v>
          </cell>
        </row>
        <row r="168">
          <cell r="A168" t="str">
            <v>6683 СЕРВЕЛАТ ЗЕРНИСТЫЙ ПМ в/к в/у 0,35кг  ОСТАНКИНО</v>
          </cell>
          <cell r="D168">
            <v>305</v>
          </cell>
        </row>
        <row r="169">
          <cell r="A169" t="str">
            <v>6684 СЕРВЕЛАТ КАРЕЛЬСКИЙ ПМ в/к в/у 0.28кг  ОСТАНКИНО</v>
          </cell>
          <cell r="D169">
            <v>408</v>
          </cell>
        </row>
        <row r="170">
          <cell r="A170" t="str">
            <v>6689 СЕРВЕЛАТ ОХОТНИЧИЙ ПМ в/к в/у 0,35кг 8шт  ОСТАНКИНО</v>
          </cell>
          <cell r="D170">
            <v>492</v>
          </cell>
        </row>
        <row r="171">
          <cell r="A171" t="str">
            <v>6697 СЕРВЕЛАТ ФИНСКИЙ ПМ в/к в/у 0,35кг 8шт.  ОСТАНКИНО</v>
          </cell>
          <cell r="D171">
            <v>830</v>
          </cell>
        </row>
        <row r="172">
          <cell r="A172" t="str">
            <v>6713 СОЧНЫЙ ГРИЛЬ ПМ сос п/о мгс 0.41кг 8шт.  ОСТАНКИНО</v>
          </cell>
          <cell r="D172">
            <v>147</v>
          </cell>
        </row>
        <row r="173">
          <cell r="A173" t="str">
            <v>6722 СОЧНЫЕ ПМ сос п/о мгс 0,41кг 10шт.  ОСТАНКИНО</v>
          </cell>
          <cell r="D173">
            <v>1248</v>
          </cell>
        </row>
        <row r="174">
          <cell r="A174" t="str">
            <v>6724 МОЛОЧНЫЕ ПМ сос п/о мгс 0.41кг 10шт.  ОСТАНКИНО</v>
          </cell>
          <cell r="D174">
            <v>27</v>
          </cell>
        </row>
        <row r="175">
          <cell r="A175" t="str">
            <v>6726 СЛИВОЧНЫЕ ПМ сос п/о мгс 0.41кг 10шт.  ОСТАНКИНО</v>
          </cell>
          <cell r="D175">
            <v>363</v>
          </cell>
        </row>
        <row r="176">
          <cell r="A176" t="str">
            <v>6762 СЛИВОЧНЫЕ сос ц/о мгс 0.41кг 8шт.  ОСТАНКИНО</v>
          </cell>
          <cell r="D176">
            <v>48</v>
          </cell>
        </row>
        <row r="177">
          <cell r="A177" t="str">
            <v>6765 РУБЛЕНЫЕ сос ц/о мгс 0.36кг 6шт.  ОСТАНКИНО</v>
          </cell>
          <cell r="D177">
            <v>104</v>
          </cell>
        </row>
        <row r="178">
          <cell r="A178" t="str">
            <v>6767 РУБЛЕНЫЕ сос ц/о мгс 1*4  ОСТАНКИНО</v>
          </cell>
          <cell r="D178">
            <v>-0.28599999999999998</v>
          </cell>
        </row>
        <row r="179">
          <cell r="A179" t="str">
            <v>6768 С СЫРОМ сос ц/о мгс 0.41кг 6шт.  ОСТАНКИНО</v>
          </cell>
          <cell r="D179">
            <v>-3</v>
          </cell>
        </row>
        <row r="180">
          <cell r="A180" t="str">
            <v>6773 САЛЯМИ Папа может п/к в/у 0,28кг 8шт.  ОСТАНКИНО</v>
          </cell>
          <cell r="D180">
            <v>80</v>
          </cell>
        </row>
        <row r="181">
          <cell r="A181" t="str">
            <v>6777 МЯСНЫЕ С ГОВЯДИНОЙ ПМ сос п/о мгс 0.4кг  ОСТАНКИНО</v>
          </cell>
          <cell r="D181">
            <v>158</v>
          </cell>
        </row>
        <row r="182">
          <cell r="A182" t="str">
            <v>6785 ВЕНСКАЯ САЛЯМИ п/к в/у 0.33кг 8шт.  ОСТАНКИНО</v>
          </cell>
          <cell r="D182">
            <v>35</v>
          </cell>
        </row>
        <row r="183">
          <cell r="A183" t="str">
            <v>6787 СЕРВЕЛАТ КРЕМЛЕВСКИЙ в/к в/у 0,33кг 8шт.  ОСТАНКИНО</v>
          </cell>
          <cell r="D183">
            <v>45</v>
          </cell>
        </row>
        <row r="184">
          <cell r="A184" t="str">
            <v>6791 СЕРВЕЛАТ ПРЕМИУМ в/к в/у 0,33кг 8шт.  ОСТАНКИНО</v>
          </cell>
          <cell r="D184">
            <v>-1</v>
          </cell>
        </row>
        <row r="185">
          <cell r="A185" t="str">
            <v>6793 БАЛЫКОВАЯ в/к в/у 0,33кг 8шт.  ОСТАНКИНО</v>
          </cell>
          <cell r="D185">
            <v>115</v>
          </cell>
        </row>
        <row r="186">
          <cell r="A186" t="str">
            <v>6795 ОСТАНКИНСКАЯ в/к в/у 0,33кг 8шт.  ОСТАНКИНО</v>
          </cell>
          <cell r="D186">
            <v>-1</v>
          </cell>
        </row>
        <row r="187">
          <cell r="A187" t="str">
            <v>6801 ОСТАНКИНСКАЯ вар п/о 0.4кг 8шт.  ОСТАНКИНО</v>
          </cell>
          <cell r="D187">
            <v>24</v>
          </cell>
        </row>
        <row r="188">
          <cell r="A188" t="str">
            <v>6829 МОЛОЧНЫЕ КЛАССИЧЕСКИЕ сос п/о мгс 2*4_С  ОСТАНКИНО</v>
          </cell>
          <cell r="D188">
            <v>90.319000000000003</v>
          </cell>
        </row>
        <row r="189">
          <cell r="A189" t="str">
            <v>6834 ПОСОЛЬСКАЯ ПМ с/к с/н в/у 1/100 10шт.  ОСТАНКИНО</v>
          </cell>
          <cell r="D189">
            <v>-5</v>
          </cell>
        </row>
        <row r="190">
          <cell r="A190" t="str">
            <v>6837 ФИЛЕЙНЫЕ Папа Может сос ц/о мгс 0.4кг  ОСТАНКИНО</v>
          </cell>
          <cell r="D190">
            <v>151</v>
          </cell>
        </row>
        <row r="191">
          <cell r="A191" t="str">
            <v>6842 ДЫМОВИЦА ИЗ ОКОРОКА к/в мл/к в/у 0,3кг  ОСТАНКИНО</v>
          </cell>
          <cell r="D191">
            <v>17</v>
          </cell>
        </row>
        <row r="192">
          <cell r="A192" t="str">
            <v>6852 МОЛОЧНЫЕ ПРЕМИУМ ПМ сос п/о в/ у 1/350  ОСТАНКИНО</v>
          </cell>
          <cell r="D192">
            <v>374</v>
          </cell>
        </row>
        <row r="193">
          <cell r="A193" t="str">
            <v>6854 МОЛОЧНЫЕ ПРЕМИУМ ПМ сос п/о мгс 0.6кг  ОСТАНКИНО</v>
          </cell>
          <cell r="D193">
            <v>39</v>
          </cell>
        </row>
        <row r="194">
          <cell r="A194" t="str">
            <v>6861 ДОМАШНИЙ РЕЦЕПТ Коровино вар п/о  ОСТАНКИНО</v>
          </cell>
          <cell r="D194">
            <v>72.968000000000004</v>
          </cell>
        </row>
        <row r="195">
          <cell r="A195" t="str">
            <v>6862 ДОМАШНИЙ РЕЦЕПТ СО ШПИК. Коровино вар п/о  ОСТАНКИНО</v>
          </cell>
          <cell r="D195">
            <v>9.9220000000000006</v>
          </cell>
        </row>
        <row r="196">
          <cell r="A196" t="str">
            <v>6866 ВЕТЧ.НЕЖНАЯ Коровино п/о_Маяк  ОСТАНКИНО</v>
          </cell>
          <cell r="D196">
            <v>22.661000000000001</v>
          </cell>
        </row>
        <row r="197">
          <cell r="A197" t="str">
            <v>6909 ДЛЯ ДЕТЕЙ сос п/о мгс 0.33кг 8шт.  ОСТАНКИНО</v>
          </cell>
          <cell r="D197">
            <v>69</v>
          </cell>
        </row>
        <row r="198">
          <cell r="A198" t="str">
            <v>6919 БЕКОН с/к с/н в/у 1/180 10шт.  ОСТАНКИНО</v>
          </cell>
          <cell r="D198">
            <v>98</v>
          </cell>
        </row>
        <row r="199">
          <cell r="A199" t="str">
            <v>6921 БЕКОН Папа может с/к с/н в/у 1/140 10шт  ОСТАНКИНО</v>
          </cell>
          <cell r="D199">
            <v>153</v>
          </cell>
        </row>
        <row r="200">
          <cell r="A200" t="str">
            <v>6948 МОЛОЧНЫЕ ПРЕМИУМ.ПМ сос п/о мгс 1,5*4 Останкино</v>
          </cell>
          <cell r="D200">
            <v>21.635999999999999</v>
          </cell>
        </row>
        <row r="201">
          <cell r="A201" t="str">
            <v>6951 СЛИВОЧНЫЕ Папа может сос п/о мгс 1.5*4  ОСТАНКИНО</v>
          </cell>
          <cell r="D201">
            <v>49.765999999999998</v>
          </cell>
        </row>
        <row r="202">
          <cell r="A202" t="str">
            <v>6955 СОЧНЫЕ Папа может сос п/о мгс1.5*4_А Останкино</v>
          </cell>
          <cell r="D202">
            <v>495.25900000000001</v>
          </cell>
        </row>
        <row r="203">
          <cell r="A203" t="str">
            <v>7035 ВЕТЧ.КЛАССИЧЕСКАЯ ПМ п/о 0.35кг 8шт.  ОСТАНКИНО</v>
          </cell>
          <cell r="D203">
            <v>31</v>
          </cell>
        </row>
        <row r="204">
          <cell r="A204" t="str">
            <v>7038 С ГОВЯДИНОЙ ПМ сос п/о мгс 1.5*4  ОСТАНКИНО</v>
          </cell>
          <cell r="D204">
            <v>15.718999999999999</v>
          </cell>
        </row>
        <row r="205">
          <cell r="A205" t="str">
            <v>7040 С ИНДЕЙКОЙ ПМ сос ц/о в/у 1/270 8шт.  ОСТАНКИНО</v>
          </cell>
          <cell r="D205">
            <v>1</v>
          </cell>
        </row>
        <row r="206">
          <cell r="A206" t="str">
            <v>7052 ПЕППЕРОНИ с/к с/н мгс 1*2_HRC  ОСТАНКИНО</v>
          </cell>
          <cell r="D206">
            <v>9.7070000000000007</v>
          </cell>
        </row>
        <row r="207">
          <cell r="A207" t="str">
            <v>7053 БЕКОН ДЛЯ КУЛИНАРИИ с/к с/н мгс 1*2_HRC  ОСТАНКИНО</v>
          </cell>
          <cell r="D207">
            <v>7.2530000000000001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3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22</v>
          </cell>
        </row>
        <row r="210">
          <cell r="A210" t="str">
            <v>Балыковая с/к 200 гр. срез "Эликатессе" термоформ.пак.  СПК</v>
          </cell>
          <cell r="D210">
            <v>21</v>
          </cell>
        </row>
        <row r="211">
          <cell r="A211" t="str">
            <v>БОНУС ДОМАШНИЙ РЕЦЕПТ Коровино 0.5кг 8шт. (6305)</v>
          </cell>
          <cell r="D211">
            <v>1</v>
          </cell>
        </row>
        <row r="212">
          <cell r="A212" t="str">
            <v>БОНУС ДОМАШНИЙ РЕЦЕПТ Коровино вар п/о (5324)</v>
          </cell>
          <cell r="D212">
            <v>7.899</v>
          </cell>
        </row>
        <row r="213">
          <cell r="A213" t="str">
            <v>БОНУС СОЧНЫЕ Папа может сос п/о мгс 1.5*4 (6954)  ОСТАНКИНО</v>
          </cell>
          <cell r="D213">
            <v>13.89</v>
          </cell>
        </row>
        <row r="214">
          <cell r="A214" t="str">
            <v>БОНУС СОЧНЫЕ сос п/о мгс 0.41кг_UZ (6087)  ОСТАНКИНО</v>
          </cell>
          <cell r="D214">
            <v>16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89.429000000000002</v>
          </cell>
        </row>
        <row r="216">
          <cell r="A216" t="str">
            <v>БОНУС_302  Сосиски Сочинки по-баварски,  0.4кг, ТМ Стародворье  ПОКОМ</v>
          </cell>
          <cell r="D216">
            <v>72</v>
          </cell>
        </row>
        <row r="217">
          <cell r="A217" t="str">
            <v>БОНУС_312  Ветчина Филейская ВЕС ТМ  Вязанка ТС Столичная  ПОКОМ</v>
          </cell>
          <cell r="D217">
            <v>2.71</v>
          </cell>
        </row>
        <row r="218">
          <cell r="A218" t="str">
            <v>БОНУС_319  Колбаса вареная Филейская ТМ Вязанка ТС Классическая, 0,45 кг. ПОКОМ</v>
          </cell>
          <cell r="D218">
            <v>7</v>
          </cell>
        </row>
        <row r="219">
          <cell r="A219" t="str">
            <v>БОНУС_336  Ветчина Сливушка с индейкой ТМ Вязанка. ВЕС  ПОКОМ</v>
          </cell>
          <cell r="D219">
            <v>8.0399999999999991</v>
          </cell>
        </row>
        <row r="220">
          <cell r="A220" t="str">
            <v>БОНУС_Готовые чебупели с ветчиной и сыром Горячая штучка 0,3кг зам  ПОКОМ</v>
          </cell>
          <cell r="D220">
            <v>10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6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11</v>
          </cell>
        </row>
        <row r="223">
          <cell r="A223" t="str">
            <v>БОНУС_Сосиски Вязанка Сливочные, Вязанка амицел МГС, 0.45кг, ПОКОМ</v>
          </cell>
          <cell r="D223">
            <v>8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50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237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110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</v>
          </cell>
        </row>
        <row r="228">
          <cell r="A228" t="str">
            <v>Гуцульская с/к "КолбасГрад" 160 гр.шт. термоус. пак  СПК</v>
          </cell>
          <cell r="D228">
            <v>21</v>
          </cell>
        </row>
        <row r="229">
          <cell r="A229" t="str">
            <v>Дельгаро с/в "Эликатессе" 140 гр.шт.  СПК</v>
          </cell>
          <cell r="D229">
            <v>11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41</v>
          </cell>
        </row>
        <row r="231">
          <cell r="A231" t="str">
            <v>Докторская вареная в/с  СПК</v>
          </cell>
          <cell r="D231">
            <v>6.0979999999999999</v>
          </cell>
        </row>
        <row r="232">
          <cell r="A232" t="str">
            <v>Докторская вареная в/с 0,47 кг шт.  СПК</v>
          </cell>
          <cell r="D232">
            <v>5</v>
          </cell>
        </row>
        <row r="233">
          <cell r="A233" t="str">
            <v>Докторская вареная термоус.пак. "Высокий вкус"  СПК</v>
          </cell>
          <cell r="D233">
            <v>14.305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10</v>
          </cell>
        </row>
        <row r="235">
          <cell r="A235" t="str">
            <v>ЖАР-ладушки с мясом 0,2кг ТМ Стародворье  ПОКОМ</v>
          </cell>
          <cell r="D235">
            <v>80</v>
          </cell>
        </row>
        <row r="236">
          <cell r="A236" t="str">
            <v>Карбонад Юбилейный термоус.пак.  СПК</v>
          </cell>
          <cell r="D236">
            <v>14.95</v>
          </cell>
        </row>
        <row r="237">
          <cell r="A237" t="str">
            <v>Классическая с/к 80 гр.шт.нар. (лоток с ср.защ.атм.)  СПК</v>
          </cell>
          <cell r="D237">
            <v>-1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50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72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36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49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92</v>
          </cell>
        </row>
        <row r="243">
          <cell r="A243" t="str">
            <v>Ла Фаворте с/в "Эликатессе" 140 гр.шт.  СПК</v>
          </cell>
          <cell r="D243">
            <v>35</v>
          </cell>
        </row>
        <row r="244">
          <cell r="A244" t="str">
            <v>Любительская вареная термоус.пак. "Высокий вкус"  СПК</v>
          </cell>
          <cell r="D244">
            <v>9.4740000000000002</v>
          </cell>
        </row>
        <row r="245">
          <cell r="A245" t="str">
            <v>Мини-сосиски в тесте 0,3кг ТМ Зареченские  ПОКОМ</v>
          </cell>
          <cell r="D245">
            <v>2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25.9</v>
          </cell>
        </row>
        <row r="247">
          <cell r="A247" t="str">
            <v>Мини-чебуречки с мясом ВЕС 5,5кг ТМ Зареченские  ПОКОМ</v>
          </cell>
          <cell r="D247">
            <v>5.5</v>
          </cell>
        </row>
        <row r="248">
          <cell r="A248" t="str">
            <v>Мини-шарики с курочкой и сыром ТМ Зареченские ВЕС  ПОКОМ</v>
          </cell>
          <cell r="D248">
            <v>6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512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177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375</v>
          </cell>
        </row>
        <row r="252">
          <cell r="A252" t="str">
            <v>Наггетсы с куриным филе и сыром ТМ Вязанка 0,25 кг ПОКОМ</v>
          </cell>
          <cell r="D252">
            <v>126</v>
          </cell>
        </row>
        <row r="253">
          <cell r="A253" t="str">
            <v>Наггетсы Хрустящие 0,3кг ТМ Зареченские  ПОКОМ</v>
          </cell>
          <cell r="D253">
            <v>19</v>
          </cell>
        </row>
        <row r="254">
          <cell r="A254" t="str">
            <v>Наггетсы Хрустящие ТМ Зареченские. ВЕС ПОКОМ</v>
          </cell>
          <cell r="D254">
            <v>65</v>
          </cell>
        </row>
        <row r="255">
          <cell r="A255" t="str">
            <v>Оригинальная с перцем с/к  СПК</v>
          </cell>
          <cell r="D255">
            <v>17.808</v>
          </cell>
        </row>
        <row r="256">
          <cell r="A256" t="str">
            <v>Оригинальная с перцем с/к 0,235 кг.шт.  СПК</v>
          </cell>
          <cell r="D256">
            <v>6</v>
          </cell>
        </row>
        <row r="257">
          <cell r="A257" t="str">
            <v>Особая вареная  СПК</v>
          </cell>
          <cell r="D257">
            <v>2.0779999999999998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8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80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12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63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2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99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45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13.5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142.69999999999999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78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251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77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382</v>
          </cell>
        </row>
        <row r="272">
          <cell r="A272" t="str">
            <v>Пельмени Медвежьи ушки с фермерскими сливками 0,7кг  ПОКОМ</v>
          </cell>
          <cell r="D272">
            <v>1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1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160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32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45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48</v>
          </cell>
        </row>
        <row r="278">
          <cell r="A278" t="str">
            <v>Пельмени Сочные сфера 0,8 кг ТМ Стародворье  ПОКОМ</v>
          </cell>
          <cell r="D278">
            <v>20</v>
          </cell>
        </row>
        <row r="279">
          <cell r="A279" t="str">
            <v>Пирожки с мясом 3,7кг ВЕС ТМ Зареченские  ПОКОМ</v>
          </cell>
          <cell r="D279">
            <v>18.5</v>
          </cell>
        </row>
        <row r="280">
          <cell r="A280" t="str">
            <v>Ричеза с/к 230 гр.шт.  СПК</v>
          </cell>
          <cell r="D280">
            <v>11</v>
          </cell>
        </row>
        <row r="281">
          <cell r="A281" t="str">
            <v>Сальчетти с/к 230 гр.шт.  СПК</v>
          </cell>
          <cell r="D281">
            <v>26</v>
          </cell>
        </row>
        <row r="282">
          <cell r="A282" t="str">
            <v>Сальчичон с/к 200 гр. срез "Эликатессе" термоформ.пак.  СПК</v>
          </cell>
          <cell r="D282">
            <v>6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6</v>
          </cell>
        </row>
        <row r="284">
          <cell r="A284" t="str">
            <v>Салями с/к 100 гр.шт.нар. (лоток с ср.защ.атм.)  СПК</v>
          </cell>
          <cell r="D284">
            <v>-1</v>
          </cell>
        </row>
        <row r="285">
          <cell r="A285" t="str">
            <v>Салями Трюфель с/в "Эликатессе" 0,16 кг.шт.  СПК</v>
          </cell>
          <cell r="D285">
            <v>24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17.716000000000001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4.9029999999999996</v>
          </cell>
        </row>
        <row r="288">
          <cell r="A288" t="str">
            <v>Семейная с чесночком Экстра вареная  СПК</v>
          </cell>
          <cell r="D288">
            <v>1.8480000000000001</v>
          </cell>
        </row>
        <row r="289">
          <cell r="A289" t="str">
            <v>Сервелат Европейский в/к, в/с 0,38 кг.шт.термофор.пак  СПК</v>
          </cell>
          <cell r="D289">
            <v>1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-7</v>
          </cell>
        </row>
        <row r="291">
          <cell r="A291" t="str">
            <v>Сервелат Финский в/к 0,38 кг.шт. термофор.пак.  СПК</v>
          </cell>
          <cell r="D291">
            <v>22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16</v>
          </cell>
        </row>
        <row r="293">
          <cell r="A293" t="str">
            <v>Сибирская особая с/к 0,235 кг шт.  СПК</v>
          </cell>
          <cell r="D293">
            <v>25</v>
          </cell>
        </row>
        <row r="294">
          <cell r="A294" t="str">
            <v>Сосиски "Баварские" 0,36 кг.шт. вак.упак.  СПК</v>
          </cell>
          <cell r="D294">
            <v>3</v>
          </cell>
        </row>
        <row r="295">
          <cell r="A295" t="str">
            <v>Сосиски "Молочные" 0,36 кг.шт. вак.упак.  СПК</v>
          </cell>
          <cell r="D295">
            <v>31</v>
          </cell>
        </row>
        <row r="296">
          <cell r="A296" t="str">
            <v>Сосиски Мини (коллаген) (лоток с ср.защ.атм.) (для ХОРЕКА)  СПК</v>
          </cell>
          <cell r="D296">
            <v>19.797000000000001</v>
          </cell>
        </row>
        <row r="297">
          <cell r="A297" t="str">
            <v>Сосиски Мусульманские "Просто выгодно" (в ср.защ.атм.)  СПК</v>
          </cell>
          <cell r="D297">
            <v>2.5190000000000001</v>
          </cell>
        </row>
        <row r="298">
          <cell r="A298" t="str">
            <v>Сосиски Хот-дог подкопченные (лоток с ср.защ.атм.)  СПК</v>
          </cell>
          <cell r="D298">
            <v>12.6</v>
          </cell>
        </row>
        <row r="299">
          <cell r="A299" t="str">
            <v>Сочный мегачебурек ТМ Зареченские ВЕС ПОКОМ</v>
          </cell>
          <cell r="D299">
            <v>31.36</v>
          </cell>
        </row>
        <row r="300">
          <cell r="A300" t="str">
            <v>Торо Неро с/в "Эликатессе" 140 гр.шт.  СПК</v>
          </cell>
          <cell r="D300">
            <v>13</v>
          </cell>
        </row>
        <row r="301">
          <cell r="A301" t="str">
            <v>Уши свиные копченые к пиву 0,15кг нар. д/ф шт.  СПК</v>
          </cell>
          <cell r="D301">
            <v>10</v>
          </cell>
        </row>
        <row r="302">
          <cell r="A302" t="str">
            <v>Фестивальная пора с/к 100 гр.шт.нар. (лоток с ср.защ.атм.)  СПК</v>
          </cell>
          <cell r="D302">
            <v>18</v>
          </cell>
        </row>
        <row r="303">
          <cell r="A303" t="str">
            <v>Фестивальная пора с/к 235 гр.шт.  СПК</v>
          </cell>
          <cell r="D303">
            <v>57</v>
          </cell>
        </row>
        <row r="304">
          <cell r="A304" t="str">
            <v>Фестивальная пора с/к термоус.пак  СПК</v>
          </cell>
          <cell r="D304">
            <v>4.26</v>
          </cell>
        </row>
        <row r="305">
          <cell r="A305" t="str">
            <v>Фирменная с/к 200 гр. срез "Эликатессе" термоформ.пак.  СПК</v>
          </cell>
          <cell r="D305">
            <v>36</v>
          </cell>
        </row>
        <row r="306">
          <cell r="A306" t="str">
            <v>Фуэт с/в "Эликатессе" 160 гр.шт.  СПК</v>
          </cell>
          <cell r="D306">
            <v>32</v>
          </cell>
        </row>
        <row r="307">
          <cell r="A307" t="str">
            <v>Хинкали Классические ТМ Зареченские ВЕС ПОКОМ</v>
          </cell>
          <cell r="D307">
            <v>20</v>
          </cell>
        </row>
        <row r="308">
          <cell r="A308" t="str">
            <v>Хот-догстер ТМ Горячая штучка ТС Хот-Догстер флоу-пак 0,09 кг. ПОКОМ</v>
          </cell>
          <cell r="D308">
            <v>172</v>
          </cell>
        </row>
        <row r="309">
          <cell r="A309" t="str">
            <v>Хотстеры с сыром 0,25кг ТМ Горячая штучка  ПОКОМ</v>
          </cell>
          <cell r="D309">
            <v>50</v>
          </cell>
        </row>
        <row r="310">
          <cell r="A310" t="str">
            <v>Хотстеры ТМ Горячая штучка ТС Хотстеры 0,25 кг зам  ПОКОМ</v>
          </cell>
          <cell r="D310">
            <v>276</v>
          </cell>
        </row>
        <row r="311">
          <cell r="A311" t="str">
            <v>Хрустипай с ветчиной и сыром ТМ Горячая штучка флоу-пак 0,07 кг. ПОКОМ</v>
          </cell>
          <cell r="D311">
            <v>142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66</v>
          </cell>
        </row>
        <row r="313">
          <cell r="A313" t="str">
            <v>Хрустящие крылышки ТМ Горячая штучка 0,3 кг зам  ПОКОМ</v>
          </cell>
          <cell r="D313">
            <v>39</v>
          </cell>
        </row>
        <row r="314">
          <cell r="A314" t="str">
            <v>Чебупай сладкая клубника 0,2кг ТМ Горячая штучка  ПОКОМ</v>
          </cell>
          <cell r="D314">
            <v>2</v>
          </cell>
        </row>
        <row r="315">
          <cell r="A315" t="str">
            <v>Чебупели Foodgital 0,25кг ТМ Горячая штучка  ПОКОМ</v>
          </cell>
          <cell r="D315">
            <v>1</v>
          </cell>
        </row>
        <row r="316">
          <cell r="A316" t="str">
            <v>Чебупели Курочка гриль ТМ Горячая штучка, 0,3 кг зам  ПОКОМ</v>
          </cell>
          <cell r="D316">
            <v>19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164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463</v>
          </cell>
        </row>
        <row r="319">
          <cell r="A319" t="str">
            <v>Чебуреки сочные ВЕС ТМ Зареченские  ПОКОМ</v>
          </cell>
          <cell r="D319">
            <v>60</v>
          </cell>
        </row>
        <row r="320">
          <cell r="A320" t="str">
            <v>Шпикачки Русские (черева) (в ср.защ.атм.) "Высокий вкус"  СПК</v>
          </cell>
          <cell r="D320">
            <v>20.905000000000001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-1</v>
          </cell>
        </row>
        <row r="322">
          <cell r="A322" t="str">
            <v>Юбилейная с/к 0,235 кг.шт.  СПК</v>
          </cell>
          <cell r="D322">
            <v>62</v>
          </cell>
        </row>
        <row r="323">
          <cell r="A323" t="str">
            <v>Итого</v>
          </cell>
          <cell r="D323">
            <v>28863.829000000002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N1" sqref="N1"/>
    </sheetView>
  </sheetViews>
  <sheetFormatPr defaultColWidth="10.5" defaultRowHeight="11.45" customHeight="1" outlineLevelRow="1" x14ac:dyDescent="0.2"/>
  <cols>
    <col min="1" max="1" width="52.33203125" style="1" customWidth="1"/>
    <col min="2" max="2" width="4.8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0.83203125" style="5" customWidth="1"/>
    <col min="16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4" width="6.1640625" style="5" bestFit="1" customWidth="1"/>
    <col min="35" max="35" width="5.5" style="5" customWidth="1"/>
    <col min="36" max="36" width="6.1640625" style="5" bestFit="1" customWidth="1"/>
    <col min="37" max="38" width="1.33203125" style="5" customWidth="1"/>
    <col min="39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9" t="s">
        <v>132</v>
      </c>
      <c r="AF3" s="19" t="s">
        <v>133</v>
      </c>
      <c r="AG3" s="19" t="s">
        <v>135</v>
      </c>
      <c r="AH3" s="19" t="s">
        <v>134</v>
      </c>
      <c r="AI3" s="1" t="s">
        <v>142</v>
      </c>
      <c r="AJ3" s="1" t="s">
        <v>143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  <c r="AF4" s="12" t="s">
        <v>122</v>
      </c>
      <c r="AG4" s="12" t="s">
        <v>122</v>
      </c>
      <c r="AH4" s="12" t="s">
        <v>122</v>
      </c>
      <c r="AI4" s="12" t="s">
        <v>122</v>
      </c>
      <c r="AJ4" s="12" t="s">
        <v>122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123</v>
      </c>
      <c r="L5" s="15" t="s">
        <v>124</v>
      </c>
      <c r="M5" s="23" t="s">
        <v>140</v>
      </c>
      <c r="N5" s="23" t="s">
        <v>141</v>
      </c>
      <c r="P5" s="15" t="s">
        <v>125</v>
      </c>
      <c r="Q5" s="15" t="s">
        <v>126</v>
      </c>
      <c r="R5" s="15" t="s">
        <v>127</v>
      </c>
      <c r="T5" s="15" t="s">
        <v>128</v>
      </c>
      <c r="Y5" s="18" t="s">
        <v>129</v>
      </c>
      <c r="Z5" s="18" t="s">
        <v>130</v>
      </c>
      <c r="AA5" s="15" t="s">
        <v>131</v>
      </c>
      <c r="AB5" s="15" t="s">
        <v>123</v>
      </c>
      <c r="AE5" s="15" t="s">
        <v>125</v>
      </c>
      <c r="AF5" s="15" t="s">
        <v>126</v>
      </c>
      <c r="AG5" s="15" t="s">
        <v>127</v>
      </c>
      <c r="AH5" s="15" t="s">
        <v>128</v>
      </c>
      <c r="AI5" s="15" t="s">
        <v>140</v>
      </c>
      <c r="AJ5" s="15" t="s">
        <v>141</v>
      </c>
    </row>
    <row r="6" spans="1:37" ht="11.1" customHeight="1" x14ac:dyDescent="0.2">
      <c r="A6" s="6"/>
      <c r="B6" s="6"/>
      <c r="C6" s="3"/>
      <c r="D6" s="3"/>
      <c r="E6" s="13">
        <f>SUM(E7:E115)</f>
        <v>86244.79399999998</v>
      </c>
      <c r="F6" s="13">
        <f>SUM(F7:F115)</f>
        <v>82209.009999999995</v>
      </c>
      <c r="I6" s="13">
        <f>SUM(I7:I115)</f>
        <v>87143.846000000005</v>
      </c>
      <c r="J6" s="13">
        <f t="shared" ref="J6:T6" si="0">SUM(J7:J115)</f>
        <v>-899.05199999999968</v>
      </c>
      <c r="K6" s="13">
        <f t="shared" si="0"/>
        <v>19650</v>
      </c>
      <c r="L6" s="13">
        <f t="shared" si="0"/>
        <v>2810</v>
      </c>
      <c r="M6" s="13">
        <f t="shared" si="0"/>
        <v>1800</v>
      </c>
      <c r="N6" s="13">
        <f t="shared" si="0"/>
        <v>19270</v>
      </c>
      <c r="O6" s="13">
        <f t="shared" si="0"/>
        <v>0</v>
      </c>
      <c r="P6" s="13">
        <f t="shared" si="0"/>
        <v>8760</v>
      </c>
      <c r="Q6" s="13">
        <f t="shared" si="0"/>
        <v>5280</v>
      </c>
      <c r="R6" s="13">
        <f t="shared" si="0"/>
        <v>40620</v>
      </c>
      <c r="S6" s="13">
        <f t="shared" si="0"/>
        <v>17248.958799999993</v>
      </c>
      <c r="T6" s="13">
        <f t="shared" si="0"/>
        <v>12650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14242.783600000006</v>
      </c>
      <c r="Z6" s="13">
        <f t="shared" ref="Z6" si="4">SUM(Z7:Z115)</f>
        <v>18057.898399999995</v>
      </c>
      <c r="AA6" s="13">
        <f t="shared" ref="AA6" si="5">SUM(AA7:AA115)</f>
        <v>17253.291599999997</v>
      </c>
      <c r="AB6" s="13">
        <f t="shared" ref="AB6" si="6">SUM(AB7:AB115)</f>
        <v>11065.514999999999</v>
      </c>
      <c r="AC6" s="13"/>
      <c r="AD6" s="13"/>
      <c r="AE6" s="13">
        <f t="shared" ref="AE6" si="7">SUM(AE7:AE115)</f>
        <v>3799.4</v>
      </c>
      <c r="AF6" s="13">
        <f t="shared" ref="AF6" si="8">SUM(AF7:AF115)</f>
        <v>2605</v>
      </c>
      <c r="AG6" s="13">
        <f t="shared" ref="AG6" si="9">SUM(AG7:AG115)</f>
        <v>17006.199999999997</v>
      </c>
      <c r="AH6" s="13">
        <f t="shared" ref="AH6:AJ6" si="10">SUM(AH7:AH115)</f>
        <v>6006</v>
      </c>
      <c r="AI6" s="13">
        <f t="shared" si="10"/>
        <v>720</v>
      </c>
      <c r="AJ6" s="13">
        <f t="shared" si="10"/>
        <v>8190.1000000000013</v>
      </c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68.454999999999998</v>
      </c>
      <c r="D7" s="8">
        <v>2.004</v>
      </c>
      <c r="E7" s="8">
        <v>21.05</v>
      </c>
      <c r="F7" s="8">
        <v>46.417999999999999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24</v>
      </c>
      <c r="J7" s="14">
        <f>E7-I7</f>
        <v>-2.9499999999999993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6"/>
      <c r="Q7" s="16"/>
      <c r="R7" s="16"/>
      <c r="S7" s="14">
        <f>E7/5</f>
        <v>4.21</v>
      </c>
      <c r="T7" s="16"/>
      <c r="U7" s="17">
        <f>(F7+K7+L7+M7+N7+P7+Q7+R7+T7)/S7</f>
        <v>11.025653206650832</v>
      </c>
      <c r="V7" s="14">
        <f>F7/S7</f>
        <v>11.025653206650832</v>
      </c>
      <c r="W7" s="14"/>
      <c r="X7" s="14"/>
      <c r="Y7" s="14">
        <f>VLOOKUP(A:A,[1]TDSheet!$A:$Y,25,0)</f>
        <v>1.0813999999999999</v>
      </c>
      <c r="Z7" s="14">
        <f>VLOOKUP(A:A,[1]TDSheet!$A:$Z,26,0)</f>
        <v>1.4044000000000001</v>
      </c>
      <c r="AA7" s="14">
        <f>VLOOKUP(A:A,[1]TDSheet!$A:$AA,27,0)</f>
        <v>0.60240000000000005</v>
      </c>
      <c r="AB7" s="14">
        <f>VLOOKUP(A:A,[3]TDSheet!$A:$D,4,0)</f>
        <v>1.9990000000000001</v>
      </c>
      <c r="AC7" s="14" t="str">
        <f>VLOOKUP(A:A,[1]TDSheet!$A:$AC,29,0)</f>
        <v>вывод</v>
      </c>
      <c r="AD7" s="14">
        <f>VLOOKUP(A:A,[1]TDSheet!$A:$AD,30,0)</f>
        <v>0</v>
      </c>
      <c r="AE7" s="14">
        <f>P7*G7</f>
        <v>0</v>
      </c>
      <c r="AF7" s="14">
        <f>Q7*G7</f>
        <v>0</v>
      </c>
      <c r="AG7" s="14">
        <f>R7*G7</f>
        <v>0</v>
      </c>
      <c r="AH7" s="14">
        <f>T7*G7</f>
        <v>0</v>
      </c>
      <c r="AI7" s="14">
        <f>M7*G7</f>
        <v>0</v>
      </c>
      <c r="AJ7" s="14">
        <f>N7*G7</f>
        <v>0</v>
      </c>
      <c r="AK7" s="14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714</v>
      </c>
      <c r="D8" s="8">
        <v>145</v>
      </c>
      <c r="E8" s="8">
        <v>341</v>
      </c>
      <c r="F8" s="8">
        <v>495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361</v>
      </c>
      <c r="J8" s="14">
        <f t="shared" ref="J8:J71" si="11">E8-I8</f>
        <v>-20</v>
      </c>
      <c r="K8" s="14">
        <f>VLOOKUP(A:A,[1]TDSheet!$A:$M,13,0)</f>
        <v>0</v>
      </c>
      <c r="L8" s="14">
        <f>VLOOKUP(A:A,[1]TDSheet!$A:$T,20,0)</f>
        <v>0</v>
      </c>
      <c r="M8" s="14"/>
      <c r="N8" s="14">
        <v>80</v>
      </c>
      <c r="O8" s="14"/>
      <c r="P8" s="16"/>
      <c r="Q8" s="16"/>
      <c r="R8" s="16">
        <v>120</v>
      </c>
      <c r="S8" s="14">
        <f t="shared" ref="S8:S71" si="12">E8/5</f>
        <v>68.2</v>
      </c>
      <c r="T8" s="16"/>
      <c r="U8" s="17">
        <f t="shared" ref="U8:U71" si="13">(F8+K8+L8+M8+N8+P8+Q8+R8+T8)/S8</f>
        <v>10.190615835777125</v>
      </c>
      <c r="V8" s="14">
        <f t="shared" ref="V8:V71" si="14">F8/S8</f>
        <v>7.258064516129032</v>
      </c>
      <c r="W8" s="14"/>
      <c r="X8" s="14"/>
      <c r="Y8" s="14">
        <f>VLOOKUP(A:A,[1]TDSheet!$A:$Y,25,0)</f>
        <v>74</v>
      </c>
      <c r="Z8" s="14">
        <f>VLOOKUP(A:A,[1]TDSheet!$A:$Z,26,0)</f>
        <v>111.6</v>
      </c>
      <c r="AA8" s="14">
        <f>VLOOKUP(A:A,[1]TDSheet!$A:$AA,27,0)</f>
        <v>80.2</v>
      </c>
      <c r="AB8" s="14">
        <f>VLOOKUP(A:A,[3]TDSheet!$A:$D,4,0)</f>
        <v>55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5">P8*G8</f>
        <v>0</v>
      </c>
      <c r="AF8" s="14">
        <f t="shared" ref="AF8:AF71" si="16">Q8*G8</f>
        <v>0</v>
      </c>
      <c r="AG8" s="14">
        <f t="shared" ref="AG8:AG71" si="17">R8*G8</f>
        <v>48</v>
      </c>
      <c r="AH8" s="14">
        <f t="shared" ref="AH8:AH71" si="18">T8*G8</f>
        <v>0</v>
      </c>
      <c r="AI8" s="14">
        <f t="shared" ref="AI8:AI71" si="19">M8*G8</f>
        <v>0</v>
      </c>
      <c r="AJ8" s="14">
        <f t="shared" ref="AJ8:AJ71" si="20">N8*G8</f>
        <v>32</v>
      </c>
      <c r="AK8" s="14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39.298999999999999</v>
      </c>
      <c r="D9" s="8"/>
      <c r="E9" s="8">
        <v>17.512</v>
      </c>
      <c r="F9" s="8">
        <v>19.64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17</v>
      </c>
      <c r="J9" s="14">
        <f t="shared" si="11"/>
        <v>0.51200000000000045</v>
      </c>
      <c r="K9" s="14">
        <f>VLOOKUP(A:A,[1]TDSheet!$A:$M,13,0)</f>
        <v>0</v>
      </c>
      <c r="L9" s="14">
        <f>VLOOKUP(A:A,[1]TDSheet!$A:$T,20,0)</f>
        <v>0</v>
      </c>
      <c r="M9" s="14"/>
      <c r="N9" s="14"/>
      <c r="O9" s="14"/>
      <c r="P9" s="16"/>
      <c r="Q9" s="16"/>
      <c r="R9" s="16"/>
      <c r="S9" s="14">
        <f t="shared" si="12"/>
        <v>3.5024000000000002</v>
      </c>
      <c r="T9" s="16"/>
      <c r="U9" s="17">
        <f t="shared" si="13"/>
        <v>5.607583371402467</v>
      </c>
      <c r="V9" s="14">
        <f t="shared" si="14"/>
        <v>5.607583371402467</v>
      </c>
      <c r="W9" s="14"/>
      <c r="X9" s="14"/>
      <c r="Y9" s="14">
        <f>VLOOKUP(A:A,[1]TDSheet!$A:$Y,25,0)</f>
        <v>1.3098000000000001</v>
      </c>
      <c r="Z9" s="14">
        <f>VLOOKUP(A:A,[1]TDSheet!$A:$Z,26,0)</f>
        <v>0.77100000000000002</v>
      </c>
      <c r="AA9" s="14">
        <f>VLOOKUP(A:A,[1]TDSheet!$A:$AA,27,0)</f>
        <v>0.65720000000000001</v>
      </c>
      <c r="AB9" s="14"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15"/>
        <v>0</v>
      </c>
      <c r="AF9" s="14">
        <f t="shared" si="16"/>
        <v>0</v>
      </c>
      <c r="AG9" s="14">
        <f t="shared" si="17"/>
        <v>0</v>
      </c>
      <c r="AH9" s="14">
        <f t="shared" si="18"/>
        <v>0</v>
      </c>
      <c r="AI9" s="14">
        <f t="shared" si="19"/>
        <v>0</v>
      </c>
      <c r="AJ9" s="14">
        <f t="shared" si="20"/>
        <v>0</v>
      </c>
      <c r="AK9" s="14"/>
    </row>
    <row r="10" spans="1:37" s="1" customFormat="1" ht="11.1" customHeight="1" outlineLevel="1" x14ac:dyDescent="0.2">
      <c r="A10" s="7" t="s">
        <v>13</v>
      </c>
      <c r="B10" s="7" t="s">
        <v>8</v>
      </c>
      <c r="C10" s="8">
        <v>218</v>
      </c>
      <c r="D10" s="8">
        <v>177</v>
      </c>
      <c r="E10" s="8">
        <v>120</v>
      </c>
      <c r="F10" s="8">
        <v>146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118</v>
      </c>
      <c r="J10" s="14">
        <f t="shared" si="11"/>
        <v>2</v>
      </c>
      <c r="K10" s="14">
        <f>VLOOKUP(A:A,[1]TDSheet!$A:$M,13,0)</f>
        <v>120</v>
      </c>
      <c r="L10" s="14">
        <f>VLOOKUP(A:A,[1]TDSheet!$A:$T,20,0)</f>
        <v>0</v>
      </c>
      <c r="M10" s="14"/>
      <c r="N10" s="14"/>
      <c r="O10" s="14"/>
      <c r="P10" s="16"/>
      <c r="Q10" s="16"/>
      <c r="R10" s="16"/>
      <c r="S10" s="14">
        <f t="shared" si="12"/>
        <v>24</v>
      </c>
      <c r="T10" s="16"/>
      <c r="U10" s="17">
        <f t="shared" si="13"/>
        <v>11.083333333333334</v>
      </c>
      <c r="V10" s="14">
        <f t="shared" si="14"/>
        <v>6.083333333333333</v>
      </c>
      <c r="W10" s="14"/>
      <c r="X10" s="14"/>
      <c r="Y10" s="14">
        <f>VLOOKUP(A:A,[1]TDSheet!$A:$Y,25,0)</f>
        <v>16</v>
      </c>
      <c r="Z10" s="14">
        <f>VLOOKUP(A:A,[1]TDSheet!$A:$Z,26,0)</f>
        <v>22.2</v>
      </c>
      <c r="AA10" s="14">
        <f>VLOOKUP(A:A,[1]TDSheet!$A:$AA,27,0)</f>
        <v>17.600000000000001</v>
      </c>
      <c r="AB10" s="14">
        <f>VLOOKUP(A:A,[3]TDSheet!$A:$D,4,0)</f>
        <v>15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0</v>
      </c>
      <c r="AF10" s="14">
        <f t="shared" si="16"/>
        <v>0</v>
      </c>
      <c r="AG10" s="14">
        <f t="shared" si="17"/>
        <v>0</v>
      </c>
      <c r="AH10" s="14">
        <f t="shared" si="18"/>
        <v>0</v>
      </c>
      <c r="AI10" s="14">
        <f t="shared" si="19"/>
        <v>0</v>
      </c>
      <c r="AJ10" s="14">
        <f t="shared" si="20"/>
        <v>0</v>
      </c>
      <c r="AK10" s="14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1988.2080000000001</v>
      </c>
      <c r="D11" s="8">
        <v>1253.7049999999999</v>
      </c>
      <c r="E11" s="8">
        <v>1506.9739999999999</v>
      </c>
      <c r="F11" s="8">
        <v>1683.404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1517.35</v>
      </c>
      <c r="J11" s="14">
        <f t="shared" si="11"/>
        <v>-10.375999999999976</v>
      </c>
      <c r="K11" s="14">
        <f>VLOOKUP(A:A,[1]TDSheet!$A:$M,13,0)</f>
        <v>600</v>
      </c>
      <c r="L11" s="14">
        <f>VLOOKUP(A:A,[1]TDSheet!$A:$T,20,0)</f>
        <v>0</v>
      </c>
      <c r="M11" s="14"/>
      <c r="N11" s="14">
        <v>650</v>
      </c>
      <c r="O11" s="14"/>
      <c r="P11" s="16"/>
      <c r="Q11" s="16">
        <v>280</v>
      </c>
      <c r="R11" s="16">
        <v>500</v>
      </c>
      <c r="S11" s="14">
        <f t="shared" si="12"/>
        <v>301.39479999999998</v>
      </c>
      <c r="T11" s="16">
        <v>600</v>
      </c>
      <c r="U11" s="17">
        <f t="shared" si="13"/>
        <v>14.311474517808538</v>
      </c>
      <c r="V11" s="14">
        <f t="shared" si="14"/>
        <v>5.58537838078162</v>
      </c>
      <c r="W11" s="14"/>
      <c r="X11" s="14"/>
      <c r="Y11" s="14">
        <f>VLOOKUP(A:A,[1]TDSheet!$A:$Y,25,0)</f>
        <v>325.51300000000003</v>
      </c>
      <c r="Z11" s="14">
        <f>VLOOKUP(A:A,[1]TDSheet!$A:$Z,26,0)</f>
        <v>330.15140000000002</v>
      </c>
      <c r="AA11" s="14">
        <f>VLOOKUP(A:A,[1]TDSheet!$A:$AA,27,0)</f>
        <v>338.52359999999999</v>
      </c>
      <c r="AB11" s="14">
        <f>VLOOKUP(A:A,[3]TDSheet!$A:$D,4,0)</f>
        <v>231.84100000000001</v>
      </c>
      <c r="AC11" s="14">
        <f>VLOOKUP(A:A,[1]TDSheet!$A:$AC,29,0)</f>
        <v>0</v>
      </c>
      <c r="AD11" s="14">
        <f>VLOOKUP(A:A,[1]TDSheet!$A:$AD,30,0)</f>
        <v>200</v>
      </c>
      <c r="AE11" s="14">
        <f t="shared" si="15"/>
        <v>0</v>
      </c>
      <c r="AF11" s="14">
        <f t="shared" si="16"/>
        <v>280</v>
      </c>
      <c r="AG11" s="14">
        <f t="shared" si="17"/>
        <v>500</v>
      </c>
      <c r="AH11" s="14">
        <f t="shared" si="18"/>
        <v>600</v>
      </c>
      <c r="AI11" s="14">
        <f t="shared" si="19"/>
        <v>0</v>
      </c>
      <c r="AJ11" s="14">
        <f t="shared" si="20"/>
        <v>650</v>
      </c>
      <c r="AK11" s="14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574.46199999999999</v>
      </c>
      <c r="D12" s="8">
        <v>0.49199999999999999</v>
      </c>
      <c r="E12" s="8">
        <v>30.215</v>
      </c>
      <c r="F12" s="8">
        <v>544.24699999999996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29.1</v>
      </c>
      <c r="J12" s="14">
        <f t="shared" si="11"/>
        <v>1.1149999999999984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6"/>
      <c r="Q12" s="16"/>
      <c r="R12" s="16"/>
      <c r="S12" s="14">
        <f t="shared" si="12"/>
        <v>6.0430000000000001</v>
      </c>
      <c r="T12" s="16"/>
      <c r="U12" s="17">
        <f t="shared" si="13"/>
        <v>90.062386232003959</v>
      </c>
      <c r="V12" s="14">
        <f t="shared" si="14"/>
        <v>90.062386232003959</v>
      </c>
      <c r="W12" s="14"/>
      <c r="X12" s="14"/>
      <c r="Y12" s="14">
        <f>VLOOKUP(A:A,[1]TDSheet!$A:$Y,25,0)</f>
        <v>17.3154</v>
      </c>
      <c r="Z12" s="14">
        <f>VLOOKUP(A:A,[1]TDSheet!$A:$Z,26,0)</f>
        <v>9.9147999999999996</v>
      </c>
      <c r="AA12" s="14">
        <f>VLOOKUP(A:A,[1]TDSheet!$A:$AA,27,0)</f>
        <v>9.6760000000000002</v>
      </c>
      <c r="AB12" s="14">
        <f>VLOOKUP(A:A,[3]TDSheet!$A:$D,4,0)</f>
        <v>3.9950000000000001</v>
      </c>
      <c r="AC12" s="21" t="str">
        <f>VLOOKUP(A:A,[1]TDSheet!$A:$AC,29,0)</f>
        <v>увел</v>
      </c>
      <c r="AD12" s="14">
        <f>VLOOKUP(A:A,[1]TDSheet!$A:$AD,30,0)</f>
        <v>0</v>
      </c>
      <c r="AE12" s="14">
        <f t="shared" si="15"/>
        <v>0</v>
      </c>
      <c r="AF12" s="14">
        <f t="shared" si="16"/>
        <v>0</v>
      </c>
      <c r="AG12" s="14">
        <f t="shared" si="17"/>
        <v>0</v>
      </c>
      <c r="AH12" s="14">
        <f t="shared" si="18"/>
        <v>0</v>
      </c>
      <c r="AI12" s="14">
        <f t="shared" si="19"/>
        <v>0</v>
      </c>
      <c r="AJ12" s="14">
        <f t="shared" si="20"/>
        <v>0</v>
      </c>
      <c r="AK12" s="14"/>
    </row>
    <row r="13" spans="1:37" s="1" customFormat="1" ht="21.95" customHeight="1" outlineLevel="1" x14ac:dyDescent="0.2">
      <c r="A13" s="7" t="s">
        <v>16</v>
      </c>
      <c r="B13" s="7" t="s">
        <v>9</v>
      </c>
      <c r="C13" s="8">
        <v>77.411000000000001</v>
      </c>
      <c r="D13" s="8">
        <v>248.792</v>
      </c>
      <c r="E13" s="8">
        <v>125.973</v>
      </c>
      <c r="F13" s="8">
        <v>95.658000000000001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124.4</v>
      </c>
      <c r="J13" s="14">
        <f t="shared" si="11"/>
        <v>1.5729999999999933</v>
      </c>
      <c r="K13" s="14">
        <f>VLOOKUP(A:A,[1]TDSheet!$A:$M,13,0)</f>
        <v>40</v>
      </c>
      <c r="L13" s="14">
        <f>VLOOKUP(A:A,[1]TDSheet!$A:$T,20,0)</f>
        <v>30</v>
      </c>
      <c r="M13" s="14"/>
      <c r="N13" s="14">
        <v>30</v>
      </c>
      <c r="O13" s="14"/>
      <c r="P13" s="16"/>
      <c r="Q13" s="16"/>
      <c r="R13" s="16">
        <v>60</v>
      </c>
      <c r="S13" s="14">
        <f t="shared" si="12"/>
        <v>25.194600000000001</v>
      </c>
      <c r="T13" s="16"/>
      <c r="U13" s="17">
        <f t="shared" si="13"/>
        <v>10.147333158692735</v>
      </c>
      <c r="V13" s="14">
        <f t="shared" si="14"/>
        <v>3.7967659736610226</v>
      </c>
      <c r="W13" s="14"/>
      <c r="X13" s="14"/>
      <c r="Y13" s="14">
        <f>VLOOKUP(A:A,[1]TDSheet!$A:$Y,25,0)</f>
        <v>21.9148</v>
      </c>
      <c r="Z13" s="14">
        <f>VLOOKUP(A:A,[1]TDSheet!$A:$Z,26,0)</f>
        <v>23.495200000000001</v>
      </c>
      <c r="AA13" s="14">
        <f>VLOOKUP(A:A,[1]TDSheet!$A:$AA,27,0)</f>
        <v>23.816399999999998</v>
      </c>
      <c r="AB13" s="14">
        <f>VLOOKUP(A:A,[3]TDSheet!$A:$D,4,0)</f>
        <v>17.623000000000001</v>
      </c>
      <c r="AC13" s="14">
        <f>VLOOKUP(A:A,[1]TDSheet!$A:$AC,29,0)</f>
        <v>0</v>
      </c>
      <c r="AD13" s="14">
        <f>VLOOKUP(A:A,[1]TDSheet!$A:$AD,30,0)</f>
        <v>0</v>
      </c>
      <c r="AE13" s="14">
        <f t="shared" si="15"/>
        <v>0</v>
      </c>
      <c r="AF13" s="14">
        <f t="shared" si="16"/>
        <v>0</v>
      </c>
      <c r="AG13" s="14">
        <f t="shared" si="17"/>
        <v>60</v>
      </c>
      <c r="AH13" s="14">
        <f t="shared" si="18"/>
        <v>0</v>
      </c>
      <c r="AI13" s="14">
        <f t="shared" si="19"/>
        <v>0</v>
      </c>
      <c r="AJ13" s="14">
        <f t="shared" si="20"/>
        <v>30</v>
      </c>
      <c r="AK13" s="14"/>
    </row>
    <row r="14" spans="1:37" s="1" customFormat="1" ht="11.1" customHeight="1" outlineLevel="1" x14ac:dyDescent="0.2">
      <c r="A14" s="7" t="s">
        <v>17</v>
      </c>
      <c r="B14" s="7" t="s">
        <v>8</v>
      </c>
      <c r="C14" s="8">
        <v>83</v>
      </c>
      <c r="D14" s="8">
        <v>23</v>
      </c>
      <c r="E14" s="8">
        <v>55</v>
      </c>
      <c r="F14" s="8">
        <v>25</v>
      </c>
      <c r="G14" s="1">
        <f>VLOOKUP(A:A,[1]TDSheet!$A:$G,7,0)</f>
        <v>0</v>
      </c>
      <c r="H14" s="1">
        <f>VLOOKUP(A:A,[1]TDSheet!$A:$H,8,0)</f>
        <v>45</v>
      </c>
      <c r="I14" s="14">
        <f>VLOOKUP(A:A,[2]TDSheet!$A:$F,6,0)</f>
        <v>59</v>
      </c>
      <c r="J14" s="14">
        <f t="shared" si="11"/>
        <v>-4</v>
      </c>
      <c r="K14" s="14">
        <f>VLOOKUP(A:A,[1]TDSheet!$A:$M,13,0)</f>
        <v>0</v>
      </c>
      <c r="L14" s="14">
        <f>VLOOKUP(A:A,[1]TDSheet!$A:$T,20,0)</f>
        <v>0</v>
      </c>
      <c r="M14" s="14"/>
      <c r="N14" s="14"/>
      <c r="O14" s="14"/>
      <c r="P14" s="16"/>
      <c r="Q14" s="16"/>
      <c r="R14" s="16"/>
      <c r="S14" s="14">
        <f t="shared" si="12"/>
        <v>11</v>
      </c>
      <c r="T14" s="16"/>
      <c r="U14" s="17">
        <f t="shared" si="13"/>
        <v>2.2727272727272729</v>
      </c>
      <c r="V14" s="14">
        <f t="shared" si="14"/>
        <v>2.2727272727272729</v>
      </c>
      <c r="W14" s="14"/>
      <c r="X14" s="14"/>
      <c r="Y14" s="14">
        <f>VLOOKUP(A:A,[1]TDSheet!$A:$Y,25,0)</f>
        <v>27.2</v>
      </c>
      <c r="Z14" s="14">
        <f>VLOOKUP(A:A,[1]TDSheet!$A:$Z,26,0)</f>
        <v>17.399999999999999</v>
      </c>
      <c r="AA14" s="14">
        <f>VLOOKUP(A:A,[1]TDSheet!$A:$AA,27,0)</f>
        <v>16.8</v>
      </c>
      <c r="AB14" s="14">
        <f>VLOOKUP(A:A,[3]TDSheet!$A:$D,4,0)</f>
        <v>1</v>
      </c>
      <c r="AC14" s="14" t="str">
        <f>VLOOKUP(A:A,[1]TDSheet!$A:$AC,29,0)</f>
        <v>костик</v>
      </c>
      <c r="AD14" s="14" t="str">
        <f>VLOOKUP(A:A,[1]TDSheet!$A:$AD,30,0)</f>
        <v>в2301,</v>
      </c>
      <c r="AE14" s="14">
        <f t="shared" si="15"/>
        <v>0</v>
      </c>
      <c r="AF14" s="14">
        <f t="shared" si="16"/>
        <v>0</v>
      </c>
      <c r="AG14" s="14">
        <f t="shared" si="17"/>
        <v>0</v>
      </c>
      <c r="AH14" s="14">
        <f t="shared" si="18"/>
        <v>0</v>
      </c>
      <c r="AI14" s="14">
        <f t="shared" si="19"/>
        <v>0</v>
      </c>
      <c r="AJ14" s="14">
        <f t="shared" si="20"/>
        <v>0</v>
      </c>
      <c r="AK14" s="14"/>
    </row>
    <row r="15" spans="1:37" s="1" customFormat="1" ht="11.1" customHeight="1" outlineLevel="1" x14ac:dyDescent="0.2">
      <c r="A15" s="7" t="s">
        <v>18</v>
      </c>
      <c r="B15" s="7" t="s">
        <v>8</v>
      </c>
      <c r="C15" s="8">
        <v>19</v>
      </c>
      <c r="D15" s="8">
        <v>178</v>
      </c>
      <c r="E15" s="8">
        <v>119</v>
      </c>
      <c r="F15" s="8">
        <v>39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143</v>
      </c>
      <c r="J15" s="14">
        <f t="shared" si="11"/>
        <v>-24</v>
      </c>
      <c r="K15" s="14">
        <f>VLOOKUP(A:A,[1]TDSheet!$A:$M,13,0)</f>
        <v>0</v>
      </c>
      <c r="L15" s="14">
        <f>VLOOKUP(A:A,[1]TDSheet!$A:$T,20,0)</f>
        <v>40</v>
      </c>
      <c r="M15" s="14"/>
      <c r="N15" s="14">
        <v>40</v>
      </c>
      <c r="O15" s="14"/>
      <c r="P15" s="16">
        <v>80</v>
      </c>
      <c r="Q15" s="16"/>
      <c r="R15" s="16">
        <v>40</v>
      </c>
      <c r="S15" s="14">
        <f t="shared" si="12"/>
        <v>23.8</v>
      </c>
      <c r="T15" s="16"/>
      <c r="U15" s="17">
        <f t="shared" si="13"/>
        <v>10.042016806722689</v>
      </c>
      <c r="V15" s="14">
        <f t="shared" si="14"/>
        <v>1.6386554621848739</v>
      </c>
      <c r="W15" s="14"/>
      <c r="X15" s="14"/>
      <c r="Y15" s="14">
        <f>VLOOKUP(A:A,[1]TDSheet!$A:$Y,25,0)</f>
        <v>19.600000000000001</v>
      </c>
      <c r="Z15" s="14">
        <f>VLOOKUP(A:A,[1]TDSheet!$A:$Z,26,0)</f>
        <v>15.4</v>
      </c>
      <c r="AA15" s="14">
        <f>VLOOKUP(A:A,[1]TDSheet!$A:$AA,27,0)</f>
        <v>19</v>
      </c>
      <c r="AB15" s="14">
        <f>VLOOKUP(A:A,[3]TDSheet!$A:$D,4,0)</f>
        <v>45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5"/>
        <v>5.6000000000000005</v>
      </c>
      <c r="AF15" s="14">
        <f t="shared" si="16"/>
        <v>0</v>
      </c>
      <c r="AG15" s="14">
        <f t="shared" si="17"/>
        <v>2.8000000000000003</v>
      </c>
      <c r="AH15" s="14">
        <f t="shared" si="18"/>
        <v>0</v>
      </c>
      <c r="AI15" s="14">
        <f t="shared" si="19"/>
        <v>0</v>
      </c>
      <c r="AJ15" s="14">
        <f t="shared" si="20"/>
        <v>2.8000000000000003</v>
      </c>
      <c r="AK15" s="14"/>
    </row>
    <row r="16" spans="1:37" s="1" customFormat="1" ht="11.1" customHeight="1" outlineLevel="1" x14ac:dyDescent="0.2">
      <c r="A16" s="7" t="s">
        <v>19</v>
      </c>
      <c r="B16" s="7" t="s">
        <v>9</v>
      </c>
      <c r="C16" s="8">
        <v>736.101</v>
      </c>
      <c r="D16" s="8">
        <v>776.93100000000004</v>
      </c>
      <c r="E16" s="8">
        <v>529.36199999999997</v>
      </c>
      <c r="F16" s="8">
        <v>627.10199999999998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519.25</v>
      </c>
      <c r="J16" s="14">
        <f t="shared" si="11"/>
        <v>10.111999999999966</v>
      </c>
      <c r="K16" s="14">
        <f>VLOOKUP(A:A,[1]TDSheet!$A:$M,13,0)</f>
        <v>100</v>
      </c>
      <c r="L16" s="14">
        <f>VLOOKUP(A:A,[1]TDSheet!$A:$T,20,0)</f>
        <v>0</v>
      </c>
      <c r="M16" s="14"/>
      <c r="N16" s="14">
        <v>100</v>
      </c>
      <c r="O16" s="14"/>
      <c r="P16" s="16"/>
      <c r="Q16" s="16"/>
      <c r="R16" s="16">
        <v>250</v>
      </c>
      <c r="S16" s="14">
        <f t="shared" si="12"/>
        <v>105.8724</v>
      </c>
      <c r="T16" s="16">
        <v>300</v>
      </c>
      <c r="U16" s="17">
        <f t="shared" si="13"/>
        <v>13.007186008818161</v>
      </c>
      <c r="V16" s="14">
        <f t="shared" si="14"/>
        <v>5.9231867795572786</v>
      </c>
      <c r="W16" s="14"/>
      <c r="X16" s="14"/>
      <c r="Y16" s="14">
        <f>VLOOKUP(A:A,[1]TDSheet!$A:$Y,25,0)</f>
        <v>120.90740000000001</v>
      </c>
      <c r="Z16" s="14">
        <f>VLOOKUP(A:A,[1]TDSheet!$A:$Z,26,0)</f>
        <v>114.52919999999999</v>
      </c>
      <c r="AA16" s="14">
        <f>VLOOKUP(A:A,[1]TDSheet!$A:$AA,27,0)</f>
        <v>112.8134</v>
      </c>
      <c r="AB16" s="14">
        <f>VLOOKUP(A:A,[3]TDSheet!$A:$D,4,0)</f>
        <v>56.764000000000003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5"/>
        <v>0</v>
      </c>
      <c r="AF16" s="14">
        <f t="shared" si="16"/>
        <v>0</v>
      </c>
      <c r="AG16" s="14">
        <f t="shared" si="17"/>
        <v>250</v>
      </c>
      <c r="AH16" s="14">
        <f t="shared" si="18"/>
        <v>300</v>
      </c>
      <c r="AI16" s="14">
        <f t="shared" si="19"/>
        <v>0</v>
      </c>
      <c r="AJ16" s="14">
        <f t="shared" si="20"/>
        <v>100</v>
      </c>
      <c r="AK16" s="14"/>
    </row>
    <row r="17" spans="1:37" s="1" customFormat="1" ht="11.1" customHeight="1" outlineLevel="1" x14ac:dyDescent="0.2">
      <c r="A17" s="7" t="s">
        <v>20</v>
      </c>
      <c r="B17" s="7" t="s">
        <v>8</v>
      </c>
      <c r="C17" s="8">
        <v>734</v>
      </c>
      <c r="D17" s="8">
        <v>857</v>
      </c>
      <c r="E17" s="8">
        <v>373</v>
      </c>
      <c r="F17" s="8">
        <v>763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379</v>
      </c>
      <c r="J17" s="14">
        <f t="shared" si="11"/>
        <v>-6</v>
      </c>
      <c r="K17" s="14">
        <f>VLOOKUP(A:A,[1]TDSheet!$A:$M,13,0)</f>
        <v>200</v>
      </c>
      <c r="L17" s="14">
        <f>VLOOKUP(A:A,[1]TDSheet!$A:$T,20,0)</f>
        <v>0</v>
      </c>
      <c r="M17" s="14"/>
      <c r="N17" s="14">
        <v>280</v>
      </c>
      <c r="O17" s="14"/>
      <c r="P17" s="16"/>
      <c r="Q17" s="16"/>
      <c r="R17" s="16">
        <v>200</v>
      </c>
      <c r="S17" s="14">
        <f t="shared" si="12"/>
        <v>74.599999999999994</v>
      </c>
      <c r="T17" s="16"/>
      <c r="U17" s="17">
        <f t="shared" si="13"/>
        <v>19.343163538873995</v>
      </c>
      <c r="V17" s="14">
        <f t="shared" si="14"/>
        <v>10.227882037533513</v>
      </c>
      <c r="W17" s="14"/>
      <c r="X17" s="14"/>
      <c r="Y17" s="14">
        <f>VLOOKUP(A:A,[1]TDSheet!$A:$Y,25,0)</f>
        <v>90.8</v>
      </c>
      <c r="Z17" s="14">
        <f>VLOOKUP(A:A,[1]TDSheet!$A:$Z,26,0)</f>
        <v>88.8</v>
      </c>
      <c r="AA17" s="14">
        <f>VLOOKUP(A:A,[1]TDSheet!$A:$AA,27,0)</f>
        <v>73.400000000000006</v>
      </c>
      <c r="AB17" s="14">
        <f>VLOOKUP(A:A,[3]TDSheet!$A:$D,4,0)</f>
        <v>36</v>
      </c>
      <c r="AC17" s="14">
        <f>VLOOKUP(A:A,[1]TDSheet!$A:$AC,29,0)</f>
        <v>0</v>
      </c>
      <c r="AD17" s="14">
        <f>VLOOKUP(A:A,[1]TDSheet!$A:$AD,30,0)</f>
        <v>0</v>
      </c>
      <c r="AE17" s="14">
        <f t="shared" si="15"/>
        <v>0</v>
      </c>
      <c r="AF17" s="14">
        <f t="shared" si="16"/>
        <v>0</v>
      </c>
      <c r="AG17" s="14">
        <f t="shared" si="17"/>
        <v>50</v>
      </c>
      <c r="AH17" s="14">
        <f t="shared" si="18"/>
        <v>0</v>
      </c>
      <c r="AI17" s="14">
        <f t="shared" si="19"/>
        <v>0</v>
      </c>
      <c r="AJ17" s="14">
        <f t="shared" si="20"/>
        <v>70</v>
      </c>
      <c r="AK17" s="14"/>
    </row>
    <row r="18" spans="1:37" s="1" customFormat="1" ht="11.1" customHeight="1" outlineLevel="1" x14ac:dyDescent="0.2">
      <c r="A18" s="7" t="s">
        <v>21</v>
      </c>
      <c r="B18" s="7" t="s">
        <v>9</v>
      </c>
      <c r="C18" s="8">
        <v>57.063000000000002</v>
      </c>
      <c r="D18" s="8">
        <v>50.722999999999999</v>
      </c>
      <c r="E18" s="8">
        <v>83.644999999999996</v>
      </c>
      <c r="F18" s="8">
        <v>24.140999999999998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83.5</v>
      </c>
      <c r="J18" s="14">
        <f t="shared" si="11"/>
        <v>0.14499999999999602</v>
      </c>
      <c r="K18" s="14">
        <f>VLOOKUP(A:A,[1]TDSheet!$A:$M,13,0)</f>
        <v>0</v>
      </c>
      <c r="L18" s="14">
        <f>VLOOKUP(A:A,[1]TDSheet!$A:$T,20,0)</f>
        <v>50</v>
      </c>
      <c r="M18" s="14"/>
      <c r="N18" s="14">
        <v>10</v>
      </c>
      <c r="O18" s="14"/>
      <c r="P18" s="16"/>
      <c r="Q18" s="16"/>
      <c r="R18" s="16">
        <v>20</v>
      </c>
      <c r="S18" s="14">
        <f t="shared" si="12"/>
        <v>16.728999999999999</v>
      </c>
      <c r="T18" s="16"/>
      <c r="U18" s="17">
        <f t="shared" si="13"/>
        <v>6.2251778348974831</v>
      </c>
      <c r="V18" s="14">
        <f t="shared" si="14"/>
        <v>1.4430629445872436</v>
      </c>
      <c r="W18" s="14"/>
      <c r="X18" s="14"/>
      <c r="Y18" s="14">
        <f>VLOOKUP(A:A,[1]TDSheet!$A:$Y,25,0)</f>
        <v>8.2110000000000003</v>
      </c>
      <c r="Z18" s="14">
        <f>VLOOKUP(A:A,[1]TDSheet!$A:$Z,26,0)</f>
        <v>12.0116</v>
      </c>
      <c r="AA18" s="14">
        <f>VLOOKUP(A:A,[1]TDSheet!$A:$AA,27,0)</f>
        <v>3.5834000000000001</v>
      </c>
      <c r="AB18" s="14">
        <f>VLOOKUP(A:A,[3]TDSheet!$A:$D,4,0)</f>
        <v>1.5189999999999999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5"/>
        <v>0</v>
      </c>
      <c r="AF18" s="14">
        <f t="shared" si="16"/>
        <v>0</v>
      </c>
      <c r="AG18" s="14">
        <f t="shared" si="17"/>
        <v>20</v>
      </c>
      <c r="AH18" s="14">
        <f t="shared" si="18"/>
        <v>0</v>
      </c>
      <c r="AI18" s="14">
        <f t="shared" si="19"/>
        <v>0</v>
      </c>
      <c r="AJ18" s="14">
        <f t="shared" si="20"/>
        <v>10</v>
      </c>
      <c r="AK18" s="14"/>
    </row>
    <row r="19" spans="1:37" s="1" customFormat="1" ht="11.1" customHeight="1" outlineLevel="1" x14ac:dyDescent="0.2">
      <c r="A19" s="7" t="s">
        <v>22</v>
      </c>
      <c r="B19" s="7" t="s">
        <v>9</v>
      </c>
      <c r="C19" s="8">
        <v>24.065999999999999</v>
      </c>
      <c r="D19" s="8">
        <v>21.065999999999999</v>
      </c>
      <c r="E19" s="8">
        <v>35.981000000000002</v>
      </c>
      <c r="F19" s="8">
        <v>6.0510000000000002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61</v>
      </c>
      <c r="J19" s="14">
        <f t="shared" si="11"/>
        <v>-25.018999999999998</v>
      </c>
      <c r="K19" s="14">
        <f>VLOOKUP(A:A,[1]TDSheet!$A:$M,13,0)</f>
        <v>10</v>
      </c>
      <c r="L19" s="14">
        <f>VLOOKUP(A:A,[1]TDSheet!$A:$T,20,0)</f>
        <v>10</v>
      </c>
      <c r="M19" s="14"/>
      <c r="N19" s="14">
        <v>10</v>
      </c>
      <c r="O19" s="14"/>
      <c r="P19" s="16"/>
      <c r="Q19" s="16"/>
      <c r="R19" s="16">
        <v>20</v>
      </c>
      <c r="S19" s="14">
        <f t="shared" si="12"/>
        <v>7.1962000000000002</v>
      </c>
      <c r="T19" s="16"/>
      <c r="U19" s="17">
        <f t="shared" si="13"/>
        <v>7.7889719574219729</v>
      </c>
      <c r="V19" s="14">
        <f t="shared" si="14"/>
        <v>0.84086045412856791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2.097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5"/>
        <v>0</v>
      </c>
      <c r="AF19" s="14">
        <f t="shared" si="16"/>
        <v>0</v>
      </c>
      <c r="AG19" s="14">
        <f t="shared" si="17"/>
        <v>20</v>
      </c>
      <c r="AH19" s="14">
        <f t="shared" si="18"/>
        <v>0</v>
      </c>
      <c r="AI19" s="14">
        <f t="shared" si="19"/>
        <v>0</v>
      </c>
      <c r="AJ19" s="14">
        <f t="shared" si="20"/>
        <v>10</v>
      </c>
      <c r="AK19" s="14"/>
    </row>
    <row r="20" spans="1:37" s="1" customFormat="1" ht="11.1" customHeight="1" outlineLevel="1" x14ac:dyDescent="0.2">
      <c r="A20" s="7" t="s">
        <v>23</v>
      </c>
      <c r="B20" s="7" t="s">
        <v>9</v>
      </c>
      <c r="C20" s="8">
        <v>172.94399999999999</v>
      </c>
      <c r="D20" s="8">
        <v>1097.3499999999999</v>
      </c>
      <c r="E20" s="8">
        <v>626.12</v>
      </c>
      <c r="F20" s="8">
        <v>624.697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627.29999999999995</v>
      </c>
      <c r="J20" s="14">
        <f t="shared" si="11"/>
        <v>-1.17999999999995</v>
      </c>
      <c r="K20" s="14">
        <f>VLOOKUP(A:A,[1]TDSheet!$A:$M,13,0)</f>
        <v>100</v>
      </c>
      <c r="L20" s="14">
        <f>VLOOKUP(A:A,[1]TDSheet!$A:$T,20,0)</f>
        <v>50</v>
      </c>
      <c r="M20" s="14"/>
      <c r="N20" s="14">
        <v>200</v>
      </c>
      <c r="O20" s="14"/>
      <c r="P20" s="16"/>
      <c r="Q20" s="16"/>
      <c r="R20" s="16">
        <v>350</v>
      </c>
      <c r="S20" s="14">
        <f t="shared" si="12"/>
        <v>125.224</v>
      </c>
      <c r="T20" s="16"/>
      <c r="U20" s="17">
        <f t="shared" si="13"/>
        <v>10.578619114546733</v>
      </c>
      <c r="V20" s="14">
        <f t="shared" si="14"/>
        <v>4.9886363636363633</v>
      </c>
      <c r="W20" s="14"/>
      <c r="X20" s="14"/>
      <c r="Y20" s="14">
        <f>VLOOKUP(A:A,[1]TDSheet!$A:$Y,25,0)</f>
        <v>86.934200000000004</v>
      </c>
      <c r="Z20" s="14">
        <f>VLOOKUP(A:A,[1]TDSheet!$A:$Z,26,0)</f>
        <v>100.20259999999999</v>
      </c>
      <c r="AA20" s="14">
        <f>VLOOKUP(A:A,[1]TDSheet!$A:$AA,27,0)</f>
        <v>127.7372</v>
      </c>
      <c r="AB20" s="14">
        <f>VLOOKUP(A:A,[3]TDSheet!$A:$D,4,0)</f>
        <v>51.012</v>
      </c>
      <c r="AC20" s="14">
        <f>VLOOKUP(A:A,[1]TDSheet!$A:$AC,29,0)</f>
        <v>0</v>
      </c>
      <c r="AD20" s="14">
        <f>VLOOKUP(A:A,[1]TDSheet!$A:$AD,30,0)</f>
        <v>0</v>
      </c>
      <c r="AE20" s="14">
        <f t="shared" si="15"/>
        <v>0</v>
      </c>
      <c r="AF20" s="14">
        <f t="shared" si="16"/>
        <v>0</v>
      </c>
      <c r="AG20" s="14">
        <f t="shared" si="17"/>
        <v>350</v>
      </c>
      <c r="AH20" s="14">
        <f t="shared" si="18"/>
        <v>0</v>
      </c>
      <c r="AI20" s="14">
        <f t="shared" si="19"/>
        <v>0</v>
      </c>
      <c r="AJ20" s="14">
        <f t="shared" si="20"/>
        <v>200</v>
      </c>
      <c r="AK20" s="14"/>
    </row>
    <row r="21" spans="1:37" s="1" customFormat="1" ht="11.1" customHeight="1" outlineLevel="1" x14ac:dyDescent="0.2">
      <c r="A21" s="7" t="s">
        <v>24</v>
      </c>
      <c r="B21" s="7" t="s">
        <v>8</v>
      </c>
      <c r="C21" s="8">
        <v>1499</v>
      </c>
      <c r="D21" s="8">
        <v>617</v>
      </c>
      <c r="E21" s="8">
        <v>585</v>
      </c>
      <c r="F21" s="8">
        <v>1518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586</v>
      </c>
      <c r="J21" s="14">
        <f t="shared" si="11"/>
        <v>-1</v>
      </c>
      <c r="K21" s="14">
        <f>VLOOKUP(A:A,[1]TDSheet!$A:$M,13,0)</f>
        <v>400</v>
      </c>
      <c r="L21" s="14">
        <f>VLOOKUP(A:A,[1]TDSheet!$A:$T,20,0)</f>
        <v>0</v>
      </c>
      <c r="M21" s="14"/>
      <c r="N21" s="14">
        <v>400</v>
      </c>
      <c r="O21" s="14"/>
      <c r="P21" s="16"/>
      <c r="Q21" s="16"/>
      <c r="R21" s="16"/>
      <c r="S21" s="14">
        <f t="shared" si="12"/>
        <v>117</v>
      </c>
      <c r="T21" s="16"/>
      <c r="U21" s="17">
        <f t="shared" si="13"/>
        <v>19.811965811965813</v>
      </c>
      <c r="V21" s="14">
        <f t="shared" si="14"/>
        <v>12.974358974358974</v>
      </c>
      <c r="W21" s="14"/>
      <c r="X21" s="14"/>
      <c r="Y21" s="14">
        <f>VLOOKUP(A:A,[1]TDSheet!$A:$Y,25,0)</f>
        <v>122.2</v>
      </c>
      <c r="Z21" s="14">
        <f>VLOOKUP(A:A,[1]TDSheet!$A:$Z,26,0)</f>
        <v>159.80000000000001</v>
      </c>
      <c r="AA21" s="14">
        <f>VLOOKUP(A:A,[1]TDSheet!$A:$AA,27,0)</f>
        <v>131.6</v>
      </c>
      <c r="AB21" s="14">
        <f>VLOOKUP(A:A,[3]TDSheet!$A:$D,4,0)</f>
        <v>83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5"/>
        <v>0</v>
      </c>
      <c r="AF21" s="14">
        <f t="shared" si="16"/>
        <v>0</v>
      </c>
      <c r="AG21" s="14">
        <f t="shared" si="17"/>
        <v>0</v>
      </c>
      <c r="AH21" s="14">
        <f t="shared" si="18"/>
        <v>0</v>
      </c>
      <c r="AI21" s="14">
        <f t="shared" si="19"/>
        <v>0</v>
      </c>
      <c r="AJ21" s="14">
        <f t="shared" si="20"/>
        <v>100</v>
      </c>
      <c r="AK21" s="14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582.99599999999998</v>
      </c>
      <c r="D22" s="8">
        <v>2043.5160000000001</v>
      </c>
      <c r="E22" s="8">
        <v>1113.9780000000001</v>
      </c>
      <c r="F22" s="8">
        <v>1486.6030000000001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1093.4000000000001</v>
      </c>
      <c r="J22" s="14">
        <f t="shared" si="11"/>
        <v>20.577999999999975</v>
      </c>
      <c r="K22" s="14">
        <f>VLOOKUP(A:A,[1]TDSheet!$A:$M,13,0)</f>
        <v>100</v>
      </c>
      <c r="L22" s="14">
        <f>VLOOKUP(A:A,[1]TDSheet!$A:$T,20,0)</f>
        <v>0</v>
      </c>
      <c r="M22" s="14"/>
      <c r="N22" s="14">
        <v>350</v>
      </c>
      <c r="O22" s="14"/>
      <c r="P22" s="16"/>
      <c r="Q22" s="16"/>
      <c r="R22" s="16">
        <v>450</v>
      </c>
      <c r="S22" s="14">
        <f t="shared" si="12"/>
        <v>222.79560000000001</v>
      </c>
      <c r="T22" s="16"/>
      <c r="U22" s="17">
        <f t="shared" si="13"/>
        <v>10.712074206133334</v>
      </c>
      <c r="V22" s="14">
        <f t="shared" si="14"/>
        <v>6.6724971229234331</v>
      </c>
      <c r="W22" s="14"/>
      <c r="X22" s="14"/>
      <c r="Y22" s="14">
        <f>VLOOKUP(A:A,[1]TDSheet!$A:$Y,25,0)</f>
        <v>155.4186</v>
      </c>
      <c r="Z22" s="14">
        <f>VLOOKUP(A:A,[1]TDSheet!$A:$Z,26,0)</f>
        <v>225.82020000000003</v>
      </c>
      <c r="AA22" s="14">
        <f>VLOOKUP(A:A,[1]TDSheet!$A:$AA,27,0)</f>
        <v>254.87119999999999</v>
      </c>
      <c r="AB22" s="14">
        <f>VLOOKUP(A:A,[3]TDSheet!$A:$D,4,0)</f>
        <v>183.465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5"/>
        <v>0</v>
      </c>
      <c r="AF22" s="14">
        <f t="shared" si="16"/>
        <v>0</v>
      </c>
      <c r="AG22" s="14">
        <f t="shared" si="17"/>
        <v>450</v>
      </c>
      <c r="AH22" s="14">
        <f t="shared" si="18"/>
        <v>0</v>
      </c>
      <c r="AI22" s="14">
        <f t="shared" si="19"/>
        <v>0</v>
      </c>
      <c r="AJ22" s="14">
        <f t="shared" si="20"/>
        <v>350</v>
      </c>
      <c r="AK22" s="14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177</v>
      </c>
      <c r="D23" s="8">
        <v>331</v>
      </c>
      <c r="E23" s="8">
        <v>142</v>
      </c>
      <c r="F23" s="8">
        <v>354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153</v>
      </c>
      <c r="J23" s="14">
        <f t="shared" si="11"/>
        <v>-11</v>
      </c>
      <c r="K23" s="14">
        <f>VLOOKUP(A:A,[1]TDSheet!$A:$M,13,0)</f>
        <v>0</v>
      </c>
      <c r="L23" s="14">
        <f>VLOOKUP(A:A,[1]TDSheet!$A:$T,20,0)</f>
        <v>0</v>
      </c>
      <c r="M23" s="14"/>
      <c r="N23" s="14"/>
      <c r="O23" s="14"/>
      <c r="P23" s="16"/>
      <c r="Q23" s="16"/>
      <c r="R23" s="16"/>
      <c r="S23" s="14">
        <f t="shared" si="12"/>
        <v>28.4</v>
      </c>
      <c r="T23" s="16"/>
      <c r="U23" s="17">
        <f t="shared" si="13"/>
        <v>12.464788732394366</v>
      </c>
      <c r="V23" s="14">
        <f t="shared" si="14"/>
        <v>12.464788732394366</v>
      </c>
      <c r="W23" s="14"/>
      <c r="X23" s="14"/>
      <c r="Y23" s="14">
        <f>VLOOKUP(A:A,[1]TDSheet!$A:$Y,25,0)</f>
        <v>49.2</v>
      </c>
      <c r="Z23" s="14">
        <f>VLOOKUP(A:A,[1]TDSheet!$A:$Z,26,0)</f>
        <v>52</v>
      </c>
      <c r="AA23" s="14">
        <f>VLOOKUP(A:A,[1]TDSheet!$A:$AA,27,0)</f>
        <v>52.2</v>
      </c>
      <c r="AB23" s="14">
        <f>VLOOKUP(A:A,[3]TDSheet!$A:$D,4,0)</f>
        <v>30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5"/>
        <v>0</v>
      </c>
      <c r="AF23" s="14">
        <f t="shared" si="16"/>
        <v>0</v>
      </c>
      <c r="AG23" s="14">
        <f t="shared" si="17"/>
        <v>0</v>
      </c>
      <c r="AH23" s="14">
        <f t="shared" si="18"/>
        <v>0</v>
      </c>
      <c r="AI23" s="14">
        <f t="shared" si="19"/>
        <v>0</v>
      </c>
      <c r="AJ23" s="14">
        <f t="shared" si="20"/>
        <v>0</v>
      </c>
      <c r="AK23" s="14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1664</v>
      </c>
      <c r="D24" s="8">
        <v>2077</v>
      </c>
      <c r="E24" s="8">
        <v>1875</v>
      </c>
      <c r="F24" s="8">
        <v>1831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1885</v>
      </c>
      <c r="J24" s="14">
        <f t="shared" si="11"/>
        <v>-10</v>
      </c>
      <c r="K24" s="14">
        <f>VLOOKUP(A:A,[1]TDSheet!$A:$M,13,0)</f>
        <v>400</v>
      </c>
      <c r="L24" s="14">
        <f>VLOOKUP(A:A,[1]TDSheet!$A:$T,20,0)</f>
        <v>0</v>
      </c>
      <c r="M24" s="14"/>
      <c r="N24" s="14">
        <v>400</v>
      </c>
      <c r="O24" s="14"/>
      <c r="P24" s="16"/>
      <c r="Q24" s="16"/>
      <c r="R24" s="16">
        <v>1200</v>
      </c>
      <c r="S24" s="14">
        <f t="shared" si="12"/>
        <v>375</v>
      </c>
      <c r="T24" s="16"/>
      <c r="U24" s="17">
        <f t="shared" si="13"/>
        <v>10.215999999999999</v>
      </c>
      <c r="V24" s="14">
        <f t="shared" si="14"/>
        <v>4.8826666666666663</v>
      </c>
      <c r="W24" s="14"/>
      <c r="X24" s="14"/>
      <c r="Y24" s="14">
        <f>VLOOKUP(A:A,[1]TDSheet!$A:$Y,25,0)</f>
        <v>399.6</v>
      </c>
      <c r="Z24" s="14">
        <f>VLOOKUP(A:A,[1]TDSheet!$A:$Z,26,0)</f>
        <v>445.4</v>
      </c>
      <c r="AA24" s="14">
        <f>VLOOKUP(A:A,[1]TDSheet!$A:$AA,27,0)</f>
        <v>410.6</v>
      </c>
      <c r="AB24" s="14">
        <f>VLOOKUP(A:A,[3]TDSheet!$A:$D,4,0)</f>
        <v>199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5"/>
        <v>0</v>
      </c>
      <c r="AF24" s="14">
        <f t="shared" si="16"/>
        <v>0</v>
      </c>
      <c r="AG24" s="14">
        <f t="shared" si="17"/>
        <v>144</v>
      </c>
      <c r="AH24" s="14">
        <f t="shared" si="18"/>
        <v>0</v>
      </c>
      <c r="AI24" s="14">
        <f t="shared" si="19"/>
        <v>0</v>
      </c>
      <c r="AJ24" s="14">
        <f t="shared" si="20"/>
        <v>48</v>
      </c>
      <c r="AK24" s="14"/>
    </row>
    <row r="25" spans="1:37" s="1" customFormat="1" ht="11.1" customHeight="1" outlineLevel="1" x14ac:dyDescent="0.2">
      <c r="A25" s="7" t="s">
        <v>28</v>
      </c>
      <c r="B25" s="7" t="s">
        <v>9</v>
      </c>
      <c r="C25" s="8">
        <v>313.89400000000001</v>
      </c>
      <c r="D25" s="8">
        <v>93.57</v>
      </c>
      <c r="E25" s="8">
        <v>275.57799999999997</v>
      </c>
      <c r="F25" s="8">
        <v>125.92100000000001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285.8</v>
      </c>
      <c r="J25" s="14">
        <f t="shared" si="11"/>
        <v>-10.222000000000037</v>
      </c>
      <c r="K25" s="14">
        <f>VLOOKUP(A:A,[1]TDSheet!$A:$M,13,0)</f>
        <v>30</v>
      </c>
      <c r="L25" s="14">
        <f>VLOOKUP(A:A,[1]TDSheet!$A:$T,20,0)</f>
        <v>90</v>
      </c>
      <c r="M25" s="14"/>
      <c r="N25" s="14">
        <v>80</v>
      </c>
      <c r="O25" s="14"/>
      <c r="P25" s="16">
        <v>80</v>
      </c>
      <c r="Q25" s="16"/>
      <c r="R25" s="16">
        <v>150</v>
      </c>
      <c r="S25" s="14">
        <f t="shared" si="12"/>
        <v>55.115599999999993</v>
      </c>
      <c r="T25" s="16"/>
      <c r="U25" s="17">
        <f t="shared" si="13"/>
        <v>10.086454651677567</v>
      </c>
      <c r="V25" s="14">
        <f t="shared" si="14"/>
        <v>2.2846707647199707</v>
      </c>
      <c r="W25" s="14"/>
      <c r="X25" s="14"/>
      <c r="Y25" s="14">
        <f>VLOOKUP(A:A,[1]TDSheet!$A:$Y,25,0)</f>
        <v>49.948399999999999</v>
      </c>
      <c r="Z25" s="14">
        <f>VLOOKUP(A:A,[1]TDSheet!$A:$Z,26,0)</f>
        <v>67.374800000000008</v>
      </c>
      <c r="AA25" s="14">
        <f>VLOOKUP(A:A,[1]TDSheet!$A:$AA,27,0)</f>
        <v>48.703199999999995</v>
      </c>
      <c r="AB25" s="14">
        <f>VLOOKUP(A:A,[3]TDSheet!$A:$D,4,0)</f>
        <v>30.314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5"/>
        <v>80</v>
      </c>
      <c r="AF25" s="14">
        <f t="shared" si="16"/>
        <v>0</v>
      </c>
      <c r="AG25" s="14">
        <f t="shared" si="17"/>
        <v>150</v>
      </c>
      <c r="AH25" s="14">
        <f t="shared" si="18"/>
        <v>0</v>
      </c>
      <c r="AI25" s="14">
        <f t="shared" si="19"/>
        <v>0</v>
      </c>
      <c r="AJ25" s="14">
        <f t="shared" si="20"/>
        <v>80</v>
      </c>
      <c r="AK25" s="14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1811</v>
      </c>
      <c r="D26" s="8">
        <v>427</v>
      </c>
      <c r="E26" s="8">
        <v>731</v>
      </c>
      <c r="F26" s="8">
        <v>1476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764</v>
      </c>
      <c r="J26" s="14">
        <f t="shared" si="11"/>
        <v>-33</v>
      </c>
      <c r="K26" s="14">
        <f>VLOOKUP(A:A,[1]TDSheet!$A:$M,13,0)</f>
        <v>400</v>
      </c>
      <c r="L26" s="14">
        <f>VLOOKUP(A:A,[1]TDSheet!$A:$T,20,0)</f>
        <v>0</v>
      </c>
      <c r="M26" s="14"/>
      <c r="N26" s="14">
        <v>400</v>
      </c>
      <c r="O26" s="14"/>
      <c r="P26" s="16"/>
      <c r="Q26" s="16"/>
      <c r="R26" s="16">
        <v>600</v>
      </c>
      <c r="S26" s="14">
        <f t="shared" si="12"/>
        <v>146.19999999999999</v>
      </c>
      <c r="T26" s="16"/>
      <c r="U26" s="17">
        <f t="shared" si="13"/>
        <v>19.671682626538988</v>
      </c>
      <c r="V26" s="14">
        <f t="shared" si="14"/>
        <v>10.095759233926129</v>
      </c>
      <c r="W26" s="14"/>
      <c r="X26" s="14"/>
      <c r="Y26" s="14">
        <f>VLOOKUP(A:A,[1]TDSheet!$A:$Y,25,0)</f>
        <v>139.4</v>
      </c>
      <c r="Z26" s="14">
        <f>VLOOKUP(A:A,[1]TDSheet!$A:$Z,26,0)</f>
        <v>156.4</v>
      </c>
      <c r="AA26" s="14">
        <f>VLOOKUP(A:A,[1]TDSheet!$A:$AA,27,0)</f>
        <v>143.19999999999999</v>
      </c>
      <c r="AB26" s="14">
        <f>VLOOKUP(A:A,[3]TDSheet!$A:$D,4,0)</f>
        <v>84</v>
      </c>
      <c r="AC26" s="14">
        <f>VLOOKUP(A:A,[1]TDSheet!$A:$AC,29,0)</f>
        <v>0</v>
      </c>
      <c r="AD26" s="14">
        <f>VLOOKUP(A:A,[1]TDSheet!$A:$AD,30,0)</f>
        <v>0</v>
      </c>
      <c r="AE26" s="14">
        <f t="shared" si="15"/>
        <v>0</v>
      </c>
      <c r="AF26" s="14">
        <f t="shared" si="16"/>
        <v>0</v>
      </c>
      <c r="AG26" s="14">
        <f t="shared" si="17"/>
        <v>150</v>
      </c>
      <c r="AH26" s="14">
        <f t="shared" si="18"/>
        <v>0</v>
      </c>
      <c r="AI26" s="14">
        <f t="shared" si="19"/>
        <v>0</v>
      </c>
      <c r="AJ26" s="14">
        <f t="shared" si="20"/>
        <v>100</v>
      </c>
      <c r="AK26" s="14"/>
    </row>
    <row r="27" spans="1:37" s="1" customFormat="1" ht="11.1" customHeight="1" outlineLevel="1" x14ac:dyDescent="0.2">
      <c r="A27" s="7" t="s">
        <v>30</v>
      </c>
      <c r="B27" s="7" t="s">
        <v>9</v>
      </c>
      <c r="C27" s="8">
        <v>294.209</v>
      </c>
      <c r="D27" s="8">
        <v>0.498</v>
      </c>
      <c r="E27" s="8">
        <v>37.656999999999996</v>
      </c>
      <c r="F27" s="8">
        <v>255.55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36.799999999999997</v>
      </c>
      <c r="J27" s="14">
        <f t="shared" si="11"/>
        <v>0.85699999999999932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6"/>
      <c r="Q27" s="16"/>
      <c r="R27" s="16"/>
      <c r="S27" s="14">
        <f t="shared" si="12"/>
        <v>7.5313999999999997</v>
      </c>
      <c r="T27" s="16"/>
      <c r="U27" s="17">
        <f t="shared" si="13"/>
        <v>33.931274397854317</v>
      </c>
      <c r="V27" s="14">
        <f t="shared" si="14"/>
        <v>33.931274397854317</v>
      </c>
      <c r="W27" s="14"/>
      <c r="X27" s="14"/>
      <c r="Y27" s="14">
        <f>VLOOKUP(A:A,[1]TDSheet!$A:$Y,25,0)</f>
        <v>14.2654</v>
      </c>
      <c r="Z27" s="14">
        <f>VLOOKUP(A:A,[1]TDSheet!$A:$Z,26,0)</f>
        <v>7.5091999999999999</v>
      </c>
      <c r="AA27" s="14">
        <f>VLOOKUP(A:A,[1]TDSheet!$A:$AA,27,0)</f>
        <v>9.3071999999999999</v>
      </c>
      <c r="AB27" s="14">
        <v>0</v>
      </c>
      <c r="AC27" s="21" t="str">
        <f>VLOOKUP(A:A,[1]TDSheet!$A:$AC,29,0)</f>
        <v>увел</v>
      </c>
      <c r="AD27" s="14">
        <f>VLOOKUP(A:A,[1]TDSheet!$A:$AD,30,0)</f>
        <v>0</v>
      </c>
      <c r="AE27" s="14">
        <f t="shared" si="15"/>
        <v>0</v>
      </c>
      <c r="AF27" s="14">
        <f t="shared" si="16"/>
        <v>0</v>
      </c>
      <c r="AG27" s="14">
        <f t="shared" si="17"/>
        <v>0</v>
      </c>
      <c r="AH27" s="14">
        <f t="shared" si="18"/>
        <v>0</v>
      </c>
      <c r="AI27" s="14">
        <f t="shared" si="19"/>
        <v>0</v>
      </c>
      <c r="AJ27" s="14">
        <f t="shared" si="20"/>
        <v>0</v>
      </c>
      <c r="AK27" s="14"/>
    </row>
    <row r="28" spans="1:37" s="1" customFormat="1" ht="11.1" customHeight="1" outlineLevel="1" x14ac:dyDescent="0.2">
      <c r="A28" s="7" t="s">
        <v>31</v>
      </c>
      <c r="B28" s="7" t="s">
        <v>9</v>
      </c>
      <c r="C28" s="8">
        <v>480.13299999999998</v>
      </c>
      <c r="D28" s="8">
        <v>419.447</v>
      </c>
      <c r="E28" s="8">
        <v>316.43700000000001</v>
      </c>
      <c r="F28" s="8">
        <v>397.04399999999998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305.55</v>
      </c>
      <c r="J28" s="14">
        <f t="shared" si="11"/>
        <v>10.887</v>
      </c>
      <c r="K28" s="14">
        <f>VLOOKUP(A:A,[1]TDSheet!$A:$M,13,0)</f>
        <v>100</v>
      </c>
      <c r="L28" s="14">
        <f>VLOOKUP(A:A,[1]TDSheet!$A:$T,20,0)</f>
        <v>0</v>
      </c>
      <c r="M28" s="14"/>
      <c r="N28" s="14">
        <v>100</v>
      </c>
      <c r="O28" s="14"/>
      <c r="P28" s="16"/>
      <c r="Q28" s="16"/>
      <c r="R28" s="16">
        <v>100</v>
      </c>
      <c r="S28" s="14">
        <f t="shared" si="12"/>
        <v>63.287400000000005</v>
      </c>
      <c r="T28" s="16">
        <v>150</v>
      </c>
      <c r="U28" s="17">
        <f t="shared" si="13"/>
        <v>13.384085931796848</v>
      </c>
      <c r="V28" s="14">
        <f t="shared" si="14"/>
        <v>6.2736658481783092</v>
      </c>
      <c r="W28" s="14"/>
      <c r="X28" s="14"/>
      <c r="Y28" s="14">
        <f>VLOOKUP(A:A,[1]TDSheet!$A:$Y,25,0)</f>
        <v>88.911599999999993</v>
      </c>
      <c r="Z28" s="14">
        <f>VLOOKUP(A:A,[1]TDSheet!$A:$Z,26,0)</f>
        <v>69.413399999999996</v>
      </c>
      <c r="AA28" s="14">
        <f>VLOOKUP(A:A,[1]TDSheet!$A:$AA,27,0)</f>
        <v>74.728200000000001</v>
      </c>
      <c r="AB28" s="14">
        <f>VLOOKUP(A:A,[3]TDSheet!$A:$D,4,0)</f>
        <v>41.737000000000002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5"/>
        <v>0</v>
      </c>
      <c r="AF28" s="14">
        <f t="shared" si="16"/>
        <v>0</v>
      </c>
      <c r="AG28" s="14">
        <f t="shared" si="17"/>
        <v>100</v>
      </c>
      <c r="AH28" s="14">
        <f t="shared" si="18"/>
        <v>150</v>
      </c>
      <c r="AI28" s="14">
        <f t="shared" si="19"/>
        <v>0</v>
      </c>
      <c r="AJ28" s="14">
        <f t="shared" si="20"/>
        <v>100</v>
      </c>
      <c r="AK28" s="14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1711</v>
      </c>
      <c r="D29" s="8">
        <v>1238</v>
      </c>
      <c r="E29" s="8">
        <v>810</v>
      </c>
      <c r="F29" s="8">
        <v>2095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844</v>
      </c>
      <c r="J29" s="14">
        <f t="shared" si="11"/>
        <v>-34</v>
      </c>
      <c r="K29" s="14">
        <f>VLOOKUP(A:A,[1]TDSheet!$A:$M,13,0)</f>
        <v>600</v>
      </c>
      <c r="L29" s="14">
        <f>VLOOKUP(A:A,[1]TDSheet!$A:$T,20,0)</f>
        <v>0</v>
      </c>
      <c r="M29" s="14"/>
      <c r="N29" s="14">
        <v>400</v>
      </c>
      <c r="O29" s="14"/>
      <c r="P29" s="16"/>
      <c r="Q29" s="16"/>
      <c r="R29" s="16"/>
      <c r="S29" s="14">
        <f t="shared" si="12"/>
        <v>162</v>
      </c>
      <c r="T29" s="16"/>
      <c r="U29" s="17">
        <f t="shared" si="13"/>
        <v>19.104938271604937</v>
      </c>
      <c r="V29" s="14">
        <f t="shared" si="14"/>
        <v>12.932098765432098</v>
      </c>
      <c r="W29" s="14"/>
      <c r="X29" s="14"/>
      <c r="Y29" s="14">
        <f>VLOOKUP(A:A,[1]TDSheet!$A:$Y,25,0)</f>
        <v>156</v>
      </c>
      <c r="Z29" s="14">
        <f>VLOOKUP(A:A,[1]TDSheet!$A:$Z,26,0)</f>
        <v>178.2</v>
      </c>
      <c r="AA29" s="14">
        <f>VLOOKUP(A:A,[1]TDSheet!$A:$AA,27,0)</f>
        <v>190.2</v>
      </c>
      <c r="AB29" s="14">
        <f>VLOOKUP(A:A,[3]TDSheet!$A:$D,4,0)</f>
        <v>64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5"/>
        <v>0</v>
      </c>
      <c r="AF29" s="14">
        <f t="shared" si="16"/>
        <v>0</v>
      </c>
      <c r="AG29" s="14">
        <f t="shared" si="17"/>
        <v>0</v>
      </c>
      <c r="AH29" s="14">
        <f t="shared" si="18"/>
        <v>0</v>
      </c>
      <c r="AI29" s="14">
        <f t="shared" si="19"/>
        <v>0</v>
      </c>
      <c r="AJ29" s="14">
        <f t="shared" si="20"/>
        <v>88</v>
      </c>
      <c r="AK29" s="14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827</v>
      </c>
      <c r="D30" s="8">
        <v>1190</v>
      </c>
      <c r="E30" s="8">
        <v>1064</v>
      </c>
      <c r="F30" s="8">
        <v>928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1078</v>
      </c>
      <c r="J30" s="14">
        <f t="shared" si="11"/>
        <v>-14</v>
      </c>
      <c r="K30" s="14">
        <f>VLOOKUP(A:A,[1]TDSheet!$A:$M,13,0)</f>
        <v>200</v>
      </c>
      <c r="L30" s="14">
        <f>VLOOKUP(A:A,[1]TDSheet!$A:$T,20,0)</f>
        <v>0</v>
      </c>
      <c r="M30" s="14"/>
      <c r="N30" s="14">
        <v>280</v>
      </c>
      <c r="O30" s="14"/>
      <c r="P30" s="16">
        <v>120</v>
      </c>
      <c r="Q30" s="16"/>
      <c r="R30" s="16">
        <v>600</v>
      </c>
      <c r="S30" s="14">
        <f t="shared" si="12"/>
        <v>212.8</v>
      </c>
      <c r="T30" s="16"/>
      <c r="U30" s="17">
        <f t="shared" si="13"/>
        <v>10</v>
      </c>
      <c r="V30" s="14">
        <f t="shared" si="14"/>
        <v>4.3609022556390977</v>
      </c>
      <c r="W30" s="14"/>
      <c r="X30" s="14"/>
      <c r="Y30" s="14">
        <f>VLOOKUP(A:A,[1]TDSheet!$A:$Y,25,0)</f>
        <v>189.4</v>
      </c>
      <c r="Z30" s="14">
        <f>VLOOKUP(A:A,[1]TDSheet!$A:$Z,26,0)</f>
        <v>246.8</v>
      </c>
      <c r="AA30" s="14">
        <f>VLOOKUP(A:A,[1]TDSheet!$A:$AA,27,0)</f>
        <v>226.8</v>
      </c>
      <c r="AB30" s="14">
        <f>VLOOKUP(A:A,[3]TDSheet!$A:$D,4,0)</f>
        <v>171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5"/>
        <v>48</v>
      </c>
      <c r="AF30" s="14">
        <f t="shared" si="16"/>
        <v>0</v>
      </c>
      <c r="AG30" s="14">
        <f t="shared" si="17"/>
        <v>240</v>
      </c>
      <c r="AH30" s="14">
        <f t="shared" si="18"/>
        <v>0</v>
      </c>
      <c r="AI30" s="14">
        <f t="shared" si="19"/>
        <v>0</v>
      </c>
      <c r="AJ30" s="14">
        <f t="shared" si="20"/>
        <v>112</v>
      </c>
      <c r="AK30" s="14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192</v>
      </c>
      <c r="D31" s="8">
        <v>853</v>
      </c>
      <c r="E31" s="8">
        <v>441</v>
      </c>
      <c r="F31" s="8">
        <v>513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461</v>
      </c>
      <c r="J31" s="14">
        <f t="shared" si="11"/>
        <v>-20</v>
      </c>
      <c r="K31" s="14">
        <f>VLOOKUP(A:A,[1]TDSheet!$A:$M,13,0)</f>
        <v>80</v>
      </c>
      <c r="L31" s="14">
        <f>VLOOKUP(A:A,[1]TDSheet!$A:$T,20,0)</f>
        <v>0</v>
      </c>
      <c r="M31" s="14"/>
      <c r="N31" s="14">
        <v>120</v>
      </c>
      <c r="O31" s="14"/>
      <c r="P31" s="16"/>
      <c r="Q31" s="16"/>
      <c r="R31" s="16">
        <v>160</v>
      </c>
      <c r="S31" s="14">
        <f t="shared" si="12"/>
        <v>88.2</v>
      </c>
      <c r="T31" s="16"/>
      <c r="U31" s="17">
        <f t="shared" si="13"/>
        <v>9.8979591836734695</v>
      </c>
      <c r="V31" s="14">
        <f t="shared" si="14"/>
        <v>5.8163265306122449</v>
      </c>
      <c r="W31" s="14"/>
      <c r="X31" s="14"/>
      <c r="Y31" s="14">
        <f>VLOOKUP(A:A,[1]TDSheet!$A:$Y,25,0)</f>
        <v>43</v>
      </c>
      <c r="Z31" s="14">
        <f>VLOOKUP(A:A,[1]TDSheet!$A:$Z,26,0)</f>
        <v>88</v>
      </c>
      <c r="AA31" s="14">
        <f>VLOOKUP(A:A,[1]TDSheet!$A:$AA,27,0)</f>
        <v>108.4</v>
      </c>
      <c r="AB31" s="14">
        <f>VLOOKUP(A:A,[3]TDSheet!$A:$D,4,0)</f>
        <v>55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5"/>
        <v>0</v>
      </c>
      <c r="AF31" s="14">
        <f t="shared" si="16"/>
        <v>0</v>
      </c>
      <c r="AG31" s="14">
        <f t="shared" si="17"/>
        <v>48</v>
      </c>
      <c r="AH31" s="14">
        <f t="shared" si="18"/>
        <v>0</v>
      </c>
      <c r="AI31" s="14">
        <f t="shared" si="19"/>
        <v>0</v>
      </c>
      <c r="AJ31" s="14">
        <f t="shared" si="20"/>
        <v>36</v>
      </c>
      <c r="AK31" s="14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-33</v>
      </c>
      <c r="D32" s="8">
        <v>165</v>
      </c>
      <c r="E32" s="8">
        <v>22</v>
      </c>
      <c r="F32" s="8">
        <v>100</v>
      </c>
      <c r="G32" s="1">
        <v>0</v>
      </c>
      <c r="H32" s="1" t="e">
        <f>VLOOKUP(A:A,[1]TDSheet!$A:$H,8,0)</f>
        <v>#N/A</v>
      </c>
      <c r="I32" s="14">
        <f>VLOOKUP(A:A,[2]TDSheet!$A:$F,6,0)</f>
        <v>22</v>
      </c>
      <c r="J32" s="14">
        <f t="shared" si="11"/>
        <v>0</v>
      </c>
      <c r="K32" s="14">
        <f>VLOOKUP(A:A,[1]TDSheet!$A:$M,13,0)</f>
        <v>0</v>
      </c>
      <c r="L32" s="14">
        <f>VLOOKUP(A:A,[1]TDSheet!$A:$T,20,0)</f>
        <v>0</v>
      </c>
      <c r="M32" s="14"/>
      <c r="N32" s="14"/>
      <c r="O32" s="14"/>
      <c r="P32" s="16"/>
      <c r="Q32" s="16"/>
      <c r="R32" s="16"/>
      <c r="S32" s="14">
        <f t="shared" si="12"/>
        <v>4.4000000000000004</v>
      </c>
      <c r="T32" s="16"/>
      <c r="U32" s="17">
        <f t="shared" si="13"/>
        <v>22.727272727272727</v>
      </c>
      <c r="V32" s="14">
        <f t="shared" si="14"/>
        <v>22.727272727272727</v>
      </c>
      <c r="W32" s="14"/>
      <c r="X32" s="14"/>
      <c r="Y32" s="14">
        <f>VLOOKUP(A:A,[1]TDSheet!$A:$Y,25,0)</f>
        <v>11.4</v>
      </c>
      <c r="Z32" s="14">
        <f>VLOOKUP(A:A,[1]TDSheet!$A:$Z,26,0)</f>
        <v>12.2</v>
      </c>
      <c r="AA32" s="14">
        <f>VLOOKUP(A:A,[1]TDSheet!$A:$AA,27,0)</f>
        <v>11.4</v>
      </c>
      <c r="AB32" s="14">
        <f>VLOOKUP(A:A,[3]TDSheet!$A:$D,4,0)</f>
        <v>8</v>
      </c>
      <c r="AC32" s="21" t="str">
        <f>VLOOKUP(A:A,[1]TDSheet!$A:$AC,29,0)</f>
        <v>увел</v>
      </c>
      <c r="AD32" s="22" t="s">
        <v>136</v>
      </c>
      <c r="AE32" s="14">
        <f t="shared" si="15"/>
        <v>0</v>
      </c>
      <c r="AF32" s="14">
        <f t="shared" si="16"/>
        <v>0</v>
      </c>
      <c r="AG32" s="14">
        <f t="shared" si="17"/>
        <v>0</v>
      </c>
      <c r="AH32" s="14">
        <f t="shared" si="18"/>
        <v>0</v>
      </c>
      <c r="AI32" s="14">
        <f t="shared" si="19"/>
        <v>0</v>
      </c>
      <c r="AJ32" s="14">
        <f t="shared" si="20"/>
        <v>0</v>
      </c>
      <c r="AK32" s="14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627</v>
      </c>
      <c r="D33" s="8">
        <v>587</v>
      </c>
      <c r="E33" s="8">
        <v>625</v>
      </c>
      <c r="F33" s="8">
        <v>562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631</v>
      </c>
      <c r="J33" s="14">
        <f t="shared" si="11"/>
        <v>-6</v>
      </c>
      <c r="K33" s="14">
        <f>VLOOKUP(A:A,[1]TDSheet!$A:$M,13,0)</f>
        <v>120</v>
      </c>
      <c r="L33" s="14">
        <f>VLOOKUP(A:A,[1]TDSheet!$A:$T,20,0)</f>
        <v>0</v>
      </c>
      <c r="M33" s="14"/>
      <c r="N33" s="14">
        <v>120</v>
      </c>
      <c r="O33" s="14"/>
      <c r="P33" s="16">
        <v>120</v>
      </c>
      <c r="Q33" s="16"/>
      <c r="R33" s="16">
        <v>360</v>
      </c>
      <c r="S33" s="14">
        <f t="shared" si="12"/>
        <v>125</v>
      </c>
      <c r="T33" s="16"/>
      <c r="U33" s="17">
        <f t="shared" si="13"/>
        <v>10.256</v>
      </c>
      <c r="V33" s="14">
        <f t="shared" si="14"/>
        <v>4.4960000000000004</v>
      </c>
      <c r="W33" s="14"/>
      <c r="X33" s="14"/>
      <c r="Y33" s="14">
        <f>VLOOKUP(A:A,[1]TDSheet!$A:$Y,25,0)</f>
        <v>124.4</v>
      </c>
      <c r="Z33" s="14">
        <f>VLOOKUP(A:A,[1]TDSheet!$A:$Z,26,0)</f>
        <v>151</v>
      </c>
      <c r="AA33" s="14">
        <f>VLOOKUP(A:A,[1]TDSheet!$A:$AA,27,0)</f>
        <v>131.80000000000001</v>
      </c>
      <c r="AB33" s="14">
        <f>VLOOKUP(A:A,[3]TDSheet!$A:$D,4,0)</f>
        <v>119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5"/>
        <v>36</v>
      </c>
      <c r="AF33" s="14">
        <f t="shared" si="16"/>
        <v>0</v>
      </c>
      <c r="AG33" s="14">
        <f t="shared" si="17"/>
        <v>108</v>
      </c>
      <c r="AH33" s="14">
        <f t="shared" si="18"/>
        <v>0</v>
      </c>
      <c r="AI33" s="14">
        <f t="shared" si="19"/>
        <v>0</v>
      </c>
      <c r="AJ33" s="14">
        <f t="shared" si="20"/>
        <v>36</v>
      </c>
      <c r="AK33" s="14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198</v>
      </c>
      <c r="D34" s="8">
        <v>362</v>
      </c>
      <c r="E34" s="8">
        <v>347</v>
      </c>
      <c r="F34" s="8">
        <v>209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346</v>
      </c>
      <c r="J34" s="14">
        <f t="shared" si="11"/>
        <v>1</v>
      </c>
      <c r="K34" s="14">
        <f>VLOOKUP(A:A,[1]TDSheet!$A:$M,13,0)</f>
        <v>200</v>
      </c>
      <c r="L34" s="14">
        <f>VLOOKUP(A:A,[1]TDSheet!$A:$T,20,0)</f>
        <v>0</v>
      </c>
      <c r="M34" s="14"/>
      <c r="N34" s="14">
        <v>80</v>
      </c>
      <c r="O34" s="14"/>
      <c r="P34" s="16"/>
      <c r="Q34" s="16"/>
      <c r="R34" s="16">
        <v>200</v>
      </c>
      <c r="S34" s="14">
        <f t="shared" si="12"/>
        <v>69.400000000000006</v>
      </c>
      <c r="T34" s="16"/>
      <c r="U34" s="17">
        <f t="shared" si="13"/>
        <v>9.9279538904899134</v>
      </c>
      <c r="V34" s="14">
        <f t="shared" si="14"/>
        <v>3.0115273775216136</v>
      </c>
      <c r="W34" s="14"/>
      <c r="X34" s="14"/>
      <c r="Y34" s="14">
        <f>VLOOKUP(A:A,[1]TDSheet!$A:$Y,25,0)</f>
        <v>48.4</v>
      </c>
      <c r="Z34" s="14">
        <f>VLOOKUP(A:A,[1]TDSheet!$A:$Z,26,0)</f>
        <v>76</v>
      </c>
      <c r="AA34" s="14">
        <f>VLOOKUP(A:A,[1]TDSheet!$A:$AA,27,0)</f>
        <v>80.400000000000006</v>
      </c>
      <c r="AB34" s="14">
        <f>VLOOKUP(A:A,[3]TDSheet!$A:$D,4,0)</f>
        <v>18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5"/>
        <v>0</v>
      </c>
      <c r="AF34" s="14">
        <f t="shared" si="16"/>
        <v>0</v>
      </c>
      <c r="AG34" s="14">
        <f t="shared" si="17"/>
        <v>18</v>
      </c>
      <c r="AH34" s="14">
        <f t="shared" si="18"/>
        <v>0</v>
      </c>
      <c r="AI34" s="14">
        <f t="shared" si="19"/>
        <v>0</v>
      </c>
      <c r="AJ34" s="14">
        <f t="shared" si="20"/>
        <v>7.1999999999999993</v>
      </c>
      <c r="AK34" s="14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96</v>
      </c>
      <c r="D35" s="8">
        <v>87</v>
      </c>
      <c r="E35" s="8">
        <v>127</v>
      </c>
      <c r="F35" s="8">
        <v>46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133</v>
      </c>
      <c r="J35" s="14">
        <f t="shared" si="11"/>
        <v>-6</v>
      </c>
      <c r="K35" s="14">
        <f>VLOOKUP(A:A,[1]TDSheet!$A:$M,13,0)</f>
        <v>80</v>
      </c>
      <c r="L35" s="14">
        <f>VLOOKUP(A:A,[1]TDSheet!$A:$T,20,0)</f>
        <v>40</v>
      </c>
      <c r="M35" s="14"/>
      <c r="N35" s="14"/>
      <c r="O35" s="14"/>
      <c r="P35" s="16"/>
      <c r="Q35" s="16"/>
      <c r="R35" s="16">
        <v>80</v>
      </c>
      <c r="S35" s="14">
        <f t="shared" si="12"/>
        <v>25.4</v>
      </c>
      <c r="T35" s="16"/>
      <c r="U35" s="17">
        <f t="shared" si="13"/>
        <v>9.6850393700787407</v>
      </c>
      <c r="V35" s="14">
        <f t="shared" si="14"/>
        <v>1.8110236220472442</v>
      </c>
      <c r="W35" s="14"/>
      <c r="X35" s="14"/>
      <c r="Y35" s="14">
        <f>VLOOKUP(A:A,[1]TDSheet!$A:$Y,25,0)</f>
        <v>24.8</v>
      </c>
      <c r="Z35" s="14">
        <f>VLOOKUP(A:A,[1]TDSheet!$A:$Z,26,0)</f>
        <v>31</v>
      </c>
      <c r="AA35" s="14">
        <f>VLOOKUP(A:A,[1]TDSheet!$A:$AA,27,0)</f>
        <v>32.799999999999997</v>
      </c>
      <c r="AB35" s="14">
        <f>VLOOKUP(A:A,[3]TDSheet!$A:$D,4,0)</f>
        <v>12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5"/>
        <v>0</v>
      </c>
      <c r="AF35" s="14">
        <f t="shared" si="16"/>
        <v>0</v>
      </c>
      <c r="AG35" s="14">
        <f t="shared" si="17"/>
        <v>7.1999999999999993</v>
      </c>
      <c r="AH35" s="14">
        <f t="shared" si="18"/>
        <v>0</v>
      </c>
      <c r="AI35" s="14">
        <f t="shared" si="19"/>
        <v>0</v>
      </c>
      <c r="AJ35" s="14">
        <f t="shared" si="20"/>
        <v>0</v>
      </c>
      <c r="AK35" s="14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399</v>
      </c>
      <c r="D36" s="8">
        <v>497</v>
      </c>
      <c r="E36" s="8">
        <v>417</v>
      </c>
      <c r="F36" s="8">
        <v>470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413</v>
      </c>
      <c r="J36" s="14">
        <f t="shared" si="11"/>
        <v>4</v>
      </c>
      <c r="K36" s="14">
        <f>VLOOKUP(A:A,[1]TDSheet!$A:$M,13,0)</f>
        <v>120</v>
      </c>
      <c r="L36" s="14">
        <f>VLOOKUP(A:A,[1]TDSheet!$A:$T,20,0)</f>
        <v>0</v>
      </c>
      <c r="M36" s="14"/>
      <c r="N36" s="14">
        <v>120</v>
      </c>
      <c r="O36" s="14"/>
      <c r="P36" s="16"/>
      <c r="Q36" s="16"/>
      <c r="R36" s="16">
        <v>120</v>
      </c>
      <c r="S36" s="14">
        <f t="shared" si="12"/>
        <v>83.4</v>
      </c>
      <c r="T36" s="16"/>
      <c r="U36" s="17">
        <f t="shared" si="13"/>
        <v>9.9520383693045549</v>
      </c>
      <c r="V36" s="14">
        <f t="shared" si="14"/>
        <v>5.6354916067146279</v>
      </c>
      <c r="W36" s="14"/>
      <c r="X36" s="14"/>
      <c r="Y36" s="14">
        <f>VLOOKUP(A:A,[1]TDSheet!$A:$Y,25,0)</f>
        <v>118.2</v>
      </c>
      <c r="Z36" s="14">
        <f>VLOOKUP(A:A,[1]TDSheet!$A:$Z,26,0)</f>
        <v>109.8</v>
      </c>
      <c r="AA36" s="14">
        <f>VLOOKUP(A:A,[1]TDSheet!$A:$AA,27,0)</f>
        <v>98.4</v>
      </c>
      <c r="AB36" s="14">
        <f>VLOOKUP(A:A,[3]TDSheet!$A:$D,4,0)</f>
        <v>47</v>
      </c>
      <c r="AC36" s="14">
        <f>VLOOKUP(A:A,[1]TDSheet!$A:$AC,29,0)</f>
        <v>0</v>
      </c>
      <c r="AD36" s="14">
        <f>VLOOKUP(A:A,[1]TDSheet!$A:$AD,30,0)</f>
        <v>0</v>
      </c>
      <c r="AE36" s="14">
        <f t="shared" si="15"/>
        <v>0</v>
      </c>
      <c r="AF36" s="14">
        <f t="shared" si="16"/>
        <v>0</v>
      </c>
      <c r="AG36" s="14">
        <f t="shared" si="17"/>
        <v>10.799999999999999</v>
      </c>
      <c r="AH36" s="14">
        <f t="shared" si="18"/>
        <v>0</v>
      </c>
      <c r="AI36" s="14">
        <f t="shared" si="19"/>
        <v>0</v>
      </c>
      <c r="AJ36" s="14">
        <f t="shared" si="20"/>
        <v>10.799999999999999</v>
      </c>
      <c r="AK36" s="14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276</v>
      </c>
      <c r="D37" s="8">
        <v>183</v>
      </c>
      <c r="E37" s="8">
        <v>195</v>
      </c>
      <c r="F37" s="8">
        <v>241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218</v>
      </c>
      <c r="J37" s="14">
        <f t="shared" si="11"/>
        <v>-23</v>
      </c>
      <c r="K37" s="14">
        <f>VLOOKUP(A:A,[1]TDSheet!$A:$M,13,0)</f>
        <v>0</v>
      </c>
      <c r="L37" s="14">
        <f>VLOOKUP(A:A,[1]TDSheet!$A:$T,20,0)</f>
        <v>0</v>
      </c>
      <c r="M37" s="14"/>
      <c r="N37" s="14">
        <v>40</v>
      </c>
      <c r="O37" s="14"/>
      <c r="P37" s="16"/>
      <c r="Q37" s="16"/>
      <c r="R37" s="16">
        <v>120</v>
      </c>
      <c r="S37" s="14">
        <f t="shared" si="12"/>
        <v>39</v>
      </c>
      <c r="T37" s="16"/>
      <c r="U37" s="17">
        <f t="shared" si="13"/>
        <v>10.282051282051283</v>
      </c>
      <c r="V37" s="14">
        <f t="shared" si="14"/>
        <v>6.1794871794871797</v>
      </c>
      <c r="W37" s="14"/>
      <c r="X37" s="14"/>
      <c r="Y37" s="14">
        <f>VLOOKUP(A:A,[1]TDSheet!$A:$Y,25,0)</f>
        <v>56</v>
      </c>
      <c r="Z37" s="14">
        <f>VLOOKUP(A:A,[1]TDSheet!$A:$Z,26,0)</f>
        <v>59</v>
      </c>
      <c r="AA37" s="14">
        <f>VLOOKUP(A:A,[1]TDSheet!$A:$AA,27,0)</f>
        <v>44.2</v>
      </c>
      <c r="AB37" s="14">
        <f>VLOOKUP(A:A,[3]TDSheet!$A:$D,4,0)</f>
        <v>27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5"/>
        <v>0</v>
      </c>
      <c r="AF37" s="14">
        <f t="shared" si="16"/>
        <v>0</v>
      </c>
      <c r="AG37" s="14">
        <f t="shared" si="17"/>
        <v>48</v>
      </c>
      <c r="AH37" s="14">
        <f t="shared" si="18"/>
        <v>0</v>
      </c>
      <c r="AI37" s="14">
        <f t="shared" si="19"/>
        <v>0</v>
      </c>
      <c r="AJ37" s="14">
        <f t="shared" si="20"/>
        <v>16</v>
      </c>
      <c r="AK37" s="14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391</v>
      </c>
      <c r="D38" s="8">
        <v>265</v>
      </c>
      <c r="E38" s="8">
        <v>446</v>
      </c>
      <c r="F38" s="8">
        <v>187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467</v>
      </c>
      <c r="J38" s="14">
        <f t="shared" si="11"/>
        <v>-21</v>
      </c>
      <c r="K38" s="14">
        <f>VLOOKUP(A:A,[1]TDSheet!$A:$M,13,0)</f>
        <v>160</v>
      </c>
      <c r="L38" s="14">
        <f>VLOOKUP(A:A,[1]TDSheet!$A:$T,20,0)</f>
        <v>80</v>
      </c>
      <c r="M38" s="14"/>
      <c r="N38" s="14">
        <v>80</v>
      </c>
      <c r="O38" s="14"/>
      <c r="P38" s="16">
        <v>120</v>
      </c>
      <c r="Q38" s="16"/>
      <c r="R38" s="16">
        <v>280</v>
      </c>
      <c r="S38" s="14">
        <f t="shared" si="12"/>
        <v>89.2</v>
      </c>
      <c r="T38" s="16"/>
      <c r="U38" s="17">
        <f t="shared" si="13"/>
        <v>10.168161434977579</v>
      </c>
      <c r="V38" s="14">
        <f t="shared" si="14"/>
        <v>2.0964125560538114</v>
      </c>
      <c r="W38" s="14"/>
      <c r="X38" s="14"/>
      <c r="Y38" s="14">
        <f>VLOOKUP(A:A,[1]TDSheet!$A:$Y,25,0)</f>
        <v>92</v>
      </c>
      <c r="Z38" s="14">
        <f>VLOOKUP(A:A,[1]TDSheet!$A:$Z,26,0)</f>
        <v>98.4</v>
      </c>
      <c r="AA38" s="14">
        <f>VLOOKUP(A:A,[1]TDSheet!$A:$AA,27,0)</f>
        <v>75.400000000000006</v>
      </c>
      <c r="AB38" s="14">
        <f>VLOOKUP(A:A,[3]TDSheet!$A:$D,4,0)</f>
        <v>35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5"/>
        <v>48</v>
      </c>
      <c r="AF38" s="14">
        <f t="shared" si="16"/>
        <v>0</v>
      </c>
      <c r="AG38" s="14">
        <f t="shared" si="17"/>
        <v>112</v>
      </c>
      <c r="AH38" s="14">
        <f t="shared" si="18"/>
        <v>0</v>
      </c>
      <c r="AI38" s="14">
        <f t="shared" si="19"/>
        <v>0</v>
      </c>
      <c r="AJ38" s="14">
        <f t="shared" si="20"/>
        <v>32</v>
      </c>
      <c r="AK38" s="14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200</v>
      </c>
      <c r="D39" s="8">
        <v>283</v>
      </c>
      <c r="E39" s="8">
        <v>274</v>
      </c>
      <c r="F39" s="8">
        <v>208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273</v>
      </c>
      <c r="J39" s="14">
        <f t="shared" si="11"/>
        <v>1</v>
      </c>
      <c r="K39" s="14">
        <f>VLOOKUP(A:A,[1]TDSheet!$A:$M,13,0)</f>
        <v>80</v>
      </c>
      <c r="L39" s="14">
        <f>VLOOKUP(A:A,[1]TDSheet!$A:$T,20,0)</f>
        <v>40</v>
      </c>
      <c r="M39" s="14"/>
      <c r="N39" s="14">
        <v>40</v>
      </c>
      <c r="O39" s="14"/>
      <c r="P39" s="16"/>
      <c r="Q39" s="16"/>
      <c r="R39" s="16">
        <v>160</v>
      </c>
      <c r="S39" s="14">
        <f t="shared" si="12"/>
        <v>54.8</v>
      </c>
      <c r="T39" s="16"/>
      <c r="U39" s="17">
        <f t="shared" si="13"/>
        <v>9.6350364963503647</v>
      </c>
      <c r="V39" s="14">
        <f t="shared" si="14"/>
        <v>3.7956204379562046</v>
      </c>
      <c r="W39" s="14"/>
      <c r="X39" s="14"/>
      <c r="Y39" s="14">
        <f>VLOOKUP(A:A,[1]TDSheet!$A:$Y,25,0)</f>
        <v>73.400000000000006</v>
      </c>
      <c r="Z39" s="14">
        <f>VLOOKUP(A:A,[1]TDSheet!$A:$Z,26,0)</f>
        <v>49.8</v>
      </c>
      <c r="AA39" s="14">
        <f>VLOOKUP(A:A,[1]TDSheet!$A:$AA,27,0)</f>
        <v>54.4</v>
      </c>
      <c r="AB39" s="14">
        <f>VLOOKUP(A:A,[3]TDSheet!$A:$D,4,0)</f>
        <v>30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5"/>
        <v>0</v>
      </c>
      <c r="AF39" s="14">
        <f t="shared" si="16"/>
        <v>0</v>
      </c>
      <c r="AG39" s="14">
        <f t="shared" si="17"/>
        <v>24</v>
      </c>
      <c r="AH39" s="14">
        <f t="shared" si="18"/>
        <v>0</v>
      </c>
      <c r="AI39" s="14">
        <f t="shared" si="19"/>
        <v>0</v>
      </c>
      <c r="AJ39" s="14">
        <f t="shared" si="20"/>
        <v>6</v>
      </c>
      <c r="AK39" s="14"/>
    </row>
    <row r="40" spans="1:37" s="1" customFormat="1" ht="11.1" customHeight="1" outlineLevel="1" x14ac:dyDescent="0.2">
      <c r="A40" s="7" t="s">
        <v>43</v>
      </c>
      <c r="B40" s="7" t="s">
        <v>9</v>
      </c>
      <c r="C40" s="8">
        <v>364.59300000000002</v>
      </c>
      <c r="D40" s="8">
        <v>438.36500000000001</v>
      </c>
      <c r="E40" s="8">
        <v>486.55900000000003</v>
      </c>
      <c r="F40" s="8">
        <v>306.77600000000001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471.1</v>
      </c>
      <c r="J40" s="14">
        <f t="shared" si="11"/>
        <v>15.459000000000003</v>
      </c>
      <c r="K40" s="14">
        <f>VLOOKUP(A:A,[1]TDSheet!$A:$M,13,0)</f>
        <v>60</v>
      </c>
      <c r="L40" s="14">
        <f>VLOOKUP(A:A,[1]TDSheet!$A:$T,20,0)</f>
        <v>200</v>
      </c>
      <c r="M40" s="14"/>
      <c r="N40" s="14">
        <v>80</v>
      </c>
      <c r="O40" s="14"/>
      <c r="P40" s="16"/>
      <c r="Q40" s="16"/>
      <c r="R40" s="16">
        <v>330</v>
      </c>
      <c r="S40" s="14">
        <f t="shared" si="12"/>
        <v>97.311800000000005</v>
      </c>
      <c r="T40" s="16"/>
      <c r="U40" s="17">
        <f t="shared" si="13"/>
        <v>10.037590508037052</v>
      </c>
      <c r="V40" s="14">
        <f t="shared" si="14"/>
        <v>3.1525056570734482</v>
      </c>
      <c r="W40" s="14"/>
      <c r="X40" s="14"/>
      <c r="Y40" s="14">
        <f>VLOOKUP(A:A,[1]TDSheet!$A:$Y,25,0)</f>
        <v>74.038800000000009</v>
      </c>
      <c r="Z40" s="14">
        <f>VLOOKUP(A:A,[1]TDSheet!$A:$Z,26,0)</f>
        <v>99.249200000000002</v>
      </c>
      <c r="AA40" s="14">
        <f>VLOOKUP(A:A,[1]TDSheet!$A:$AA,27,0)</f>
        <v>87.957999999999998</v>
      </c>
      <c r="AB40" s="14">
        <f>VLOOKUP(A:A,[3]TDSheet!$A:$D,4,0)</f>
        <v>90.093999999999994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5"/>
        <v>0</v>
      </c>
      <c r="AF40" s="14">
        <f t="shared" si="16"/>
        <v>0</v>
      </c>
      <c r="AG40" s="14">
        <f t="shared" si="17"/>
        <v>330</v>
      </c>
      <c r="AH40" s="14">
        <f t="shared" si="18"/>
        <v>0</v>
      </c>
      <c r="AI40" s="14">
        <f t="shared" si="19"/>
        <v>0</v>
      </c>
      <c r="AJ40" s="14">
        <f t="shared" si="20"/>
        <v>80</v>
      </c>
      <c r="AK40" s="14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670</v>
      </c>
      <c r="D41" s="8">
        <v>89</v>
      </c>
      <c r="E41" s="8">
        <v>262</v>
      </c>
      <c r="F41" s="8">
        <v>489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270</v>
      </c>
      <c r="J41" s="14">
        <f t="shared" si="11"/>
        <v>-8</v>
      </c>
      <c r="K41" s="14">
        <f>VLOOKUP(A:A,[1]TDSheet!$A:$M,13,0)</f>
        <v>0</v>
      </c>
      <c r="L41" s="14">
        <f>VLOOKUP(A:A,[1]TDSheet!$A:$T,20,0)</f>
        <v>0</v>
      </c>
      <c r="M41" s="14"/>
      <c r="N41" s="14">
        <v>40</v>
      </c>
      <c r="O41" s="14"/>
      <c r="P41" s="16"/>
      <c r="Q41" s="16"/>
      <c r="R41" s="16"/>
      <c r="S41" s="14">
        <f t="shared" si="12"/>
        <v>52.4</v>
      </c>
      <c r="T41" s="16"/>
      <c r="U41" s="17">
        <f t="shared" si="13"/>
        <v>10.095419847328245</v>
      </c>
      <c r="V41" s="14">
        <f t="shared" si="14"/>
        <v>9.3320610687022896</v>
      </c>
      <c r="W41" s="14"/>
      <c r="X41" s="14"/>
      <c r="Y41" s="14">
        <f>VLOOKUP(A:A,[1]TDSheet!$A:$Y,25,0)</f>
        <v>121.2</v>
      </c>
      <c r="Z41" s="14">
        <f>VLOOKUP(A:A,[1]TDSheet!$A:$Z,26,0)</f>
        <v>107.6</v>
      </c>
      <c r="AA41" s="14">
        <f>VLOOKUP(A:A,[1]TDSheet!$A:$AA,27,0)</f>
        <v>53.8</v>
      </c>
      <c r="AB41" s="14">
        <f>VLOOKUP(A:A,[3]TDSheet!$A:$D,4,0)</f>
        <v>62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5"/>
        <v>0</v>
      </c>
      <c r="AF41" s="14">
        <f t="shared" si="16"/>
        <v>0</v>
      </c>
      <c r="AG41" s="14">
        <f t="shared" si="17"/>
        <v>0</v>
      </c>
      <c r="AH41" s="14">
        <f t="shared" si="18"/>
        <v>0</v>
      </c>
      <c r="AI41" s="14">
        <f t="shared" si="19"/>
        <v>0</v>
      </c>
      <c r="AJ41" s="14">
        <f t="shared" si="20"/>
        <v>16</v>
      </c>
      <c r="AK41" s="14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388</v>
      </c>
      <c r="D42" s="8">
        <v>505</v>
      </c>
      <c r="E42" s="8">
        <v>559</v>
      </c>
      <c r="F42" s="8">
        <v>308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585</v>
      </c>
      <c r="J42" s="14">
        <f t="shared" si="11"/>
        <v>-26</v>
      </c>
      <c r="K42" s="14">
        <f>VLOOKUP(A:A,[1]TDSheet!$A:$M,13,0)</f>
        <v>120</v>
      </c>
      <c r="L42" s="14">
        <f>VLOOKUP(A:A,[1]TDSheet!$A:$T,20,0)</f>
        <v>160</v>
      </c>
      <c r="M42" s="14"/>
      <c r="N42" s="14">
        <v>120</v>
      </c>
      <c r="O42" s="14"/>
      <c r="P42" s="16">
        <v>80</v>
      </c>
      <c r="Q42" s="16"/>
      <c r="R42" s="16">
        <v>360</v>
      </c>
      <c r="S42" s="14">
        <f t="shared" si="12"/>
        <v>111.8</v>
      </c>
      <c r="T42" s="16"/>
      <c r="U42" s="17">
        <f t="shared" si="13"/>
        <v>10.268336314847943</v>
      </c>
      <c r="V42" s="14">
        <f t="shared" si="14"/>
        <v>2.7549194991055459</v>
      </c>
      <c r="W42" s="14"/>
      <c r="X42" s="14"/>
      <c r="Y42" s="14">
        <f>VLOOKUP(A:A,[1]TDSheet!$A:$Y,25,0)</f>
        <v>108.4</v>
      </c>
      <c r="Z42" s="14">
        <f>VLOOKUP(A:A,[1]TDSheet!$A:$Z,26,0)</f>
        <v>112.2</v>
      </c>
      <c r="AA42" s="14">
        <f>VLOOKUP(A:A,[1]TDSheet!$A:$AA,27,0)</f>
        <v>93.4</v>
      </c>
      <c r="AB42" s="14">
        <f>VLOOKUP(A:A,[3]TDSheet!$A:$D,4,0)</f>
        <v>96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5"/>
        <v>32</v>
      </c>
      <c r="AF42" s="14">
        <f t="shared" si="16"/>
        <v>0</v>
      </c>
      <c r="AG42" s="14">
        <f t="shared" si="17"/>
        <v>144</v>
      </c>
      <c r="AH42" s="14">
        <f t="shared" si="18"/>
        <v>0</v>
      </c>
      <c r="AI42" s="14">
        <f t="shared" si="19"/>
        <v>0</v>
      </c>
      <c r="AJ42" s="14">
        <f t="shared" si="20"/>
        <v>48</v>
      </c>
      <c r="AK42" s="14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3929</v>
      </c>
      <c r="D43" s="8">
        <v>6878</v>
      </c>
      <c r="E43" s="8">
        <v>6082</v>
      </c>
      <c r="F43" s="8">
        <v>4651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6140</v>
      </c>
      <c r="J43" s="14">
        <f t="shared" si="11"/>
        <v>-58</v>
      </c>
      <c r="K43" s="14">
        <f>VLOOKUP(A:A,[1]TDSheet!$A:$M,13,0)</f>
        <v>2400</v>
      </c>
      <c r="L43" s="14">
        <f>VLOOKUP(A:A,[1]TDSheet!$A:$T,20,0)</f>
        <v>0</v>
      </c>
      <c r="M43" s="14">
        <v>1200</v>
      </c>
      <c r="N43" s="14">
        <v>1400</v>
      </c>
      <c r="O43" s="14"/>
      <c r="P43" s="16"/>
      <c r="Q43" s="16">
        <v>1000</v>
      </c>
      <c r="R43" s="16">
        <v>3200</v>
      </c>
      <c r="S43" s="14">
        <f t="shared" si="12"/>
        <v>1216.4000000000001</v>
      </c>
      <c r="T43" s="16">
        <v>2400</v>
      </c>
      <c r="U43" s="17">
        <f t="shared" si="13"/>
        <v>13.359914501808614</v>
      </c>
      <c r="V43" s="14">
        <f t="shared" si="14"/>
        <v>3.8235777704702398</v>
      </c>
      <c r="W43" s="14"/>
      <c r="X43" s="14"/>
      <c r="Y43" s="14">
        <f>VLOOKUP(A:A,[1]TDSheet!$A:$Y,25,0)</f>
        <v>1030.8</v>
      </c>
      <c r="Z43" s="14">
        <f>VLOOKUP(A:A,[1]TDSheet!$A:$Z,26,0)</f>
        <v>1185.4000000000001</v>
      </c>
      <c r="AA43" s="14">
        <f>VLOOKUP(A:A,[1]TDSheet!$A:$AA,27,0)</f>
        <v>1135.8</v>
      </c>
      <c r="AB43" s="14">
        <f>VLOOKUP(A:A,[3]TDSheet!$A:$D,4,0)</f>
        <v>762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5"/>
        <v>0</v>
      </c>
      <c r="AF43" s="14">
        <f t="shared" si="16"/>
        <v>400</v>
      </c>
      <c r="AG43" s="14">
        <f t="shared" si="17"/>
        <v>1280</v>
      </c>
      <c r="AH43" s="14">
        <f t="shared" si="18"/>
        <v>960</v>
      </c>
      <c r="AI43" s="14">
        <f t="shared" si="19"/>
        <v>480</v>
      </c>
      <c r="AJ43" s="14">
        <f t="shared" si="20"/>
        <v>560</v>
      </c>
      <c r="AK43" s="14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390</v>
      </c>
      <c r="D44" s="8">
        <v>695</v>
      </c>
      <c r="E44" s="20">
        <v>623</v>
      </c>
      <c r="F44" s="20">
        <v>556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590</v>
      </c>
      <c r="J44" s="14">
        <f t="shared" si="11"/>
        <v>33</v>
      </c>
      <c r="K44" s="14">
        <f>VLOOKUP(A:A,[1]TDSheet!$A:$M,13,0)</f>
        <v>120</v>
      </c>
      <c r="L44" s="14">
        <f>VLOOKUP(A:A,[1]TDSheet!$A:$T,20,0)</f>
        <v>0</v>
      </c>
      <c r="M44" s="14"/>
      <c r="N44" s="14">
        <v>120</v>
      </c>
      <c r="O44" s="14"/>
      <c r="P44" s="16">
        <v>80</v>
      </c>
      <c r="Q44" s="16"/>
      <c r="R44" s="16">
        <v>400</v>
      </c>
      <c r="S44" s="14">
        <f t="shared" si="12"/>
        <v>124.6</v>
      </c>
      <c r="T44" s="16"/>
      <c r="U44" s="17">
        <f t="shared" si="13"/>
        <v>10.240770465489566</v>
      </c>
      <c r="V44" s="14">
        <f t="shared" si="14"/>
        <v>4.462279293739968</v>
      </c>
      <c r="W44" s="14"/>
      <c r="X44" s="14"/>
      <c r="Y44" s="14">
        <f>VLOOKUP(A:A,[1]TDSheet!$A:$Y,25,0)</f>
        <v>162.4</v>
      </c>
      <c r="Z44" s="14">
        <f>VLOOKUP(A:A,[1]TDSheet!$A:$Z,26,0)</f>
        <v>144.6</v>
      </c>
      <c r="AA44" s="14">
        <f>VLOOKUP(A:A,[1]TDSheet!$A:$AA,27,0)</f>
        <v>130</v>
      </c>
      <c r="AB44" s="14">
        <f>VLOOKUP(A:A,[3]TDSheet!$A:$D,4,0)</f>
        <v>69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5"/>
        <v>40</v>
      </c>
      <c r="AF44" s="14">
        <f t="shared" si="16"/>
        <v>0</v>
      </c>
      <c r="AG44" s="14">
        <f t="shared" si="17"/>
        <v>200</v>
      </c>
      <c r="AH44" s="14">
        <f t="shared" si="18"/>
        <v>0</v>
      </c>
      <c r="AI44" s="14">
        <f t="shared" si="19"/>
        <v>0</v>
      </c>
      <c r="AJ44" s="14">
        <f t="shared" si="20"/>
        <v>60</v>
      </c>
      <c r="AK44" s="14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90</v>
      </c>
      <c r="D45" s="8">
        <v>64</v>
      </c>
      <c r="E45" s="8">
        <v>55</v>
      </c>
      <c r="F45" s="8">
        <v>75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79</v>
      </c>
      <c r="J45" s="14">
        <f t="shared" si="11"/>
        <v>-24</v>
      </c>
      <c r="K45" s="14">
        <f>VLOOKUP(A:A,[1]TDSheet!$A:$M,13,0)</f>
        <v>0</v>
      </c>
      <c r="L45" s="14">
        <f>VLOOKUP(A:A,[1]TDSheet!$A:$T,20,0)</f>
        <v>0</v>
      </c>
      <c r="M45" s="14"/>
      <c r="N45" s="14"/>
      <c r="O45" s="14"/>
      <c r="P45" s="16"/>
      <c r="Q45" s="16"/>
      <c r="R45" s="16">
        <v>40</v>
      </c>
      <c r="S45" s="14">
        <f t="shared" si="12"/>
        <v>11</v>
      </c>
      <c r="T45" s="16"/>
      <c r="U45" s="17">
        <f t="shared" si="13"/>
        <v>10.454545454545455</v>
      </c>
      <c r="V45" s="14">
        <f t="shared" si="14"/>
        <v>6.8181818181818183</v>
      </c>
      <c r="W45" s="14"/>
      <c r="X45" s="14"/>
      <c r="Y45" s="14">
        <f>VLOOKUP(A:A,[1]TDSheet!$A:$Y,25,0)</f>
        <v>10.199999999999999</v>
      </c>
      <c r="Z45" s="14">
        <f>VLOOKUP(A:A,[1]TDSheet!$A:$Z,26,0)</f>
        <v>14.2</v>
      </c>
      <c r="AA45" s="14">
        <f>VLOOKUP(A:A,[1]TDSheet!$A:$AA,27,0)</f>
        <v>7.2</v>
      </c>
      <c r="AB45" s="14">
        <f>VLOOKUP(A:A,[3]TDSheet!$A:$D,4,0)</f>
        <v>2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>
        <f t="shared" si="15"/>
        <v>0</v>
      </c>
      <c r="AF45" s="14">
        <f t="shared" si="16"/>
        <v>0</v>
      </c>
      <c r="AG45" s="14">
        <f t="shared" si="17"/>
        <v>20</v>
      </c>
      <c r="AH45" s="14">
        <f t="shared" si="18"/>
        <v>0</v>
      </c>
      <c r="AI45" s="14">
        <f t="shared" si="19"/>
        <v>0</v>
      </c>
      <c r="AJ45" s="14">
        <f t="shared" si="20"/>
        <v>0</v>
      </c>
      <c r="AK45" s="14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2180</v>
      </c>
      <c r="D46" s="8">
        <v>2043</v>
      </c>
      <c r="E46" s="8">
        <v>2296</v>
      </c>
      <c r="F46" s="8">
        <v>1887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2337</v>
      </c>
      <c r="J46" s="14">
        <f t="shared" si="11"/>
        <v>-41</v>
      </c>
      <c r="K46" s="14">
        <f>VLOOKUP(A:A,[1]TDSheet!$A:$M,13,0)</f>
        <v>400</v>
      </c>
      <c r="L46" s="14">
        <f>VLOOKUP(A:A,[1]TDSheet!$A:$T,20,0)</f>
        <v>0</v>
      </c>
      <c r="M46" s="14"/>
      <c r="N46" s="14">
        <v>600</v>
      </c>
      <c r="O46" s="14"/>
      <c r="P46" s="16">
        <v>800</v>
      </c>
      <c r="Q46" s="16"/>
      <c r="R46" s="16">
        <v>1200</v>
      </c>
      <c r="S46" s="14">
        <f t="shared" si="12"/>
        <v>459.2</v>
      </c>
      <c r="T46" s="16">
        <v>800</v>
      </c>
      <c r="U46" s="17">
        <f t="shared" si="13"/>
        <v>12.384581881533101</v>
      </c>
      <c r="V46" s="14">
        <f t="shared" si="14"/>
        <v>4.109320557491289</v>
      </c>
      <c r="W46" s="14"/>
      <c r="X46" s="14"/>
      <c r="Y46" s="14">
        <f>VLOOKUP(A:A,[1]TDSheet!$A:$Y,25,0)</f>
        <v>467.6</v>
      </c>
      <c r="Z46" s="14">
        <f>VLOOKUP(A:A,[1]TDSheet!$A:$Z,26,0)</f>
        <v>494.2</v>
      </c>
      <c r="AA46" s="14">
        <f>VLOOKUP(A:A,[1]TDSheet!$A:$AA,27,0)</f>
        <v>397.6</v>
      </c>
      <c r="AB46" s="14">
        <f>VLOOKUP(A:A,[3]TDSheet!$A:$D,4,0)</f>
        <v>251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5"/>
        <v>320</v>
      </c>
      <c r="AF46" s="14">
        <f t="shared" si="16"/>
        <v>0</v>
      </c>
      <c r="AG46" s="14">
        <f t="shared" si="17"/>
        <v>480</v>
      </c>
      <c r="AH46" s="14">
        <f t="shared" si="18"/>
        <v>320</v>
      </c>
      <c r="AI46" s="14">
        <f t="shared" si="19"/>
        <v>0</v>
      </c>
      <c r="AJ46" s="14">
        <f t="shared" si="20"/>
        <v>240</v>
      </c>
      <c r="AK46" s="14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3006</v>
      </c>
      <c r="D47" s="8">
        <v>5072</v>
      </c>
      <c r="E47" s="8">
        <v>4326</v>
      </c>
      <c r="F47" s="8">
        <v>3682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4378</v>
      </c>
      <c r="J47" s="14">
        <f t="shared" si="11"/>
        <v>-52</v>
      </c>
      <c r="K47" s="14">
        <f>VLOOKUP(A:A,[1]TDSheet!$A:$M,13,0)</f>
        <v>1800</v>
      </c>
      <c r="L47" s="14">
        <f>VLOOKUP(A:A,[1]TDSheet!$A:$T,20,0)</f>
        <v>0</v>
      </c>
      <c r="M47" s="14">
        <v>600</v>
      </c>
      <c r="N47" s="14">
        <v>1200</v>
      </c>
      <c r="O47" s="14"/>
      <c r="P47" s="16"/>
      <c r="Q47" s="16">
        <v>1000</v>
      </c>
      <c r="R47" s="16">
        <v>1400</v>
      </c>
      <c r="S47" s="14">
        <f t="shared" si="12"/>
        <v>865.2</v>
      </c>
      <c r="T47" s="16">
        <v>1800</v>
      </c>
      <c r="U47" s="17">
        <f t="shared" si="13"/>
        <v>13.270920018492834</v>
      </c>
      <c r="V47" s="14">
        <f t="shared" si="14"/>
        <v>4.2556634304207117</v>
      </c>
      <c r="W47" s="14"/>
      <c r="X47" s="14"/>
      <c r="Y47" s="14">
        <f>VLOOKUP(A:A,[1]TDSheet!$A:$Y,25,0)</f>
        <v>718.8</v>
      </c>
      <c r="Z47" s="14">
        <f>VLOOKUP(A:A,[1]TDSheet!$A:$Z,26,0)</f>
        <v>935.8</v>
      </c>
      <c r="AA47" s="14">
        <f>VLOOKUP(A:A,[1]TDSheet!$A:$AA,27,0)</f>
        <v>838.8</v>
      </c>
      <c r="AB47" s="14">
        <f>VLOOKUP(A:A,[3]TDSheet!$A:$D,4,0)</f>
        <v>493</v>
      </c>
      <c r="AC47" s="14" t="str">
        <f>VLOOKUP(A:A,[1]TDSheet!$A:$AC,29,0)</f>
        <v>кор</v>
      </c>
      <c r="AD47" s="14" t="str">
        <f>VLOOKUP(A:A,[1]TDSheet!$A:$AD,30,0)</f>
        <v>пуд8</v>
      </c>
      <c r="AE47" s="14">
        <f t="shared" si="15"/>
        <v>0</v>
      </c>
      <c r="AF47" s="14">
        <f t="shared" si="16"/>
        <v>400</v>
      </c>
      <c r="AG47" s="14">
        <f t="shared" si="17"/>
        <v>560</v>
      </c>
      <c r="AH47" s="14">
        <f t="shared" si="18"/>
        <v>720</v>
      </c>
      <c r="AI47" s="14">
        <f t="shared" si="19"/>
        <v>240</v>
      </c>
      <c r="AJ47" s="14">
        <f t="shared" si="20"/>
        <v>480</v>
      </c>
      <c r="AK47" s="14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34</v>
      </c>
      <c r="D48" s="8">
        <v>98</v>
      </c>
      <c r="E48" s="8">
        <v>51</v>
      </c>
      <c r="F48" s="8">
        <v>71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56</v>
      </c>
      <c r="J48" s="14">
        <f t="shared" si="11"/>
        <v>-5</v>
      </c>
      <c r="K48" s="14">
        <f>VLOOKUP(A:A,[1]TDSheet!$A:$M,13,0)</f>
        <v>0</v>
      </c>
      <c r="L48" s="14">
        <f>VLOOKUP(A:A,[1]TDSheet!$A:$T,20,0)</f>
        <v>0</v>
      </c>
      <c r="M48" s="14"/>
      <c r="N48" s="14"/>
      <c r="O48" s="14"/>
      <c r="P48" s="16"/>
      <c r="Q48" s="16"/>
      <c r="R48" s="16">
        <v>30</v>
      </c>
      <c r="S48" s="14">
        <f t="shared" si="12"/>
        <v>10.199999999999999</v>
      </c>
      <c r="T48" s="16"/>
      <c r="U48" s="17">
        <f t="shared" si="13"/>
        <v>9.9019607843137258</v>
      </c>
      <c r="V48" s="14">
        <f t="shared" si="14"/>
        <v>6.9607843137254903</v>
      </c>
      <c r="W48" s="14"/>
      <c r="X48" s="14"/>
      <c r="Y48" s="14">
        <f>VLOOKUP(A:A,[1]TDSheet!$A:$Y,25,0)</f>
        <v>12.4</v>
      </c>
      <c r="Z48" s="14">
        <f>VLOOKUP(A:A,[1]TDSheet!$A:$Z,26,0)</f>
        <v>10</v>
      </c>
      <c r="AA48" s="14">
        <f>VLOOKUP(A:A,[1]TDSheet!$A:$AA,27,0)</f>
        <v>13.4</v>
      </c>
      <c r="AB48" s="14">
        <f>VLOOKUP(A:A,[3]TDSheet!$A:$D,4,0)</f>
        <v>2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5"/>
        <v>0</v>
      </c>
      <c r="AF48" s="14">
        <f t="shared" si="16"/>
        <v>0</v>
      </c>
      <c r="AG48" s="14">
        <f t="shared" si="17"/>
        <v>25.2</v>
      </c>
      <c r="AH48" s="14">
        <f t="shared" si="18"/>
        <v>0</v>
      </c>
      <c r="AI48" s="14">
        <f t="shared" si="19"/>
        <v>0</v>
      </c>
      <c r="AJ48" s="14">
        <f t="shared" si="20"/>
        <v>0</v>
      </c>
      <c r="AK48" s="14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1084</v>
      </c>
      <c r="D49" s="8">
        <v>1398</v>
      </c>
      <c r="E49" s="8">
        <v>1628</v>
      </c>
      <c r="F49" s="8">
        <v>807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1667</v>
      </c>
      <c r="J49" s="14">
        <f t="shared" si="11"/>
        <v>-39</v>
      </c>
      <c r="K49" s="14">
        <f>VLOOKUP(A:A,[1]TDSheet!$A:$M,13,0)</f>
        <v>600</v>
      </c>
      <c r="L49" s="14">
        <f>VLOOKUP(A:A,[1]TDSheet!$A:$T,20,0)</f>
        <v>200</v>
      </c>
      <c r="M49" s="14"/>
      <c r="N49" s="14">
        <v>400</v>
      </c>
      <c r="O49" s="14"/>
      <c r="P49" s="16">
        <v>400</v>
      </c>
      <c r="Q49" s="16"/>
      <c r="R49" s="16">
        <v>960</v>
      </c>
      <c r="S49" s="14">
        <f t="shared" si="12"/>
        <v>325.60000000000002</v>
      </c>
      <c r="T49" s="16"/>
      <c r="U49" s="17">
        <f t="shared" si="13"/>
        <v>10.34090909090909</v>
      </c>
      <c r="V49" s="14">
        <f t="shared" si="14"/>
        <v>2.4785012285012282</v>
      </c>
      <c r="W49" s="14"/>
      <c r="X49" s="14"/>
      <c r="Y49" s="14">
        <f>VLOOKUP(A:A,[1]TDSheet!$A:$Y,25,0)</f>
        <v>238.8</v>
      </c>
      <c r="Z49" s="14">
        <f>VLOOKUP(A:A,[1]TDSheet!$A:$Z,26,0)</f>
        <v>310</v>
      </c>
      <c r="AA49" s="14">
        <f>VLOOKUP(A:A,[1]TDSheet!$A:$AA,27,0)</f>
        <v>273</v>
      </c>
      <c r="AB49" s="14">
        <f>VLOOKUP(A:A,[3]TDSheet!$A:$D,4,0)</f>
        <v>282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5"/>
        <v>120</v>
      </c>
      <c r="AF49" s="14">
        <f t="shared" si="16"/>
        <v>0</v>
      </c>
      <c r="AG49" s="14">
        <f t="shared" si="17"/>
        <v>288</v>
      </c>
      <c r="AH49" s="14">
        <f t="shared" si="18"/>
        <v>0</v>
      </c>
      <c r="AI49" s="14">
        <f t="shared" si="19"/>
        <v>0</v>
      </c>
      <c r="AJ49" s="14">
        <f t="shared" si="20"/>
        <v>120</v>
      </c>
      <c r="AK49" s="14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376</v>
      </c>
      <c r="D50" s="8">
        <v>332</v>
      </c>
      <c r="E50" s="8">
        <v>302</v>
      </c>
      <c r="F50" s="8">
        <v>394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311</v>
      </c>
      <c r="J50" s="14">
        <f t="shared" si="11"/>
        <v>-9</v>
      </c>
      <c r="K50" s="14">
        <f>VLOOKUP(A:A,[1]TDSheet!$A:$M,13,0)</f>
        <v>60</v>
      </c>
      <c r="L50" s="14">
        <f>VLOOKUP(A:A,[1]TDSheet!$A:$T,20,0)</f>
        <v>0</v>
      </c>
      <c r="M50" s="14"/>
      <c r="N50" s="14">
        <v>80</v>
      </c>
      <c r="O50" s="14"/>
      <c r="P50" s="16"/>
      <c r="Q50" s="16"/>
      <c r="R50" s="16">
        <v>80</v>
      </c>
      <c r="S50" s="14">
        <f t="shared" si="12"/>
        <v>60.4</v>
      </c>
      <c r="T50" s="16"/>
      <c r="U50" s="17">
        <f t="shared" si="13"/>
        <v>10.165562913907285</v>
      </c>
      <c r="V50" s="14">
        <f t="shared" si="14"/>
        <v>6.5231788079470201</v>
      </c>
      <c r="W50" s="14"/>
      <c r="X50" s="14"/>
      <c r="Y50" s="14">
        <f>VLOOKUP(A:A,[1]TDSheet!$A:$Y,25,0)</f>
        <v>98.6</v>
      </c>
      <c r="Z50" s="14">
        <f>VLOOKUP(A:A,[1]TDSheet!$A:$Z,26,0)</f>
        <v>64.599999999999994</v>
      </c>
      <c r="AA50" s="14">
        <f>VLOOKUP(A:A,[1]TDSheet!$A:$AA,27,0)</f>
        <v>76</v>
      </c>
      <c r="AB50" s="14">
        <f>VLOOKUP(A:A,[3]TDSheet!$A:$D,4,0)</f>
        <v>40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5"/>
        <v>0</v>
      </c>
      <c r="AF50" s="14">
        <f t="shared" si="16"/>
        <v>0</v>
      </c>
      <c r="AG50" s="14">
        <f t="shared" si="17"/>
        <v>8</v>
      </c>
      <c r="AH50" s="14">
        <f t="shared" si="18"/>
        <v>0</v>
      </c>
      <c r="AI50" s="14">
        <f t="shared" si="19"/>
        <v>0</v>
      </c>
      <c r="AJ50" s="14">
        <f t="shared" si="20"/>
        <v>8</v>
      </c>
      <c r="AK50" s="14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1566</v>
      </c>
      <c r="D51" s="8">
        <v>1735</v>
      </c>
      <c r="E51" s="8">
        <v>1687</v>
      </c>
      <c r="F51" s="8">
        <v>1541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1729</v>
      </c>
      <c r="J51" s="14">
        <f t="shared" si="11"/>
        <v>-42</v>
      </c>
      <c r="K51" s="14">
        <f>VLOOKUP(A:A,[1]TDSheet!$A:$M,13,0)</f>
        <v>280</v>
      </c>
      <c r="L51" s="14">
        <f>VLOOKUP(A:A,[1]TDSheet!$A:$T,20,0)</f>
        <v>0</v>
      </c>
      <c r="M51" s="14"/>
      <c r="N51" s="14">
        <v>280</v>
      </c>
      <c r="O51" s="14"/>
      <c r="P51" s="16">
        <v>280</v>
      </c>
      <c r="Q51" s="16"/>
      <c r="R51" s="16">
        <v>980</v>
      </c>
      <c r="S51" s="14">
        <f t="shared" si="12"/>
        <v>337.4</v>
      </c>
      <c r="T51" s="16"/>
      <c r="U51" s="17">
        <f t="shared" si="13"/>
        <v>9.9614700652045052</v>
      </c>
      <c r="V51" s="14">
        <f t="shared" si="14"/>
        <v>4.5672791938352111</v>
      </c>
      <c r="W51" s="14"/>
      <c r="X51" s="14"/>
      <c r="Y51" s="14">
        <f>VLOOKUP(A:A,[1]TDSheet!$A:$Y,25,0)</f>
        <v>344.2</v>
      </c>
      <c r="Z51" s="14">
        <f>VLOOKUP(A:A,[1]TDSheet!$A:$Z,26,0)</f>
        <v>415.2</v>
      </c>
      <c r="AA51" s="14">
        <f>VLOOKUP(A:A,[1]TDSheet!$A:$AA,27,0)</f>
        <v>355.8</v>
      </c>
      <c r="AB51" s="14">
        <f>VLOOKUP(A:A,[3]TDSheet!$A:$D,4,0)</f>
        <v>174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5"/>
        <v>28</v>
      </c>
      <c r="AF51" s="14">
        <f t="shared" si="16"/>
        <v>0</v>
      </c>
      <c r="AG51" s="14">
        <f t="shared" si="17"/>
        <v>98</v>
      </c>
      <c r="AH51" s="14">
        <f t="shared" si="18"/>
        <v>0</v>
      </c>
      <c r="AI51" s="14">
        <f t="shared" si="19"/>
        <v>0</v>
      </c>
      <c r="AJ51" s="14">
        <f t="shared" si="20"/>
        <v>28</v>
      </c>
      <c r="AK51" s="14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1433</v>
      </c>
      <c r="D52" s="8">
        <v>1438</v>
      </c>
      <c r="E52" s="8">
        <v>1597</v>
      </c>
      <c r="F52" s="8">
        <v>1233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1640</v>
      </c>
      <c r="J52" s="14">
        <f t="shared" si="11"/>
        <v>-43</v>
      </c>
      <c r="K52" s="14">
        <f>VLOOKUP(A:A,[1]TDSheet!$A:$M,13,0)</f>
        <v>280</v>
      </c>
      <c r="L52" s="14">
        <f>VLOOKUP(A:A,[1]TDSheet!$A:$T,20,0)</f>
        <v>280</v>
      </c>
      <c r="M52" s="14"/>
      <c r="N52" s="14">
        <v>280</v>
      </c>
      <c r="O52" s="14"/>
      <c r="P52" s="16">
        <v>140</v>
      </c>
      <c r="Q52" s="16"/>
      <c r="R52" s="16">
        <v>980</v>
      </c>
      <c r="S52" s="14">
        <f t="shared" si="12"/>
        <v>319.39999999999998</v>
      </c>
      <c r="T52" s="16"/>
      <c r="U52" s="17">
        <f t="shared" si="13"/>
        <v>9.9968691296180339</v>
      </c>
      <c r="V52" s="14">
        <f t="shared" si="14"/>
        <v>3.8603631809643084</v>
      </c>
      <c r="W52" s="14"/>
      <c r="X52" s="14"/>
      <c r="Y52" s="14">
        <f>VLOOKUP(A:A,[1]TDSheet!$A:$Y,25,0)</f>
        <v>365.4</v>
      </c>
      <c r="Z52" s="14">
        <f>VLOOKUP(A:A,[1]TDSheet!$A:$Z,26,0)</f>
        <v>383.6</v>
      </c>
      <c r="AA52" s="14">
        <f>VLOOKUP(A:A,[1]TDSheet!$A:$AA,27,0)</f>
        <v>308.2</v>
      </c>
      <c r="AB52" s="14">
        <f>VLOOKUP(A:A,[3]TDSheet!$A:$D,4,0)</f>
        <v>200</v>
      </c>
      <c r="AC52" s="14" t="str">
        <f>VLOOKUP(A:A,[1]TDSheet!$A:$AC,29,0)</f>
        <v>костик</v>
      </c>
      <c r="AD52" s="14" t="str">
        <f>VLOOKUP(A:A,[1]TDSheet!$A:$AD,30,0)</f>
        <v>п90</v>
      </c>
      <c r="AE52" s="14">
        <f t="shared" si="15"/>
        <v>14</v>
      </c>
      <c r="AF52" s="14">
        <f t="shared" si="16"/>
        <v>0</v>
      </c>
      <c r="AG52" s="14">
        <f t="shared" si="17"/>
        <v>98</v>
      </c>
      <c r="AH52" s="14">
        <f t="shared" si="18"/>
        <v>0</v>
      </c>
      <c r="AI52" s="14">
        <f t="shared" si="19"/>
        <v>0</v>
      </c>
      <c r="AJ52" s="14">
        <f t="shared" si="20"/>
        <v>28</v>
      </c>
      <c r="AK52" s="14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89</v>
      </c>
      <c r="D53" s="8">
        <v>530</v>
      </c>
      <c r="E53" s="8">
        <v>468</v>
      </c>
      <c r="F53" s="8">
        <v>140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485</v>
      </c>
      <c r="J53" s="14">
        <f t="shared" si="11"/>
        <v>-17</v>
      </c>
      <c r="K53" s="14">
        <f>VLOOKUP(A:A,[1]TDSheet!$A:$M,13,0)</f>
        <v>40</v>
      </c>
      <c r="L53" s="14">
        <f>VLOOKUP(A:A,[1]TDSheet!$A:$T,20,0)</f>
        <v>280</v>
      </c>
      <c r="M53" s="14"/>
      <c r="N53" s="14">
        <v>150</v>
      </c>
      <c r="O53" s="14"/>
      <c r="P53" s="16">
        <v>100</v>
      </c>
      <c r="Q53" s="16"/>
      <c r="R53" s="16">
        <v>240</v>
      </c>
      <c r="S53" s="14">
        <f t="shared" si="12"/>
        <v>93.6</v>
      </c>
      <c r="T53" s="16"/>
      <c r="U53" s="17">
        <f t="shared" si="13"/>
        <v>10.149572649572651</v>
      </c>
      <c r="V53" s="14">
        <f t="shared" si="14"/>
        <v>1.4957264957264957</v>
      </c>
      <c r="W53" s="14"/>
      <c r="X53" s="14"/>
      <c r="Y53" s="14">
        <f>VLOOKUP(A:A,[1]TDSheet!$A:$Y,25,0)</f>
        <v>45.4</v>
      </c>
      <c r="Z53" s="14">
        <f>VLOOKUP(A:A,[1]TDSheet!$A:$Z,26,0)</f>
        <v>78</v>
      </c>
      <c r="AA53" s="14">
        <f>VLOOKUP(A:A,[1]TDSheet!$A:$AA,27,0)</f>
        <v>52.6</v>
      </c>
      <c r="AB53" s="14">
        <f>VLOOKUP(A:A,[3]TDSheet!$A:$D,4,0)</f>
        <v>59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5"/>
        <v>10</v>
      </c>
      <c r="AF53" s="14">
        <f t="shared" si="16"/>
        <v>0</v>
      </c>
      <c r="AG53" s="14">
        <f t="shared" si="17"/>
        <v>24</v>
      </c>
      <c r="AH53" s="14">
        <f t="shared" si="18"/>
        <v>0</v>
      </c>
      <c r="AI53" s="14">
        <f t="shared" si="19"/>
        <v>0</v>
      </c>
      <c r="AJ53" s="14">
        <f t="shared" si="20"/>
        <v>15</v>
      </c>
      <c r="AK53" s="14"/>
    </row>
    <row r="54" spans="1:37" s="1" customFormat="1" ht="11.1" customHeight="1" outlineLevel="1" x14ac:dyDescent="0.2">
      <c r="A54" s="7" t="s">
        <v>57</v>
      </c>
      <c r="B54" s="7" t="s">
        <v>9</v>
      </c>
      <c r="C54" s="8">
        <v>10.613</v>
      </c>
      <c r="D54" s="8">
        <v>156.24</v>
      </c>
      <c r="E54" s="8">
        <v>26.550999999999998</v>
      </c>
      <c r="F54" s="8">
        <v>140.30199999999999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28.7</v>
      </c>
      <c r="J54" s="14">
        <f t="shared" si="11"/>
        <v>-2.1490000000000009</v>
      </c>
      <c r="K54" s="14">
        <f>VLOOKUP(A:A,[1]TDSheet!$A:$M,13,0)</f>
        <v>0</v>
      </c>
      <c r="L54" s="14">
        <f>VLOOKUP(A:A,[1]TDSheet!$A:$T,20,0)</f>
        <v>0</v>
      </c>
      <c r="M54" s="14"/>
      <c r="N54" s="14"/>
      <c r="O54" s="14"/>
      <c r="P54" s="16"/>
      <c r="Q54" s="16"/>
      <c r="R54" s="16"/>
      <c r="S54" s="14">
        <f t="shared" si="12"/>
        <v>5.3102</v>
      </c>
      <c r="T54" s="16"/>
      <c r="U54" s="17">
        <f t="shared" si="13"/>
        <v>26.42122707242665</v>
      </c>
      <c r="V54" s="14">
        <f t="shared" si="14"/>
        <v>26.42122707242665</v>
      </c>
      <c r="W54" s="14"/>
      <c r="X54" s="14"/>
      <c r="Y54" s="14">
        <f>VLOOKUP(A:A,[1]TDSheet!$A:$Y,25,0)</f>
        <v>15.543000000000001</v>
      </c>
      <c r="Z54" s="14">
        <f>VLOOKUP(A:A,[1]TDSheet!$A:$Z,26,0)</f>
        <v>7.4451999999999998</v>
      </c>
      <c r="AA54" s="14">
        <f>VLOOKUP(A:A,[1]TDSheet!$A:$AA,27,0)</f>
        <v>18.5898</v>
      </c>
      <c r="AB54" s="14">
        <f>VLOOKUP(A:A,[3]TDSheet!$A:$D,4,0)</f>
        <v>22.164999999999999</v>
      </c>
      <c r="AC54" s="21" t="s">
        <v>137</v>
      </c>
      <c r="AD54" s="14" t="str">
        <f>VLOOKUP(A:A,[1]TDSheet!$A:$AD,30,0)</f>
        <v>костик</v>
      </c>
      <c r="AE54" s="14">
        <f t="shared" si="15"/>
        <v>0</v>
      </c>
      <c r="AF54" s="14">
        <f t="shared" si="16"/>
        <v>0</v>
      </c>
      <c r="AG54" s="14">
        <f t="shared" si="17"/>
        <v>0</v>
      </c>
      <c r="AH54" s="14">
        <f t="shared" si="18"/>
        <v>0</v>
      </c>
      <c r="AI54" s="14">
        <f t="shared" si="19"/>
        <v>0</v>
      </c>
      <c r="AJ54" s="14">
        <f t="shared" si="20"/>
        <v>0</v>
      </c>
      <c r="AK54" s="14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43</v>
      </c>
      <c r="D55" s="8">
        <v>369</v>
      </c>
      <c r="E55" s="8">
        <v>161</v>
      </c>
      <c r="F55" s="8">
        <v>246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168</v>
      </c>
      <c r="J55" s="14">
        <f t="shared" si="11"/>
        <v>-7</v>
      </c>
      <c r="K55" s="14">
        <f>VLOOKUP(A:A,[1]TDSheet!$A:$M,13,0)</f>
        <v>0</v>
      </c>
      <c r="L55" s="14">
        <f>VLOOKUP(A:A,[1]TDSheet!$A:$T,20,0)</f>
        <v>0</v>
      </c>
      <c r="M55" s="14"/>
      <c r="N55" s="14">
        <v>40</v>
      </c>
      <c r="O55" s="14"/>
      <c r="P55" s="16"/>
      <c r="Q55" s="16"/>
      <c r="R55" s="16">
        <v>40</v>
      </c>
      <c r="S55" s="14">
        <f t="shared" si="12"/>
        <v>32.200000000000003</v>
      </c>
      <c r="T55" s="16"/>
      <c r="U55" s="17">
        <f t="shared" si="13"/>
        <v>10.124223602484472</v>
      </c>
      <c r="V55" s="14">
        <f t="shared" si="14"/>
        <v>7.6397515527950306</v>
      </c>
      <c r="W55" s="14"/>
      <c r="X55" s="14"/>
      <c r="Y55" s="14">
        <f>VLOOKUP(A:A,[1]TDSheet!$A:$Y,25,0)</f>
        <v>42</v>
      </c>
      <c r="Z55" s="14">
        <f>VLOOKUP(A:A,[1]TDSheet!$A:$Z,26,0)</f>
        <v>33</v>
      </c>
      <c r="AA55" s="14">
        <f>VLOOKUP(A:A,[1]TDSheet!$A:$AA,27,0)</f>
        <v>44.2</v>
      </c>
      <c r="AB55" s="14">
        <f>VLOOKUP(A:A,[3]TDSheet!$A:$D,4,0)</f>
        <v>17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5"/>
        <v>0</v>
      </c>
      <c r="AF55" s="14">
        <f t="shared" si="16"/>
        <v>0</v>
      </c>
      <c r="AG55" s="14">
        <f t="shared" si="17"/>
        <v>12</v>
      </c>
      <c r="AH55" s="14">
        <f t="shared" si="18"/>
        <v>0</v>
      </c>
      <c r="AI55" s="14">
        <f t="shared" si="19"/>
        <v>0</v>
      </c>
      <c r="AJ55" s="14">
        <f t="shared" si="20"/>
        <v>12</v>
      </c>
      <c r="AK55" s="14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576</v>
      </c>
      <c r="D56" s="8">
        <v>222</v>
      </c>
      <c r="E56" s="8">
        <v>353</v>
      </c>
      <c r="F56" s="8">
        <v>433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363</v>
      </c>
      <c r="J56" s="14">
        <f t="shared" si="11"/>
        <v>-10</v>
      </c>
      <c r="K56" s="14">
        <f>VLOOKUP(A:A,[1]TDSheet!$A:$M,13,0)</f>
        <v>90</v>
      </c>
      <c r="L56" s="14">
        <f>VLOOKUP(A:A,[1]TDSheet!$A:$T,20,0)</f>
        <v>0</v>
      </c>
      <c r="M56" s="14"/>
      <c r="N56" s="14">
        <v>90</v>
      </c>
      <c r="O56" s="14"/>
      <c r="P56" s="16"/>
      <c r="Q56" s="16"/>
      <c r="R56" s="16">
        <v>120</v>
      </c>
      <c r="S56" s="14">
        <f t="shared" si="12"/>
        <v>70.599999999999994</v>
      </c>
      <c r="T56" s="16"/>
      <c r="U56" s="17">
        <f t="shared" si="13"/>
        <v>10.38243626062323</v>
      </c>
      <c r="V56" s="14">
        <f t="shared" si="14"/>
        <v>6.1331444759206803</v>
      </c>
      <c r="W56" s="14"/>
      <c r="X56" s="14"/>
      <c r="Y56" s="14">
        <f>VLOOKUP(A:A,[1]TDSheet!$A:$Y,25,0)</f>
        <v>113.8</v>
      </c>
      <c r="Z56" s="14">
        <f>VLOOKUP(A:A,[1]TDSheet!$A:$Z,26,0)</f>
        <v>126</v>
      </c>
      <c r="AA56" s="14">
        <f>VLOOKUP(A:A,[1]TDSheet!$A:$AA,27,0)</f>
        <v>87.6</v>
      </c>
      <c r="AB56" s="14">
        <f>VLOOKUP(A:A,[3]TDSheet!$A:$D,4,0)</f>
        <v>54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5"/>
        <v>0</v>
      </c>
      <c r="AF56" s="14">
        <f t="shared" si="16"/>
        <v>0</v>
      </c>
      <c r="AG56" s="14">
        <f t="shared" si="17"/>
        <v>36</v>
      </c>
      <c r="AH56" s="14">
        <f t="shared" si="18"/>
        <v>0</v>
      </c>
      <c r="AI56" s="14">
        <f t="shared" si="19"/>
        <v>0</v>
      </c>
      <c r="AJ56" s="14">
        <f t="shared" si="20"/>
        <v>27</v>
      </c>
      <c r="AK56" s="14"/>
    </row>
    <row r="57" spans="1:37" s="1" customFormat="1" ht="11.1" customHeight="1" outlineLevel="1" x14ac:dyDescent="0.2">
      <c r="A57" s="7" t="s">
        <v>60</v>
      </c>
      <c r="B57" s="7" t="s">
        <v>9</v>
      </c>
      <c r="C57" s="8">
        <v>363.54599999999999</v>
      </c>
      <c r="D57" s="8">
        <v>520.20100000000002</v>
      </c>
      <c r="E57" s="8">
        <v>502.43799999999999</v>
      </c>
      <c r="F57" s="8">
        <v>371.31599999999997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514</v>
      </c>
      <c r="J57" s="14">
        <f t="shared" si="11"/>
        <v>-11.562000000000012</v>
      </c>
      <c r="K57" s="14">
        <f>VLOOKUP(A:A,[1]TDSheet!$A:$M,13,0)</f>
        <v>120</v>
      </c>
      <c r="L57" s="14">
        <f>VLOOKUP(A:A,[1]TDSheet!$A:$T,20,0)</f>
        <v>100</v>
      </c>
      <c r="M57" s="14"/>
      <c r="N57" s="14">
        <v>120</v>
      </c>
      <c r="O57" s="14"/>
      <c r="P57" s="16"/>
      <c r="Q57" s="16"/>
      <c r="R57" s="16">
        <v>300</v>
      </c>
      <c r="S57" s="14">
        <f t="shared" si="12"/>
        <v>100.4876</v>
      </c>
      <c r="T57" s="16"/>
      <c r="U57" s="17">
        <f t="shared" si="13"/>
        <v>10.064087509304631</v>
      </c>
      <c r="V57" s="14">
        <f t="shared" si="14"/>
        <v>3.6951424852419601</v>
      </c>
      <c r="W57" s="14"/>
      <c r="X57" s="14"/>
      <c r="Y57" s="14">
        <f>VLOOKUP(A:A,[1]TDSheet!$A:$Y,25,0)</f>
        <v>86.022799999999989</v>
      </c>
      <c r="Z57" s="14">
        <f>VLOOKUP(A:A,[1]TDSheet!$A:$Z,26,0)</f>
        <v>107.5012</v>
      </c>
      <c r="AA57" s="14">
        <f>VLOOKUP(A:A,[1]TDSheet!$A:$AA,27,0)</f>
        <v>96.452200000000005</v>
      </c>
      <c r="AB57" s="14">
        <f>VLOOKUP(A:A,[3]TDSheet!$A:$D,4,0)</f>
        <v>77.988</v>
      </c>
      <c r="AC57" s="14">
        <f>VLOOKUP(A:A,[1]TDSheet!$A:$AC,29,0)</f>
        <v>0</v>
      </c>
      <c r="AD57" s="14">
        <f>VLOOKUP(A:A,[1]TDSheet!$A:$AD,30,0)</f>
        <v>0</v>
      </c>
      <c r="AE57" s="14">
        <f t="shared" si="15"/>
        <v>0</v>
      </c>
      <c r="AF57" s="14">
        <f t="shared" si="16"/>
        <v>0</v>
      </c>
      <c r="AG57" s="14">
        <f t="shared" si="17"/>
        <v>300</v>
      </c>
      <c r="AH57" s="14">
        <f t="shared" si="18"/>
        <v>0</v>
      </c>
      <c r="AI57" s="14">
        <f t="shared" si="19"/>
        <v>0</v>
      </c>
      <c r="AJ57" s="14">
        <f t="shared" si="20"/>
        <v>120</v>
      </c>
      <c r="AK57" s="14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182</v>
      </c>
      <c r="D58" s="8">
        <v>796</v>
      </c>
      <c r="E58" s="8">
        <v>469</v>
      </c>
      <c r="F58" s="8">
        <v>496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474</v>
      </c>
      <c r="J58" s="14">
        <f t="shared" si="11"/>
        <v>-5</v>
      </c>
      <c r="K58" s="14">
        <f>VLOOKUP(A:A,[1]TDSheet!$A:$M,13,0)</f>
        <v>80</v>
      </c>
      <c r="L58" s="14">
        <f>VLOOKUP(A:A,[1]TDSheet!$A:$T,20,0)</f>
        <v>0</v>
      </c>
      <c r="M58" s="14"/>
      <c r="N58" s="14">
        <v>120</v>
      </c>
      <c r="O58" s="14"/>
      <c r="P58" s="16"/>
      <c r="Q58" s="16"/>
      <c r="R58" s="16">
        <v>240</v>
      </c>
      <c r="S58" s="14">
        <f t="shared" si="12"/>
        <v>93.8</v>
      </c>
      <c r="T58" s="16"/>
      <c r="U58" s="17">
        <f t="shared" si="13"/>
        <v>9.978678038379531</v>
      </c>
      <c r="V58" s="14">
        <f t="shared" si="14"/>
        <v>5.2878464818763327</v>
      </c>
      <c r="W58" s="14"/>
      <c r="X58" s="14"/>
      <c r="Y58" s="14">
        <f>VLOOKUP(A:A,[1]TDSheet!$A:$Y,25,0)</f>
        <v>88.6</v>
      </c>
      <c r="Z58" s="14">
        <f>VLOOKUP(A:A,[1]TDSheet!$A:$Z,26,0)</f>
        <v>91.4</v>
      </c>
      <c r="AA58" s="14">
        <f>VLOOKUP(A:A,[1]TDSheet!$A:$AA,27,0)</f>
        <v>107.6</v>
      </c>
      <c r="AB58" s="14">
        <f>VLOOKUP(A:A,[3]TDSheet!$A:$D,4,0)</f>
        <v>51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5"/>
        <v>0</v>
      </c>
      <c r="AF58" s="14">
        <f t="shared" si="16"/>
        <v>0</v>
      </c>
      <c r="AG58" s="14">
        <f t="shared" si="17"/>
        <v>21.599999999999998</v>
      </c>
      <c r="AH58" s="14">
        <f t="shared" si="18"/>
        <v>0</v>
      </c>
      <c r="AI58" s="14">
        <f t="shared" si="19"/>
        <v>0</v>
      </c>
      <c r="AJ58" s="14">
        <f t="shared" si="20"/>
        <v>10.799999999999999</v>
      </c>
      <c r="AK58" s="14"/>
    </row>
    <row r="59" spans="1:37" s="1" customFormat="1" ht="11.1" customHeight="1" outlineLevel="1" x14ac:dyDescent="0.2">
      <c r="A59" s="7" t="s">
        <v>62</v>
      </c>
      <c r="B59" s="7" t="s">
        <v>8</v>
      </c>
      <c r="C59" s="8">
        <v>61</v>
      </c>
      <c r="D59" s="8">
        <v>74</v>
      </c>
      <c r="E59" s="8">
        <v>72</v>
      </c>
      <c r="F59" s="8">
        <v>58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80</v>
      </c>
      <c r="J59" s="14">
        <f t="shared" si="11"/>
        <v>-8</v>
      </c>
      <c r="K59" s="14">
        <f>VLOOKUP(A:A,[1]TDSheet!$A:$M,13,0)</f>
        <v>0</v>
      </c>
      <c r="L59" s="14">
        <f>VLOOKUP(A:A,[1]TDSheet!$A:$T,20,0)</f>
        <v>40</v>
      </c>
      <c r="M59" s="14"/>
      <c r="N59" s="14"/>
      <c r="O59" s="14"/>
      <c r="P59" s="16"/>
      <c r="Q59" s="16"/>
      <c r="R59" s="16">
        <v>40</v>
      </c>
      <c r="S59" s="14">
        <f t="shared" si="12"/>
        <v>14.4</v>
      </c>
      <c r="T59" s="16"/>
      <c r="U59" s="17">
        <f t="shared" si="13"/>
        <v>9.5833333333333339</v>
      </c>
      <c r="V59" s="14">
        <f t="shared" si="14"/>
        <v>4.0277777777777777</v>
      </c>
      <c r="W59" s="14"/>
      <c r="X59" s="14"/>
      <c r="Y59" s="14">
        <f>VLOOKUP(A:A,[1]TDSheet!$A:$Y,25,0)</f>
        <v>13.6</v>
      </c>
      <c r="Z59" s="14">
        <f>VLOOKUP(A:A,[1]TDSheet!$A:$Z,26,0)</f>
        <v>13.6</v>
      </c>
      <c r="AA59" s="14">
        <f>VLOOKUP(A:A,[1]TDSheet!$A:$AA,27,0)</f>
        <v>13.4</v>
      </c>
      <c r="AB59" s="14">
        <f>VLOOKUP(A:A,[3]TDSheet!$A:$D,4,0)</f>
        <v>14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5"/>
        <v>0</v>
      </c>
      <c r="AF59" s="14">
        <f t="shared" si="16"/>
        <v>0</v>
      </c>
      <c r="AG59" s="14">
        <f t="shared" si="17"/>
        <v>16</v>
      </c>
      <c r="AH59" s="14">
        <f t="shared" si="18"/>
        <v>0</v>
      </c>
      <c r="AI59" s="14">
        <f t="shared" si="19"/>
        <v>0</v>
      </c>
      <c r="AJ59" s="14">
        <f t="shared" si="20"/>
        <v>0</v>
      </c>
      <c r="AK59" s="14"/>
    </row>
    <row r="60" spans="1:37" s="1" customFormat="1" ht="11.1" customHeight="1" outlineLevel="1" x14ac:dyDescent="0.2">
      <c r="A60" s="7" t="s">
        <v>63</v>
      </c>
      <c r="B60" s="7" t="s">
        <v>8</v>
      </c>
      <c r="C60" s="8"/>
      <c r="D60" s="8">
        <v>448</v>
      </c>
      <c r="E60" s="8">
        <v>31</v>
      </c>
      <c r="F60" s="8">
        <v>417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42</v>
      </c>
      <c r="J60" s="14">
        <f t="shared" si="11"/>
        <v>-11</v>
      </c>
      <c r="K60" s="14">
        <f>VLOOKUP(A:A,[1]TDSheet!$A:$M,13,0)</f>
        <v>0</v>
      </c>
      <c r="L60" s="14">
        <f>VLOOKUP(A:A,[1]TDSheet!$A:$T,20,0)</f>
        <v>0</v>
      </c>
      <c r="M60" s="14"/>
      <c r="N60" s="14"/>
      <c r="O60" s="14"/>
      <c r="P60" s="16"/>
      <c r="Q60" s="16"/>
      <c r="R60" s="16"/>
      <c r="S60" s="14">
        <f t="shared" si="12"/>
        <v>6.2</v>
      </c>
      <c r="T60" s="16"/>
      <c r="U60" s="17">
        <f t="shared" si="13"/>
        <v>67.258064516129025</v>
      </c>
      <c r="V60" s="14">
        <f t="shared" si="14"/>
        <v>67.258064516129025</v>
      </c>
      <c r="W60" s="14"/>
      <c r="X60" s="14"/>
      <c r="Y60" s="14">
        <f>VLOOKUP(A:A,[1]TDSheet!$A:$Y,25,0)</f>
        <v>0</v>
      </c>
      <c r="Z60" s="14">
        <f>VLOOKUP(A:A,[1]TDSheet!$A:$Z,26,0)</f>
        <v>0</v>
      </c>
      <c r="AA60" s="14">
        <f>VLOOKUP(A:A,[1]TDSheet!$A:$AA,27,0)</f>
        <v>0</v>
      </c>
      <c r="AB60" s="14">
        <f>VLOOKUP(A:A,[3]TDSheet!$A:$D,4,0)</f>
        <v>40</v>
      </c>
      <c r="AC60" s="21" t="s">
        <v>137</v>
      </c>
      <c r="AD60" s="21" t="s">
        <v>138</v>
      </c>
      <c r="AE60" s="14">
        <f t="shared" si="15"/>
        <v>0</v>
      </c>
      <c r="AF60" s="14">
        <f t="shared" si="16"/>
        <v>0</v>
      </c>
      <c r="AG60" s="14">
        <f t="shared" si="17"/>
        <v>0</v>
      </c>
      <c r="AH60" s="14">
        <f t="shared" si="18"/>
        <v>0</v>
      </c>
      <c r="AI60" s="14">
        <f t="shared" si="19"/>
        <v>0</v>
      </c>
      <c r="AJ60" s="14">
        <f t="shared" si="20"/>
        <v>0</v>
      </c>
      <c r="AK60" s="14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65</v>
      </c>
      <c r="D61" s="8">
        <v>162</v>
      </c>
      <c r="E61" s="8">
        <v>144</v>
      </c>
      <c r="F61" s="8">
        <v>79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150</v>
      </c>
      <c r="J61" s="14">
        <f t="shared" si="11"/>
        <v>-6</v>
      </c>
      <c r="K61" s="14">
        <f>VLOOKUP(A:A,[1]TDSheet!$A:$M,13,0)</f>
        <v>0</v>
      </c>
      <c r="L61" s="14">
        <f>VLOOKUP(A:A,[1]TDSheet!$A:$T,20,0)</f>
        <v>40</v>
      </c>
      <c r="M61" s="14"/>
      <c r="N61" s="14">
        <v>40</v>
      </c>
      <c r="O61" s="14"/>
      <c r="P61" s="16">
        <v>40</v>
      </c>
      <c r="Q61" s="16"/>
      <c r="R61" s="16">
        <v>80</v>
      </c>
      <c r="S61" s="14">
        <f t="shared" si="12"/>
        <v>28.8</v>
      </c>
      <c r="T61" s="16"/>
      <c r="U61" s="17">
        <f t="shared" si="13"/>
        <v>9.6875</v>
      </c>
      <c r="V61" s="14">
        <f t="shared" si="14"/>
        <v>2.7430555555555554</v>
      </c>
      <c r="W61" s="14"/>
      <c r="X61" s="14"/>
      <c r="Y61" s="14">
        <f>VLOOKUP(A:A,[1]TDSheet!$A:$Y,25,0)</f>
        <v>21.8</v>
      </c>
      <c r="Z61" s="14">
        <f>VLOOKUP(A:A,[1]TDSheet!$A:$Z,26,0)</f>
        <v>27.4</v>
      </c>
      <c r="AA61" s="14">
        <f>VLOOKUP(A:A,[1]TDSheet!$A:$AA,27,0)</f>
        <v>24</v>
      </c>
      <c r="AB61" s="14">
        <f>VLOOKUP(A:A,[3]TDSheet!$A:$D,4,0)</f>
        <v>22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5"/>
        <v>12</v>
      </c>
      <c r="AF61" s="14">
        <f t="shared" si="16"/>
        <v>0</v>
      </c>
      <c r="AG61" s="14">
        <f t="shared" si="17"/>
        <v>24</v>
      </c>
      <c r="AH61" s="14">
        <f t="shared" si="18"/>
        <v>0</v>
      </c>
      <c r="AI61" s="14">
        <f t="shared" si="19"/>
        <v>0</v>
      </c>
      <c r="AJ61" s="14">
        <f t="shared" si="20"/>
        <v>12</v>
      </c>
      <c r="AK61" s="14"/>
    </row>
    <row r="62" spans="1:37" s="1" customFormat="1" ht="11.1" customHeight="1" outlineLevel="1" x14ac:dyDescent="0.2">
      <c r="A62" s="7" t="s">
        <v>65</v>
      </c>
      <c r="B62" s="7" t="s">
        <v>8</v>
      </c>
      <c r="C62" s="8">
        <v>943</v>
      </c>
      <c r="D62" s="8">
        <v>1726</v>
      </c>
      <c r="E62" s="8">
        <v>1408</v>
      </c>
      <c r="F62" s="8">
        <v>1217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1442</v>
      </c>
      <c r="J62" s="14">
        <f t="shared" si="11"/>
        <v>-34</v>
      </c>
      <c r="K62" s="14">
        <f>VLOOKUP(A:A,[1]TDSheet!$A:$M,13,0)</f>
        <v>400</v>
      </c>
      <c r="L62" s="14">
        <f>VLOOKUP(A:A,[1]TDSheet!$A:$T,20,0)</f>
        <v>0</v>
      </c>
      <c r="M62" s="14"/>
      <c r="N62" s="14">
        <v>200</v>
      </c>
      <c r="O62" s="14"/>
      <c r="P62" s="16"/>
      <c r="Q62" s="16"/>
      <c r="R62" s="16">
        <v>1000</v>
      </c>
      <c r="S62" s="14">
        <f t="shared" si="12"/>
        <v>281.60000000000002</v>
      </c>
      <c r="T62" s="16"/>
      <c r="U62" s="17">
        <f t="shared" si="13"/>
        <v>10.003551136363635</v>
      </c>
      <c r="V62" s="14">
        <f t="shared" si="14"/>
        <v>4.3217329545454541</v>
      </c>
      <c r="W62" s="14"/>
      <c r="X62" s="14"/>
      <c r="Y62" s="14">
        <f>VLOOKUP(A:A,[1]TDSheet!$A:$Y,25,0)</f>
        <v>241</v>
      </c>
      <c r="Z62" s="14">
        <f>VLOOKUP(A:A,[1]TDSheet!$A:$Z,26,0)</f>
        <v>305</v>
      </c>
      <c r="AA62" s="14">
        <f>VLOOKUP(A:A,[1]TDSheet!$A:$AA,27,0)</f>
        <v>289.39999999999998</v>
      </c>
      <c r="AB62" s="14">
        <f>VLOOKUP(A:A,[3]TDSheet!$A:$D,4,0)</f>
        <v>236</v>
      </c>
      <c r="AC62" s="14">
        <f>VLOOKUP(A:A,[1]TDSheet!$A:$AC,29,0)</f>
        <v>0</v>
      </c>
      <c r="AD62" s="14">
        <f>VLOOKUP(A:A,[1]TDSheet!$A:$AD,30,0)</f>
        <v>0</v>
      </c>
      <c r="AE62" s="14">
        <f t="shared" si="15"/>
        <v>0</v>
      </c>
      <c r="AF62" s="14">
        <f t="shared" si="16"/>
        <v>0</v>
      </c>
      <c r="AG62" s="14">
        <f t="shared" si="17"/>
        <v>280</v>
      </c>
      <c r="AH62" s="14">
        <f t="shared" si="18"/>
        <v>0</v>
      </c>
      <c r="AI62" s="14">
        <f t="shared" si="19"/>
        <v>0</v>
      </c>
      <c r="AJ62" s="14">
        <f t="shared" si="20"/>
        <v>56.000000000000007</v>
      </c>
      <c r="AK62" s="14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1753</v>
      </c>
      <c r="D63" s="8">
        <v>3592</v>
      </c>
      <c r="E63" s="8">
        <v>3015</v>
      </c>
      <c r="F63" s="8">
        <v>2262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3058</v>
      </c>
      <c r="J63" s="14">
        <f t="shared" si="11"/>
        <v>-43</v>
      </c>
      <c r="K63" s="14">
        <f>VLOOKUP(A:A,[1]TDSheet!$A:$M,13,0)</f>
        <v>600</v>
      </c>
      <c r="L63" s="14">
        <f>VLOOKUP(A:A,[1]TDSheet!$A:$T,20,0)</f>
        <v>0</v>
      </c>
      <c r="M63" s="14"/>
      <c r="N63" s="14">
        <v>200</v>
      </c>
      <c r="O63" s="14"/>
      <c r="P63" s="16">
        <v>800</v>
      </c>
      <c r="Q63" s="16"/>
      <c r="R63" s="16">
        <v>1800</v>
      </c>
      <c r="S63" s="14">
        <f t="shared" si="12"/>
        <v>603</v>
      </c>
      <c r="T63" s="16">
        <v>400</v>
      </c>
      <c r="U63" s="17">
        <f t="shared" si="13"/>
        <v>10.053067993366501</v>
      </c>
      <c r="V63" s="14">
        <f t="shared" si="14"/>
        <v>3.7512437810945274</v>
      </c>
      <c r="W63" s="14"/>
      <c r="X63" s="14"/>
      <c r="Y63" s="14">
        <f>VLOOKUP(A:A,[1]TDSheet!$A:$Y,25,0)</f>
        <v>475.2</v>
      </c>
      <c r="Z63" s="14">
        <f>VLOOKUP(A:A,[1]TDSheet!$A:$Z,26,0)</f>
        <v>612.20000000000005</v>
      </c>
      <c r="AA63" s="14">
        <f>VLOOKUP(A:A,[1]TDSheet!$A:$AA,27,0)</f>
        <v>584.4</v>
      </c>
      <c r="AB63" s="14">
        <f>VLOOKUP(A:A,[3]TDSheet!$A:$D,4,0)</f>
        <v>305</v>
      </c>
      <c r="AC63" s="14" t="str">
        <f>VLOOKUP(A:A,[1]TDSheet!$A:$AC,29,0)</f>
        <v>пл600</v>
      </c>
      <c r="AD63" s="14" t="str">
        <f>VLOOKUP(A:A,[1]TDSheet!$A:$AD,30,0)</f>
        <v>п80</v>
      </c>
      <c r="AE63" s="14">
        <f t="shared" si="15"/>
        <v>280</v>
      </c>
      <c r="AF63" s="14">
        <f t="shared" si="16"/>
        <v>0</v>
      </c>
      <c r="AG63" s="14">
        <f t="shared" si="17"/>
        <v>630</v>
      </c>
      <c r="AH63" s="14">
        <f t="shared" si="18"/>
        <v>140</v>
      </c>
      <c r="AI63" s="14">
        <f t="shared" si="19"/>
        <v>0</v>
      </c>
      <c r="AJ63" s="14">
        <f t="shared" si="20"/>
        <v>70</v>
      </c>
      <c r="AK63" s="14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1067</v>
      </c>
      <c r="D64" s="8">
        <v>5362</v>
      </c>
      <c r="E64" s="8">
        <v>3230</v>
      </c>
      <c r="F64" s="8">
        <v>3133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3260</v>
      </c>
      <c r="J64" s="14">
        <f t="shared" si="11"/>
        <v>-30</v>
      </c>
      <c r="K64" s="14">
        <f>VLOOKUP(A:A,[1]TDSheet!$A:$M,13,0)</f>
        <v>600</v>
      </c>
      <c r="L64" s="14">
        <f>VLOOKUP(A:A,[1]TDSheet!$A:$T,20,0)</f>
        <v>0</v>
      </c>
      <c r="M64" s="14"/>
      <c r="N64" s="14">
        <v>400</v>
      </c>
      <c r="O64" s="14"/>
      <c r="P64" s="16"/>
      <c r="Q64" s="16"/>
      <c r="R64" s="16">
        <v>2000</v>
      </c>
      <c r="S64" s="14">
        <f t="shared" si="12"/>
        <v>646</v>
      </c>
      <c r="T64" s="16">
        <v>600</v>
      </c>
      <c r="U64" s="17">
        <f t="shared" si="13"/>
        <v>10.422600619195046</v>
      </c>
      <c r="V64" s="14">
        <f t="shared" si="14"/>
        <v>4.8498452012383897</v>
      </c>
      <c r="W64" s="14"/>
      <c r="X64" s="14"/>
      <c r="Y64" s="14">
        <f>VLOOKUP(A:A,[1]TDSheet!$A:$Y,25,0)</f>
        <v>380</v>
      </c>
      <c r="Z64" s="14">
        <f>VLOOKUP(A:A,[1]TDSheet!$A:$Z,26,0)</f>
        <v>547.79999999999995</v>
      </c>
      <c r="AA64" s="14">
        <f>VLOOKUP(A:A,[1]TDSheet!$A:$AA,27,0)</f>
        <v>639.4</v>
      </c>
      <c r="AB64" s="14">
        <f>VLOOKUP(A:A,[3]TDSheet!$A:$D,4,0)</f>
        <v>408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5"/>
        <v>0</v>
      </c>
      <c r="AF64" s="14">
        <f t="shared" si="16"/>
        <v>0</v>
      </c>
      <c r="AG64" s="14">
        <f t="shared" si="17"/>
        <v>560</v>
      </c>
      <c r="AH64" s="14">
        <f t="shared" si="18"/>
        <v>168.00000000000003</v>
      </c>
      <c r="AI64" s="14">
        <f t="shared" si="19"/>
        <v>0</v>
      </c>
      <c r="AJ64" s="14">
        <f t="shared" si="20"/>
        <v>112.00000000000001</v>
      </c>
      <c r="AK64" s="14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2029</v>
      </c>
      <c r="D65" s="8">
        <v>5982</v>
      </c>
      <c r="E65" s="8">
        <v>4262</v>
      </c>
      <c r="F65" s="8">
        <v>3604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4380</v>
      </c>
      <c r="J65" s="14">
        <f t="shared" si="11"/>
        <v>-118</v>
      </c>
      <c r="K65" s="14">
        <f>VLOOKUP(A:A,[1]TDSheet!$A:$M,13,0)</f>
        <v>600</v>
      </c>
      <c r="L65" s="14">
        <f>VLOOKUP(A:A,[1]TDSheet!$A:$T,20,0)</f>
        <v>0</v>
      </c>
      <c r="M65" s="14"/>
      <c r="N65" s="14">
        <v>600</v>
      </c>
      <c r="O65" s="14"/>
      <c r="P65" s="16">
        <v>1000</v>
      </c>
      <c r="Q65" s="16"/>
      <c r="R65" s="16">
        <v>2400</v>
      </c>
      <c r="S65" s="14">
        <f t="shared" si="12"/>
        <v>852.4</v>
      </c>
      <c r="T65" s="16">
        <v>800</v>
      </c>
      <c r="U65" s="17">
        <f t="shared" si="13"/>
        <v>10.563115908024402</v>
      </c>
      <c r="V65" s="14">
        <f t="shared" si="14"/>
        <v>4.2280619427498829</v>
      </c>
      <c r="W65" s="14"/>
      <c r="X65" s="14"/>
      <c r="Y65" s="14">
        <f>VLOOKUP(A:A,[1]TDSheet!$A:$Y,25,0)</f>
        <v>525</v>
      </c>
      <c r="Z65" s="14">
        <f>VLOOKUP(A:A,[1]TDSheet!$A:$Z,26,0)</f>
        <v>764.6</v>
      </c>
      <c r="AA65" s="14">
        <f>VLOOKUP(A:A,[1]TDSheet!$A:$AA,27,0)</f>
        <v>784.6</v>
      </c>
      <c r="AB65" s="14">
        <f>VLOOKUP(A:A,[3]TDSheet!$A:$D,4,0)</f>
        <v>492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5"/>
        <v>350</v>
      </c>
      <c r="AF65" s="14">
        <f t="shared" si="16"/>
        <v>0</v>
      </c>
      <c r="AG65" s="14">
        <f t="shared" si="17"/>
        <v>840</v>
      </c>
      <c r="AH65" s="14">
        <f t="shared" si="18"/>
        <v>280</v>
      </c>
      <c r="AI65" s="14">
        <f t="shared" si="19"/>
        <v>0</v>
      </c>
      <c r="AJ65" s="14">
        <f t="shared" si="20"/>
        <v>210</v>
      </c>
      <c r="AK65" s="14"/>
    </row>
    <row r="66" spans="1:37" s="1" customFormat="1" ht="11.1" customHeight="1" outlineLevel="1" x14ac:dyDescent="0.2">
      <c r="A66" s="7" t="s">
        <v>69</v>
      </c>
      <c r="B66" s="7" t="s">
        <v>8</v>
      </c>
      <c r="C66" s="8">
        <v>2276</v>
      </c>
      <c r="D66" s="8">
        <v>10128</v>
      </c>
      <c r="E66" s="8">
        <v>6386</v>
      </c>
      <c r="F66" s="8">
        <v>5887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6472</v>
      </c>
      <c r="J66" s="14">
        <f t="shared" si="11"/>
        <v>-86</v>
      </c>
      <c r="K66" s="14">
        <f>VLOOKUP(A:A,[1]TDSheet!$A:$M,13,0)</f>
        <v>1000</v>
      </c>
      <c r="L66" s="14">
        <f>VLOOKUP(A:A,[1]TDSheet!$A:$T,20,0)</f>
        <v>0</v>
      </c>
      <c r="M66" s="14"/>
      <c r="N66" s="14">
        <v>1000</v>
      </c>
      <c r="O66" s="14"/>
      <c r="P66" s="16">
        <v>1000</v>
      </c>
      <c r="Q66" s="16"/>
      <c r="R66" s="16">
        <v>3600</v>
      </c>
      <c r="S66" s="14">
        <f t="shared" si="12"/>
        <v>1277.2</v>
      </c>
      <c r="T66" s="16">
        <v>1200</v>
      </c>
      <c r="U66" s="17">
        <f t="shared" si="13"/>
        <v>10.716410898841215</v>
      </c>
      <c r="V66" s="14">
        <f t="shared" si="14"/>
        <v>4.609301597243971</v>
      </c>
      <c r="W66" s="14"/>
      <c r="X66" s="14"/>
      <c r="Y66" s="14">
        <f>VLOOKUP(A:A,[1]TDSheet!$A:$Y,25,0)</f>
        <v>766.2</v>
      </c>
      <c r="Z66" s="14">
        <f>VLOOKUP(A:A,[1]TDSheet!$A:$Z,26,0)</f>
        <v>1090</v>
      </c>
      <c r="AA66" s="14">
        <f>VLOOKUP(A:A,[1]TDSheet!$A:$AA,27,0)</f>
        <v>1219.4000000000001</v>
      </c>
      <c r="AB66" s="14">
        <f>VLOOKUP(A:A,[3]TDSheet!$A:$D,4,0)</f>
        <v>830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5"/>
        <v>350</v>
      </c>
      <c r="AF66" s="14">
        <f t="shared" si="16"/>
        <v>0</v>
      </c>
      <c r="AG66" s="14">
        <f t="shared" si="17"/>
        <v>1260</v>
      </c>
      <c r="AH66" s="14">
        <f t="shared" si="18"/>
        <v>420</v>
      </c>
      <c r="AI66" s="14">
        <f t="shared" si="19"/>
        <v>0</v>
      </c>
      <c r="AJ66" s="14">
        <f t="shared" si="20"/>
        <v>350</v>
      </c>
      <c r="AK66" s="14"/>
    </row>
    <row r="67" spans="1:37" s="1" customFormat="1" ht="11.1" customHeight="1" outlineLevel="1" x14ac:dyDescent="0.2">
      <c r="A67" s="7" t="s">
        <v>70</v>
      </c>
      <c r="B67" s="7" t="s">
        <v>8</v>
      </c>
      <c r="C67" s="8">
        <v>1162</v>
      </c>
      <c r="D67" s="8">
        <v>1846</v>
      </c>
      <c r="E67" s="8">
        <v>1639</v>
      </c>
      <c r="F67" s="8">
        <v>1314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1677</v>
      </c>
      <c r="J67" s="14">
        <f t="shared" si="11"/>
        <v>-38</v>
      </c>
      <c r="K67" s="14">
        <f>VLOOKUP(A:A,[1]TDSheet!$A:$M,13,0)</f>
        <v>400</v>
      </c>
      <c r="L67" s="14">
        <f>VLOOKUP(A:A,[1]TDSheet!$A:$T,20,0)</f>
        <v>0</v>
      </c>
      <c r="M67" s="14"/>
      <c r="N67" s="14">
        <v>480</v>
      </c>
      <c r="O67" s="14"/>
      <c r="P67" s="16">
        <v>240</v>
      </c>
      <c r="Q67" s="16"/>
      <c r="R67" s="16">
        <v>800</v>
      </c>
      <c r="S67" s="14">
        <f t="shared" si="12"/>
        <v>327.8</v>
      </c>
      <c r="T67" s="16"/>
      <c r="U67" s="17">
        <f t="shared" si="13"/>
        <v>9.8657718120805367</v>
      </c>
      <c r="V67" s="14">
        <f t="shared" si="14"/>
        <v>4.0085417937766934</v>
      </c>
      <c r="W67" s="14"/>
      <c r="X67" s="14"/>
      <c r="Y67" s="14">
        <f>VLOOKUP(A:A,[1]TDSheet!$A:$Y,25,0)</f>
        <v>239.2</v>
      </c>
      <c r="Z67" s="14">
        <f>VLOOKUP(A:A,[1]TDSheet!$A:$Z,26,0)</f>
        <v>366.4</v>
      </c>
      <c r="AA67" s="14">
        <f>VLOOKUP(A:A,[1]TDSheet!$A:$AA,27,0)</f>
        <v>332.8</v>
      </c>
      <c r="AB67" s="14">
        <f>VLOOKUP(A:A,[3]TDSheet!$A:$D,4,0)</f>
        <v>147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5"/>
        <v>98.399999999999991</v>
      </c>
      <c r="AF67" s="14">
        <f t="shared" si="16"/>
        <v>0</v>
      </c>
      <c r="AG67" s="14">
        <f t="shared" si="17"/>
        <v>328</v>
      </c>
      <c r="AH67" s="14">
        <f t="shared" si="18"/>
        <v>0</v>
      </c>
      <c r="AI67" s="14">
        <f t="shared" si="19"/>
        <v>0</v>
      </c>
      <c r="AJ67" s="14">
        <f t="shared" si="20"/>
        <v>196.79999999999998</v>
      </c>
      <c r="AK67" s="14"/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4636</v>
      </c>
      <c r="D68" s="8">
        <v>12806</v>
      </c>
      <c r="E68" s="20">
        <v>9487</v>
      </c>
      <c r="F68" s="20">
        <v>8488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9484</v>
      </c>
      <c r="J68" s="14">
        <f t="shared" si="11"/>
        <v>3</v>
      </c>
      <c r="K68" s="14">
        <f>VLOOKUP(A:A,[1]TDSheet!$A:$M,13,0)</f>
        <v>1600</v>
      </c>
      <c r="L68" s="14">
        <f>VLOOKUP(A:A,[1]TDSheet!$A:$T,20,0)</f>
        <v>0</v>
      </c>
      <c r="M68" s="14"/>
      <c r="N68" s="14">
        <v>2400</v>
      </c>
      <c r="O68" s="14"/>
      <c r="P68" s="16">
        <v>1200</v>
      </c>
      <c r="Q68" s="16">
        <v>2000</v>
      </c>
      <c r="R68" s="16">
        <v>2800</v>
      </c>
      <c r="S68" s="14">
        <f t="shared" si="12"/>
        <v>1897.4</v>
      </c>
      <c r="T68" s="16">
        <v>2400</v>
      </c>
      <c r="U68" s="17">
        <f t="shared" si="13"/>
        <v>11.008748814166754</v>
      </c>
      <c r="V68" s="14">
        <f t="shared" si="14"/>
        <v>4.4734900390007377</v>
      </c>
      <c r="W68" s="14"/>
      <c r="X68" s="14"/>
      <c r="Y68" s="14">
        <f>VLOOKUP(A:A,[1]TDSheet!$A:$Y,25,0)</f>
        <v>1170.2</v>
      </c>
      <c r="Z68" s="14">
        <f>VLOOKUP(A:A,[1]TDSheet!$A:$Z,26,0)</f>
        <v>1930</v>
      </c>
      <c r="AA68" s="14">
        <f>VLOOKUP(A:A,[1]TDSheet!$A:$AA,27,0)</f>
        <v>1841.6</v>
      </c>
      <c r="AB68" s="14">
        <f>VLOOKUP(A:A,[3]TDSheet!$A:$D,4,0)</f>
        <v>1248</v>
      </c>
      <c r="AC68" s="14" t="str">
        <f>VLOOKUP(A:A,[1]TDSheet!$A:$AC,29,0)</f>
        <v>акция</v>
      </c>
      <c r="AD68" s="14">
        <f>VLOOKUP(A:A,[1]TDSheet!$A:$AD,30,0)</f>
        <v>0</v>
      </c>
      <c r="AE68" s="14">
        <f t="shared" si="15"/>
        <v>491.99999999999994</v>
      </c>
      <c r="AF68" s="14">
        <f t="shared" si="16"/>
        <v>820</v>
      </c>
      <c r="AG68" s="14">
        <f t="shared" si="17"/>
        <v>1148</v>
      </c>
      <c r="AH68" s="14">
        <f t="shared" si="18"/>
        <v>983.99999999999989</v>
      </c>
      <c r="AI68" s="14">
        <f t="shared" si="19"/>
        <v>0</v>
      </c>
      <c r="AJ68" s="14">
        <f t="shared" si="20"/>
        <v>983.99999999999989</v>
      </c>
      <c r="AK68" s="14"/>
    </row>
    <row r="69" spans="1:37" s="1" customFormat="1" ht="11.1" customHeight="1" outlineLevel="1" x14ac:dyDescent="0.2">
      <c r="A69" s="7" t="s">
        <v>104</v>
      </c>
      <c r="B69" s="7" t="s">
        <v>8</v>
      </c>
      <c r="C69" s="8">
        <v>83</v>
      </c>
      <c r="D69" s="8">
        <v>124</v>
      </c>
      <c r="E69" s="8">
        <v>126</v>
      </c>
      <c r="F69" s="8">
        <v>75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136</v>
      </c>
      <c r="J69" s="14">
        <f t="shared" si="11"/>
        <v>-10</v>
      </c>
      <c r="K69" s="14">
        <f>VLOOKUP(A:A,[1]TDSheet!$A:$M,13,0)</f>
        <v>40</v>
      </c>
      <c r="L69" s="14">
        <f>VLOOKUP(A:A,[1]TDSheet!$A:$T,20,0)</f>
        <v>0</v>
      </c>
      <c r="M69" s="14"/>
      <c r="N69" s="14"/>
      <c r="O69" s="14"/>
      <c r="P69" s="16">
        <v>40</v>
      </c>
      <c r="Q69" s="16"/>
      <c r="R69" s="16">
        <v>80</v>
      </c>
      <c r="S69" s="14">
        <f t="shared" si="12"/>
        <v>25.2</v>
      </c>
      <c r="T69" s="16"/>
      <c r="U69" s="17">
        <f t="shared" si="13"/>
        <v>9.325396825396826</v>
      </c>
      <c r="V69" s="14">
        <f t="shared" si="14"/>
        <v>2.9761904761904763</v>
      </c>
      <c r="W69" s="14"/>
      <c r="X69" s="14"/>
      <c r="Y69" s="14">
        <f>VLOOKUP(A:A,[1]TDSheet!$A:$Y,25,0)</f>
        <v>12.6</v>
      </c>
      <c r="Z69" s="14">
        <f>VLOOKUP(A:A,[1]TDSheet!$A:$Z,26,0)</f>
        <v>11.6</v>
      </c>
      <c r="AA69" s="14">
        <f>VLOOKUP(A:A,[1]TDSheet!$A:$AA,27,0)</f>
        <v>19.399999999999999</v>
      </c>
      <c r="AB69" s="14">
        <f>VLOOKUP(A:A,[3]TDSheet!$A:$D,4,0)</f>
        <v>27</v>
      </c>
      <c r="AC69" s="14" t="str">
        <f>VLOOKUP(A:A,[1]TDSheet!$A:$AC,29,0)</f>
        <v>Вит</v>
      </c>
      <c r="AD69" s="14" t="e">
        <f>VLOOKUP(A:A,[1]TDSheet!$A:$AD,30,0)</f>
        <v>#N/A</v>
      </c>
      <c r="AE69" s="14">
        <f t="shared" si="15"/>
        <v>16.399999999999999</v>
      </c>
      <c r="AF69" s="14">
        <f t="shared" si="16"/>
        <v>0</v>
      </c>
      <c r="AG69" s="14">
        <f t="shared" si="17"/>
        <v>32.799999999999997</v>
      </c>
      <c r="AH69" s="14">
        <f t="shared" si="18"/>
        <v>0</v>
      </c>
      <c r="AI69" s="14">
        <f t="shared" si="19"/>
        <v>0</v>
      </c>
      <c r="AJ69" s="14">
        <f t="shared" si="20"/>
        <v>0</v>
      </c>
      <c r="AK69" s="14"/>
    </row>
    <row r="70" spans="1:37" s="1" customFormat="1" ht="11.1" customHeight="1" outlineLevel="1" x14ac:dyDescent="0.2">
      <c r="A70" s="7" t="s">
        <v>72</v>
      </c>
      <c r="B70" s="7" t="s">
        <v>8</v>
      </c>
      <c r="C70" s="8">
        <v>1807</v>
      </c>
      <c r="D70" s="8">
        <v>5511</v>
      </c>
      <c r="E70" s="8">
        <v>3741</v>
      </c>
      <c r="F70" s="8">
        <v>3474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3817</v>
      </c>
      <c r="J70" s="14">
        <f t="shared" si="11"/>
        <v>-76</v>
      </c>
      <c r="K70" s="14">
        <f>VLOOKUP(A:A,[1]TDSheet!$A:$M,13,0)</f>
        <v>500</v>
      </c>
      <c r="L70" s="14">
        <f>VLOOKUP(A:A,[1]TDSheet!$A:$T,20,0)</f>
        <v>0</v>
      </c>
      <c r="M70" s="14"/>
      <c r="N70" s="14">
        <v>800</v>
      </c>
      <c r="O70" s="14"/>
      <c r="P70" s="16">
        <v>500</v>
      </c>
      <c r="Q70" s="16">
        <v>500</v>
      </c>
      <c r="R70" s="16">
        <v>1400</v>
      </c>
      <c r="S70" s="14">
        <f t="shared" si="12"/>
        <v>748.2</v>
      </c>
      <c r="T70" s="16">
        <v>400</v>
      </c>
      <c r="U70" s="17">
        <f t="shared" si="13"/>
        <v>10.122961774926489</v>
      </c>
      <c r="V70" s="14">
        <f t="shared" si="14"/>
        <v>4.6431435445068159</v>
      </c>
      <c r="W70" s="14"/>
      <c r="X70" s="14"/>
      <c r="Y70" s="14">
        <f>VLOOKUP(A:A,[1]TDSheet!$A:$Y,25,0)</f>
        <v>502.2</v>
      </c>
      <c r="Z70" s="14">
        <f>VLOOKUP(A:A,[1]TDSheet!$A:$Z,26,0)</f>
        <v>743.8</v>
      </c>
      <c r="AA70" s="14">
        <f>VLOOKUP(A:A,[1]TDSheet!$A:$AA,27,0)</f>
        <v>775.6</v>
      </c>
      <c r="AB70" s="14">
        <f>VLOOKUP(A:A,[3]TDSheet!$A:$D,4,0)</f>
        <v>363</v>
      </c>
      <c r="AC70" s="14">
        <f>VLOOKUP(A:A,[1]TDSheet!$A:$AC,29,0)</f>
        <v>0</v>
      </c>
      <c r="AD70" s="14">
        <f>VLOOKUP(A:A,[1]TDSheet!$A:$AD,30,0)</f>
        <v>0</v>
      </c>
      <c r="AE70" s="14">
        <f t="shared" si="15"/>
        <v>205</v>
      </c>
      <c r="AF70" s="14">
        <f t="shared" si="16"/>
        <v>205</v>
      </c>
      <c r="AG70" s="14">
        <f t="shared" si="17"/>
        <v>574</v>
      </c>
      <c r="AH70" s="14">
        <f t="shared" si="18"/>
        <v>164</v>
      </c>
      <c r="AI70" s="14">
        <f t="shared" si="19"/>
        <v>0</v>
      </c>
      <c r="AJ70" s="14">
        <f t="shared" si="20"/>
        <v>328</v>
      </c>
      <c r="AK70" s="14"/>
    </row>
    <row r="71" spans="1:37" s="1" customFormat="1" ht="11.1" customHeight="1" outlineLevel="1" x14ac:dyDescent="0.2">
      <c r="A71" s="7" t="s">
        <v>73</v>
      </c>
      <c r="B71" s="7" t="s">
        <v>9</v>
      </c>
      <c r="C71" s="8">
        <v>3.1150000000000002</v>
      </c>
      <c r="D71" s="8"/>
      <c r="E71" s="8">
        <v>0</v>
      </c>
      <c r="F71" s="8">
        <v>3.1150000000000002</v>
      </c>
      <c r="G71" s="1">
        <f>VLOOKUP(A:A,[1]TDSheet!$A:$G,7,0)</f>
        <v>0</v>
      </c>
      <c r="H71" s="1">
        <f>VLOOKUP(A:A,[1]TDSheet!$A:$H,8,0)</f>
        <v>30</v>
      </c>
      <c r="I71" s="14">
        <v>0</v>
      </c>
      <c r="J71" s="14">
        <f t="shared" si="11"/>
        <v>0</v>
      </c>
      <c r="K71" s="14">
        <f>VLOOKUP(A:A,[1]TDSheet!$A:$M,13,0)</f>
        <v>0</v>
      </c>
      <c r="L71" s="14">
        <f>VLOOKUP(A:A,[1]TDSheet!$A:$T,20,0)</f>
        <v>0</v>
      </c>
      <c r="M71" s="14"/>
      <c r="N71" s="14"/>
      <c r="O71" s="14"/>
      <c r="P71" s="16"/>
      <c r="Q71" s="16"/>
      <c r="R71" s="16"/>
      <c r="S71" s="14">
        <f t="shared" si="12"/>
        <v>0</v>
      </c>
      <c r="T71" s="16"/>
      <c r="U71" s="17" t="e">
        <f t="shared" si="13"/>
        <v>#DIV/0!</v>
      </c>
      <c r="V71" s="14" t="e">
        <f t="shared" si="14"/>
        <v>#DIV/0!</v>
      </c>
      <c r="W71" s="14"/>
      <c r="X71" s="14"/>
      <c r="Y71" s="14">
        <f>VLOOKUP(A:A,[1]TDSheet!$A:$Y,25,0)</f>
        <v>2.0964</v>
      </c>
      <c r="Z71" s="14">
        <f>VLOOKUP(A:A,[1]TDSheet!$A:$Z,26,0)</f>
        <v>5.7518000000000002</v>
      </c>
      <c r="AA71" s="14">
        <f>VLOOKUP(A:A,[1]TDSheet!$A:$AA,27,0)</f>
        <v>4.5999999999999996</v>
      </c>
      <c r="AB71" s="14">
        <v>0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5"/>
        <v>0</v>
      </c>
      <c r="AF71" s="14">
        <f t="shared" si="16"/>
        <v>0</v>
      </c>
      <c r="AG71" s="14">
        <f t="shared" si="17"/>
        <v>0</v>
      </c>
      <c r="AH71" s="14">
        <f t="shared" si="18"/>
        <v>0</v>
      </c>
      <c r="AI71" s="14">
        <f t="shared" si="19"/>
        <v>0</v>
      </c>
      <c r="AJ71" s="14">
        <f t="shared" si="20"/>
        <v>0</v>
      </c>
      <c r="AK71" s="14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206</v>
      </c>
      <c r="D72" s="8">
        <v>177</v>
      </c>
      <c r="E72" s="8">
        <v>165</v>
      </c>
      <c r="F72" s="8">
        <v>189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174</v>
      </c>
      <c r="J72" s="14">
        <f t="shared" ref="J72:J106" si="21">E72-I72</f>
        <v>-9</v>
      </c>
      <c r="K72" s="14">
        <f>VLOOKUP(A:A,[1]TDSheet!$A:$M,13,0)</f>
        <v>40</v>
      </c>
      <c r="L72" s="14">
        <f>VLOOKUP(A:A,[1]TDSheet!$A:$T,20,0)</f>
        <v>0</v>
      </c>
      <c r="M72" s="14"/>
      <c r="N72" s="14">
        <v>40</v>
      </c>
      <c r="O72" s="14"/>
      <c r="P72" s="16"/>
      <c r="Q72" s="16"/>
      <c r="R72" s="16">
        <v>80</v>
      </c>
      <c r="S72" s="14">
        <f t="shared" ref="S72:S106" si="22">E72/5</f>
        <v>33</v>
      </c>
      <c r="T72" s="16"/>
      <c r="U72" s="17">
        <f t="shared" ref="U72:U106" si="23">(F72+K72+L72+M72+N72+P72+Q72+R72+T72)/S72</f>
        <v>10.575757575757576</v>
      </c>
      <c r="V72" s="14">
        <f t="shared" ref="V72:V106" si="24">F72/S72</f>
        <v>5.7272727272727275</v>
      </c>
      <c r="W72" s="14"/>
      <c r="X72" s="14"/>
      <c r="Y72" s="14">
        <f>VLOOKUP(A:A,[1]TDSheet!$A:$Y,25,0)</f>
        <v>45.6</v>
      </c>
      <c r="Z72" s="14">
        <f>VLOOKUP(A:A,[1]TDSheet!$A:$Z,26,0)</f>
        <v>46.4</v>
      </c>
      <c r="AA72" s="14">
        <f>VLOOKUP(A:A,[1]TDSheet!$A:$AA,27,0)</f>
        <v>38.6</v>
      </c>
      <c r="AB72" s="14">
        <f>VLOOKUP(A:A,[3]TDSheet!$A:$D,4,0)</f>
        <v>48</v>
      </c>
      <c r="AC72" s="14" t="str">
        <f>VLOOKUP(A:A,[1]TDSheet!$A:$AC,29,0)</f>
        <v>увел</v>
      </c>
      <c r="AD72" s="14" t="str">
        <f>VLOOKUP(A:A,[1]TDSheet!$A:$AD,30,0)</f>
        <v>увел</v>
      </c>
      <c r="AE72" s="14">
        <f t="shared" ref="AE72:AE106" si="25">P72*G72</f>
        <v>0</v>
      </c>
      <c r="AF72" s="14">
        <f t="shared" ref="AF72:AF106" si="26">Q72*G72</f>
        <v>0</v>
      </c>
      <c r="AG72" s="14">
        <f t="shared" ref="AG72:AG106" si="27">R72*G72</f>
        <v>32.799999999999997</v>
      </c>
      <c r="AH72" s="14">
        <f t="shared" ref="AH72:AH106" si="28">T72*G72</f>
        <v>0</v>
      </c>
      <c r="AI72" s="14">
        <f t="shared" ref="AI72:AI106" si="29">M72*G72</f>
        <v>0</v>
      </c>
      <c r="AJ72" s="14">
        <f t="shared" ref="AJ72:AJ106" si="30">N72*G72</f>
        <v>16.399999999999999</v>
      </c>
      <c r="AK72" s="14"/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530</v>
      </c>
      <c r="D73" s="8">
        <v>1171</v>
      </c>
      <c r="E73" s="8">
        <v>602</v>
      </c>
      <c r="F73" s="8">
        <v>1069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628</v>
      </c>
      <c r="J73" s="14">
        <f t="shared" si="21"/>
        <v>-26</v>
      </c>
      <c r="K73" s="14">
        <f>VLOOKUP(A:A,[1]TDSheet!$A:$M,13,0)</f>
        <v>120</v>
      </c>
      <c r="L73" s="14">
        <f>VLOOKUP(A:A,[1]TDSheet!$A:$T,20,0)</f>
        <v>0</v>
      </c>
      <c r="M73" s="14"/>
      <c r="N73" s="14">
        <v>30</v>
      </c>
      <c r="O73" s="14"/>
      <c r="P73" s="16"/>
      <c r="Q73" s="16"/>
      <c r="R73" s="16"/>
      <c r="S73" s="14">
        <f t="shared" si="22"/>
        <v>120.4</v>
      </c>
      <c r="T73" s="16"/>
      <c r="U73" s="17">
        <f t="shared" si="23"/>
        <v>10.124584717607974</v>
      </c>
      <c r="V73" s="14">
        <f t="shared" si="24"/>
        <v>8.8787375415282384</v>
      </c>
      <c r="W73" s="14"/>
      <c r="X73" s="14"/>
      <c r="Y73" s="14">
        <f>VLOOKUP(A:A,[1]TDSheet!$A:$Y,25,0)</f>
        <v>145</v>
      </c>
      <c r="Z73" s="14">
        <f>VLOOKUP(A:A,[1]TDSheet!$A:$Z,26,0)</f>
        <v>184.4</v>
      </c>
      <c r="AA73" s="14">
        <f>VLOOKUP(A:A,[1]TDSheet!$A:$AA,27,0)</f>
        <v>185.4</v>
      </c>
      <c r="AB73" s="14">
        <f>VLOOKUP(A:A,[3]TDSheet!$A:$D,4,0)</f>
        <v>104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25"/>
        <v>0</v>
      </c>
      <c r="AF73" s="14">
        <f t="shared" si="26"/>
        <v>0</v>
      </c>
      <c r="AG73" s="14">
        <f t="shared" si="27"/>
        <v>0</v>
      </c>
      <c r="AH73" s="14">
        <f t="shared" si="28"/>
        <v>0</v>
      </c>
      <c r="AI73" s="14">
        <f t="shared" si="29"/>
        <v>0</v>
      </c>
      <c r="AJ73" s="14">
        <f t="shared" si="30"/>
        <v>10.799999999999999</v>
      </c>
      <c r="AK73" s="14"/>
    </row>
    <row r="74" spans="1:37" s="1" customFormat="1" ht="11.1" customHeight="1" outlineLevel="1" x14ac:dyDescent="0.2">
      <c r="A74" s="7" t="s">
        <v>76</v>
      </c>
      <c r="B74" s="7" t="s">
        <v>8</v>
      </c>
      <c r="C74" s="8">
        <v>349</v>
      </c>
      <c r="D74" s="8">
        <v>857</v>
      </c>
      <c r="E74" s="8">
        <v>678</v>
      </c>
      <c r="F74" s="8">
        <v>507</v>
      </c>
      <c r="G74" s="1">
        <f>VLOOKUP(A:A,[1]TDSheet!$A:$G,7,0)</f>
        <v>0.28000000000000003</v>
      </c>
      <c r="H74" s="1" t="e">
        <f>VLOOKUP(A:A,[1]TDSheet!$A:$H,8,0)</f>
        <v>#N/A</v>
      </c>
      <c r="I74" s="14">
        <f>VLOOKUP(A:A,[2]TDSheet!$A:$F,6,0)</f>
        <v>695</v>
      </c>
      <c r="J74" s="14">
        <f t="shared" si="21"/>
        <v>-17</v>
      </c>
      <c r="K74" s="14">
        <f>VLOOKUP(A:A,[1]TDSheet!$A:$M,13,0)</f>
        <v>80</v>
      </c>
      <c r="L74" s="14">
        <f>VLOOKUP(A:A,[1]TDSheet!$A:$T,20,0)</f>
        <v>40</v>
      </c>
      <c r="M74" s="14"/>
      <c r="N74" s="14">
        <v>200</v>
      </c>
      <c r="O74" s="14"/>
      <c r="P74" s="16">
        <v>160</v>
      </c>
      <c r="Q74" s="16"/>
      <c r="R74" s="16">
        <v>360</v>
      </c>
      <c r="S74" s="14">
        <f t="shared" si="22"/>
        <v>135.6</v>
      </c>
      <c r="T74" s="16"/>
      <c r="U74" s="17">
        <f t="shared" si="23"/>
        <v>9.9336283185840717</v>
      </c>
      <c r="V74" s="14">
        <f t="shared" si="24"/>
        <v>3.7389380530973453</v>
      </c>
      <c r="W74" s="14"/>
      <c r="X74" s="14"/>
      <c r="Y74" s="14">
        <f>VLOOKUP(A:A,[1]TDSheet!$A:$Y,25,0)</f>
        <v>109.2</v>
      </c>
      <c r="Z74" s="14">
        <f>VLOOKUP(A:A,[1]TDSheet!$A:$Z,26,0)</f>
        <v>128</v>
      </c>
      <c r="AA74" s="14">
        <f>VLOOKUP(A:A,[1]TDSheet!$A:$AA,27,0)</f>
        <v>129.6</v>
      </c>
      <c r="AB74" s="14">
        <f>VLOOKUP(A:A,[3]TDSheet!$A:$D,4,0)</f>
        <v>80</v>
      </c>
      <c r="AC74" s="14" t="str">
        <f>VLOOKUP(A:A,[1]TDSheet!$A:$AC,29,0)</f>
        <v>м10з</v>
      </c>
      <c r="AD74" s="14" t="str">
        <f>VLOOKUP(A:A,[1]TDSheet!$A:$AD,30,0)</f>
        <v>м10з</v>
      </c>
      <c r="AE74" s="14">
        <f t="shared" si="25"/>
        <v>44.800000000000004</v>
      </c>
      <c r="AF74" s="14">
        <f t="shared" si="26"/>
        <v>0</v>
      </c>
      <c r="AG74" s="14">
        <f t="shared" si="27"/>
        <v>100.80000000000001</v>
      </c>
      <c r="AH74" s="14">
        <f t="shared" si="28"/>
        <v>0</v>
      </c>
      <c r="AI74" s="14">
        <f t="shared" si="29"/>
        <v>0</v>
      </c>
      <c r="AJ74" s="14">
        <f t="shared" si="30"/>
        <v>56.000000000000007</v>
      </c>
      <c r="AK74" s="14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892</v>
      </c>
      <c r="D75" s="8">
        <v>2268</v>
      </c>
      <c r="E75" s="8">
        <v>1682</v>
      </c>
      <c r="F75" s="8">
        <v>1448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1662</v>
      </c>
      <c r="J75" s="14">
        <f t="shared" si="21"/>
        <v>20</v>
      </c>
      <c r="K75" s="14">
        <f>VLOOKUP(A:A,[1]TDSheet!$A:$M,13,0)</f>
        <v>480</v>
      </c>
      <c r="L75" s="14">
        <f>VLOOKUP(A:A,[1]TDSheet!$A:$T,20,0)</f>
        <v>120</v>
      </c>
      <c r="M75" s="14"/>
      <c r="N75" s="14">
        <v>480</v>
      </c>
      <c r="O75" s="14"/>
      <c r="P75" s="16"/>
      <c r="Q75" s="16"/>
      <c r="R75" s="16">
        <v>840</v>
      </c>
      <c r="S75" s="14">
        <f t="shared" si="22"/>
        <v>336.4</v>
      </c>
      <c r="T75" s="16"/>
      <c r="U75" s="17">
        <f t="shared" si="23"/>
        <v>10.011890606420929</v>
      </c>
      <c r="V75" s="14">
        <f t="shared" si="24"/>
        <v>4.3043995243757438</v>
      </c>
      <c r="W75" s="14"/>
      <c r="X75" s="14"/>
      <c r="Y75" s="14">
        <f>VLOOKUP(A:A,[1]TDSheet!$A:$Y,25,0)</f>
        <v>209</v>
      </c>
      <c r="Z75" s="14">
        <f>VLOOKUP(A:A,[1]TDSheet!$A:$Z,26,0)</f>
        <v>335.2</v>
      </c>
      <c r="AA75" s="14">
        <f>VLOOKUP(A:A,[1]TDSheet!$A:$AA,27,0)</f>
        <v>341.2</v>
      </c>
      <c r="AB75" s="14">
        <f>VLOOKUP(A:A,[3]TDSheet!$A:$D,4,0)</f>
        <v>158</v>
      </c>
      <c r="AC75" s="14" t="str">
        <f>VLOOKUP(A:A,[1]TDSheet!$A:$AC,29,0)</f>
        <v>м122з</v>
      </c>
      <c r="AD75" s="14" t="str">
        <f>VLOOKUP(A:A,[1]TDSheet!$A:$AD,30,0)</f>
        <v>м122з</v>
      </c>
      <c r="AE75" s="14">
        <f t="shared" si="25"/>
        <v>0</v>
      </c>
      <c r="AF75" s="14">
        <f t="shared" si="26"/>
        <v>0</v>
      </c>
      <c r="AG75" s="14">
        <f t="shared" si="27"/>
        <v>336</v>
      </c>
      <c r="AH75" s="14">
        <f t="shared" si="28"/>
        <v>0</v>
      </c>
      <c r="AI75" s="14">
        <f t="shared" si="29"/>
        <v>0</v>
      </c>
      <c r="AJ75" s="14">
        <f t="shared" si="30"/>
        <v>192</v>
      </c>
      <c r="AK75" s="14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352</v>
      </c>
      <c r="D76" s="8">
        <v>337</v>
      </c>
      <c r="E76" s="8">
        <v>445</v>
      </c>
      <c r="F76" s="8">
        <v>231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451</v>
      </c>
      <c r="J76" s="14">
        <f t="shared" si="21"/>
        <v>-6</v>
      </c>
      <c r="K76" s="14">
        <f>VLOOKUP(A:A,[1]TDSheet!$A:$M,13,0)</f>
        <v>80</v>
      </c>
      <c r="L76" s="14">
        <f>VLOOKUP(A:A,[1]TDSheet!$A:$T,20,0)</f>
        <v>120</v>
      </c>
      <c r="M76" s="14"/>
      <c r="N76" s="14">
        <v>120</v>
      </c>
      <c r="O76" s="14"/>
      <c r="P76" s="16">
        <v>120</v>
      </c>
      <c r="Q76" s="16"/>
      <c r="R76" s="16">
        <v>240</v>
      </c>
      <c r="S76" s="14">
        <f t="shared" si="22"/>
        <v>89</v>
      </c>
      <c r="T76" s="16"/>
      <c r="U76" s="17">
        <f t="shared" si="23"/>
        <v>10.235955056179776</v>
      </c>
      <c r="V76" s="14">
        <f t="shared" si="24"/>
        <v>2.595505617977528</v>
      </c>
      <c r="W76" s="14"/>
      <c r="X76" s="14"/>
      <c r="Y76" s="14">
        <f>VLOOKUP(A:A,[1]TDSheet!$A:$Y,25,0)</f>
        <v>83</v>
      </c>
      <c r="Z76" s="14">
        <f>VLOOKUP(A:A,[1]TDSheet!$A:$Z,26,0)</f>
        <v>88.8</v>
      </c>
      <c r="AA76" s="14">
        <f>VLOOKUP(A:A,[1]TDSheet!$A:$AA,27,0)</f>
        <v>74.400000000000006</v>
      </c>
      <c r="AB76" s="14">
        <f>VLOOKUP(A:A,[3]TDSheet!$A:$D,4,0)</f>
        <v>35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25"/>
        <v>39.6</v>
      </c>
      <c r="AF76" s="14">
        <f t="shared" si="26"/>
        <v>0</v>
      </c>
      <c r="AG76" s="14">
        <f t="shared" si="27"/>
        <v>79.2</v>
      </c>
      <c r="AH76" s="14">
        <f t="shared" si="28"/>
        <v>0</v>
      </c>
      <c r="AI76" s="14">
        <f t="shared" si="29"/>
        <v>0</v>
      </c>
      <c r="AJ76" s="14">
        <f t="shared" si="30"/>
        <v>39.6</v>
      </c>
      <c r="AK76" s="14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167</v>
      </c>
      <c r="D77" s="8">
        <v>665</v>
      </c>
      <c r="E77" s="8">
        <v>309</v>
      </c>
      <c r="F77" s="8">
        <v>302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322</v>
      </c>
      <c r="J77" s="14">
        <f t="shared" si="21"/>
        <v>-13</v>
      </c>
      <c r="K77" s="14">
        <f>VLOOKUP(A:A,[1]TDSheet!$A:$M,13,0)</f>
        <v>0</v>
      </c>
      <c r="L77" s="14">
        <f>VLOOKUP(A:A,[1]TDSheet!$A:$T,20,0)</f>
        <v>80</v>
      </c>
      <c r="M77" s="14"/>
      <c r="N77" s="14">
        <v>40</v>
      </c>
      <c r="O77" s="14"/>
      <c r="P77" s="16"/>
      <c r="Q77" s="16"/>
      <c r="R77" s="16">
        <v>200</v>
      </c>
      <c r="S77" s="14">
        <f t="shared" si="22"/>
        <v>61.8</v>
      </c>
      <c r="T77" s="16"/>
      <c r="U77" s="17">
        <f t="shared" si="23"/>
        <v>10.064724919093852</v>
      </c>
      <c r="V77" s="14">
        <f t="shared" si="24"/>
        <v>4.8867313915857604</v>
      </c>
      <c r="W77" s="14"/>
      <c r="X77" s="14"/>
      <c r="Y77" s="14">
        <f>VLOOKUP(A:A,[1]TDSheet!$A:$Y,25,0)</f>
        <v>61.6</v>
      </c>
      <c r="Z77" s="14">
        <f>VLOOKUP(A:A,[1]TDSheet!$A:$Z,26,0)</f>
        <v>65.400000000000006</v>
      </c>
      <c r="AA77" s="14">
        <f>VLOOKUP(A:A,[1]TDSheet!$A:$AA,27,0)</f>
        <v>73.8</v>
      </c>
      <c r="AB77" s="14">
        <f>VLOOKUP(A:A,[3]TDSheet!$A:$D,4,0)</f>
        <v>45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5"/>
        <v>0</v>
      </c>
      <c r="AF77" s="14">
        <f t="shared" si="26"/>
        <v>0</v>
      </c>
      <c r="AG77" s="14">
        <f t="shared" si="27"/>
        <v>66</v>
      </c>
      <c r="AH77" s="14">
        <f t="shared" si="28"/>
        <v>0</v>
      </c>
      <c r="AI77" s="14">
        <f t="shared" si="29"/>
        <v>0</v>
      </c>
      <c r="AJ77" s="14">
        <f t="shared" si="30"/>
        <v>13.200000000000001</v>
      </c>
      <c r="AK77" s="14"/>
    </row>
    <row r="78" spans="1:37" s="1" customFormat="1" ht="11.1" customHeight="1" outlineLevel="1" x14ac:dyDescent="0.2">
      <c r="A78" s="7" t="s">
        <v>80</v>
      </c>
      <c r="B78" s="7" t="s">
        <v>8</v>
      </c>
      <c r="C78" s="8">
        <v>19</v>
      </c>
      <c r="D78" s="8">
        <v>82</v>
      </c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5</v>
      </c>
      <c r="J78" s="14">
        <f t="shared" si="21"/>
        <v>-5</v>
      </c>
      <c r="K78" s="14">
        <f>VLOOKUP(A:A,[1]TDSheet!$A:$M,13,0)</f>
        <v>0</v>
      </c>
      <c r="L78" s="14">
        <f>VLOOKUP(A:A,[1]TDSheet!$A:$T,20,0)</f>
        <v>0</v>
      </c>
      <c r="M78" s="14"/>
      <c r="N78" s="14"/>
      <c r="O78" s="14"/>
      <c r="P78" s="16"/>
      <c r="Q78" s="16"/>
      <c r="R78" s="16"/>
      <c r="S78" s="14">
        <f t="shared" si="22"/>
        <v>0</v>
      </c>
      <c r="T78" s="16"/>
      <c r="U78" s="17" t="e">
        <f t="shared" si="23"/>
        <v>#DIV/0!</v>
      </c>
      <c r="V78" s="14" t="e">
        <f t="shared" si="24"/>
        <v>#DIV/0!</v>
      </c>
      <c r="W78" s="14"/>
      <c r="X78" s="14"/>
      <c r="Y78" s="14">
        <f>VLOOKUP(A:A,[1]TDSheet!$A:$Y,25,0)</f>
        <v>39.4</v>
      </c>
      <c r="Z78" s="14">
        <f>VLOOKUP(A:A,[1]TDSheet!$A:$Z,26,0)</f>
        <v>3.8</v>
      </c>
      <c r="AA78" s="14">
        <f>VLOOKUP(A:A,[1]TDSheet!$A:$AA,27,0)</f>
        <v>0</v>
      </c>
      <c r="AB78" s="14">
        <f>VLOOKUP(A:A,[3]TDSheet!$A:$D,4,0)</f>
        <v>-1</v>
      </c>
      <c r="AC78" s="14" t="str">
        <f>VLOOKUP(A:A,[1]TDSheet!$A:$AC,29,0)</f>
        <v>вывод</v>
      </c>
      <c r="AD78" s="14" t="str">
        <f>VLOOKUP(A:A,[1]TDSheet!$A:$AD,30,0)</f>
        <v>костик</v>
      </c>
      <c r="AE78" s="14">
        <f t="shared" si="25"/>
        <v>0</v>
      </c>
      <c r="AF78" s="14">
        <f t="shared" si="26"/>
        <v>0</v>
      </c>
      <c r="AG78" s="14">
        <f t="shared" si="27"/>
        <v>0</v>
      </c>
      <c r="AH78" s="14">
        <f t="shared" si="28"/>
        <v>0</v>
      </c>
      <c r="AI78" s="14">
        <f t="shared" si="29"/>
        <v>0</v>
      </c>
      <c r="AJ78" s="14">
        <f t="shared" si="30"/>
        <v>0</v>
      </c>
      <c r="AK78" s="14"/>
    </row>
    <row r="79" spans="1:37" s="1" customFormat="1" ht="11.1" customHeight="1" outlineLevel="1" x14ac:dyDescent="0.2">
      <c r="A79" s="7" t="s">
        <v>81</v>
      </c>
      <c r="B79" s="7" t="s">
        <v>8</v>
      </c>
      <c r="C79" s="8">
        <v>471</v>
      </c>
      <c r="D79" s="8">
        <v>934</v>
      </c>
      <c r="E79" s="8">
        <v>730</v>
      </c>
      <c r="F79" s="8">
        <v>656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748</v>
      </c>
      <c r="J79" s="14">
        <f t="shared" si="21"/>
        <v>-18</v>
      </c>
      <c r="K79" s="14">
        <f>VLOOKUP(A:A,[1]TDSheet!$A:$M,13,0)</f>
        <v>200</v>
      </c>
      <c r="L79" s="14">
        <f>VLOOKUP(A:A,[1]TDSheet!$A:$T,20,0)</f>
        <v>0</v>
      </c>
      <c r="M79" s="14"/>
      <c r="N79" s="14">
        <v>160</v>
      </c>
      <c r="O79" s="14"/>
      <c r="P79" s="16"/>
      <c r="Q79" s="16"/>
      <c r="R79" s="16">
        <v>480</v>
      </c>
      <c r="S79" s="14">
        <f t="shared" si="22"/>
        <v>146</v>
      </c>
      <c r="T79" s="16"/>
      <c r="U79" s="17">
        <f t="shared" si="23"/>
        <v>10.246575342465754</v>
      </c>
      <c r="V79" s="14">
        <f t="shared" si="24"/>
        <v>4.493150684931507</v>
      </c>
      <c r="W79" s="14"/>
      <c r="X79" s="14"/>
      <c r="Y79" s="14">
        <f>VLOOKUP(A:A,[1]TDSheet!$A:$Y,25,0)</f>
        <v>146.6</v>
      </c>
      <c r="Z79" s="14">
        <f>VLOOKUP(A:A,[1]TDSheet!$A:$Z,26,0)</f>
        <v>159.80000000000001</v>
      </c>
      <c r="AA79" s="14">
        <f>VLOOKUP(A:A,[1]TDSheet!$A:$AA,27,0)</f>
        <v>158.80000000000001</v>
      </c>
      <c r="AB79" s="14">
        <f>VLOOKUP(A:A,[3]TDSheet!$A:$D,4,0)</f>
        <v>115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5"/>
        <v>0</v>
      </c>
      <c r="AF79" s="14">
        <f t="shared" si="26"/>
        <v>0</v>
      </c>
      <c r="AG79" s="14">
        <f t="shared" si="27"/>
        <v>158.4</v>
      </c>
      <c r="AH79" s="14">
        <f t="shared" si="28"/>
        <v>0</v>
      </c>
      <c r="AI79" s="14">
        <f t="shared" si="29"/>
        <v>0</v>
      </c>
      <c r="AJ79" s="14">
        <f t="shared" si="30"/>
        <v>52.800000000000004</v>
      </c>
      <c r="AK79" s="14"/>
    </row>
    <row r="80" spans="1:37" s="1" customFormat="1" ht="11.1" customHeight="1" outlineLevel="1" x14ac:dyDescent="0.2">
      <c r="A80" s="7" t="s">
        <v>82</v>
      </c>
      <c r="B80" s="7" t="s">
        <v>9</v>
      </c>
      <c r="C80" s="8">
        <v>17.853999999999999</v>
      </c>
      <c r="D80" s="8">
        <v>42.36</v>
      </c>
      <c r="E80" s="8">
        <v>17.149999999999999</v>
      </c>
      <c r="F80" s="8">
        <v>43.064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48</v>
      </c>
      <c r="J80" s="14">
        <f t="shared" si="21"/>
        <v>-30.85</v>
      </c>
      <c r="K80" s="14">
        <f>VLOOKUP(A:A,[1]TDSheet!$A:$M,13,0)</f>
        <v>10</v>
      </c>
      <c r="L80" s="14">
        <f>VLOOKUP(A:A,[1]TDSheet!$A:$T,20,0)</f>
        <v>0</v>
      </c>
      <c r="M80" s="14"/>
      <c r="N80" s="14"/>
      <c r="O80" s="14"/>
      <c r="P80" s="16"/>
      <c r="Q80" s="16"/>
      <c r="R80" s="16">
        <v>10</v>
      </c>
      <c r="S80" s="14">
        <f t="shared" si="22"/>
        <v>3.4299999999999997</v>
      </c>
      <c r="T80" s="16"/>
      <c r="U80" s="17">
        <f t="shared" si="23"/>
        <v>18.386005830903791</v>
      </c>
      <c r="V80" s="14">
        <f t="shared" si="24"/>
        <v>12.555102040816328</v>
      </c>
      <c r="W80" s="14"/>
      <c r="X80" s="14"/>
      <c r="Y80" s="14">
        <f>VLOOKUP(A:A,[1]TDSheet!$A:$Y,25,0)</f>
        <v>5.0556000000000001</v>
      </c>
      <c r="Z80" s="14">
        <f>VLOOKUP(A:A,[1]TDSheet!$A:$Z,26,0)</f>
        <v>4.7671999999999999</v>
      </c>
      <c r="AA80" s="14">
        <f>VLOOKUP(A:A,[1]TDSheet!$A:$AA,27,0)</f>
        <v>5.6093999999999999</v>
      </c>
      <c r="AB80" s="14">
        <v>0</v>
      </c>
      <c r="AC80" s="21" t="s">
        <v>139</v>
      </c>
      <c r="AD80" s="14" t="str">
        <f>VLOOKUP(A:A,[1]TDSheet!$A:$AD,30,0)</f>
        <v>костик</v>
      </c>
      <c r="AE80" s="14">
        <f t="shared" si="25"/>
        <v>0</v>
      </c>
      <c r="AF80" s="14">
        <f t="shared" si="26"/>
        <v>0</v>
      </c>
      <c r="AG80" s="14">
        <f t="shared" si="27"/>
        <v>10</v>
      </c>
      <c r="AH80" s="14">
        <f t="shared" si="28"/>
        <v>0</v>
      </c>
      <c r="AI80" s="14">
        <f t="shared" si="29"/>
        <v>0</v>
      </c>
      <c r="AJ80" s="14">
        <f t="shared" si="30"/>
        <v>0</v>
      </c>
      <c r="AK80" s="14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83</v>
      </c>
      <c r="D81" s="8">
        <v>128</v>
      </c>
      <c r="E81" s="8">
        <v>86</v>
      </c>
      <c r="F81" s="8">
        <v>122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90</v>
      </c>
      <c r="J81" s="14">
        <f t="shared" si="21"/>
        <v>-4</v>
      </c>
      <c r="K81" s="14">
        <f>VLOOKUP(A:A,[1]TDSheet!$A:$M,13,0)</f>
        <v>80</v>
      </c>
      <c r="L81" s="14">
        <f>VLOOKUP(A:A,[1]TDSheet!$A:$T,20,0)</f>
        <v>0</v>
      </c>
      <c r="M81" s="14"/>
      <c r="N81" s="14"/>
      <c r="O81" s="14"/>
      <c r="P81" s="16"/>
      <c r="Q81" s="16"/>
      <c r="R81" s="16"/>
      <c r="S81" s="14">
        <f t="shared" si="22"/>
        <v>17.2</v>
      </c>
      <c r="T81" s="16"/>
      <c r="U81" s="17">
        <f t="shared" si="23"/>
        <v>11.744186046511629</v>
      </c>
      <c r="V81" s="14">
        <f t="shared" si="24"/>
        <v>7.0930232558139537</v>
      </c>
      <c r="W81" s="14"/>
      <c r="X81" s="14"/>
      <c r="Y81" s="14">
        <f>VLOOKUP(A:A,[1]TDSheet!$A:$Y,25,0)</f>
        <v>26.2</v>
      </c>
      <c r="Z81" s="14">
        <f>VLOOKUP(A:A,[1]TDSheet!$A:$Z,26,0)</f>
        <v>22.8</v>
      </c>
      <c r="AA81" s="14">
        <f>VLOOKUP(A:A,[1]TDSheet!$A:$AA,27,0)</f>
        <v>20.8</v>
      </c>
      <c r="AB81" s="14">
        <f>VLOOKUP(A:A,[3]TDSheet!$A:$D,4,0)</f>
        <v>24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5"/>
        <v>0</v>
      </c>
      <c r="AF81" s="14">
        <f t="shared" si="26"/>
        <v>0</v>
      </c>
      <c r="AG81" s="14">
        <f t="shared" si="27"/>
        <v>0</v>
      </c>
      <c r="AH81" s="14">
        <f t="shared" si="28"/>
        <v>0</v>
      </c>
      <c r="AI81" s="14">
        <f t="shared" si="29"/>
        <v>0</v>
      </c>
      <c r="AJ81" s="14">
        <f t="shared" si="30"/>
        <v>0</v>
      </c>
      <c r="AK81" s="14"/>
    </row>
    <row r="82" spans="1:37" s="1" customFormat="1" ht="11.1" customHeight="1" outlineLevel="1" x14ac:dyDescent="0.2">
      <c r="A82" s="7" t="s">
        <v>84</v>
      </c>
      <c r="B82" s="7" t="s">
        <v>9</v>
      </c>
      <c r="C82" s="8">
        <v>373.01100000000002</v>
      </c>
      <c r="D82" s="8">
        <v>508.39600000000002</v>
      </c>
      <c r="E82" s="8">
        <v>588.23699999999997</v>
      </c>
      <c r="F82" s="8">
        <v>293.17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550.79999999999995</v>
      </c>
      <c r="J82" s="14">
        <f t="shared" si="21"/>
        <v>37.437000000000012</v>
      </c>
      <c r="K82" s="14">
        <f>VLOOKUP(A:A,[1]TDSheet!$A:$M,13,0)</f>
        <v>220</v>
      </c>
      <c r="L82" s="14">
        <f>VLOOKUP(A:A,[1]TDSheet!$A:$T,20,0)</f>
        <v>120</v>
      </c>
      <c r="M82" s="14"/>
      <c r="N82" s="14">
        <v>150</v>
      </c>
      <c r="O82" s="14"/>
      <c r="P82" s="16">
        <v>80</v>
      </c>
      <c r="Q82" s="16"/>
      <c r="R82" s="16">
        <v>350</v>
      </c>
      <c r="S82" s="14">
        <f t="shared" si="22"/>
        <v>117.64739999999999</v>
      </c>
      <c r="T82" s="16"/>
      <c r="U82" s="17">
        <f t="shared" si="23"/>
        <v>10.311915095446224</v>
      </c>
      <c r="V82" s="14">
        <f t="shared" si="24"/>
        <v>2.4919377733804575</v>
      </c>
      <c r="W82" s="14"/>
      <c r="X82" s="14"/>
      <c r="Y82" s="14">
        <f>VLOOKUP(A:A,[1]TDSheet!$A:$Y,25,0)</f>
        <v>77.227400000000003</v>
      </c>
      <c r="Z82" s="14">
        <f>VLOOKUP(A:A,[1]TDSheet!$A:$Z,26,0)</f>
        <v>111.9188</v>
      </c>
      <c r="AA82" s="14">
        <f>VLOOKUP(A:A,[1]TDSheet!$A:$AA,27,0)</f>
        <v>97.632000000000005</v>
      </c>
      <c r="AB82" s="14">
        <f>VLOOKUP(A:A,[3]TDSheet!$A:$D,4,0)</f>
        <v>90.319000000000003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25"/>
        <v>80</v>
      </c>
      <c r="AF82" s="14">
        <f t="shared" si="26"/>
        <v>0</v>
      </c>
      <c r="AG82" s="14">
        <f t="shared" si="27"/>
        <v>350</v>
      </c>
      <c r="AH82" s="14">
        <f t="shared" si="28"/>
        <v>0</v>
      </c>
      <c r="AI82" s="14">
        <f t="shared" si="29"/>
        <v>0</v>
      </c>
      <c r="AJ82" s="14">
        <f t="shared" si="30"/>
        <v>150</v>
      </c>
      <c r="AK82" s="14"/>
    </row>
    <row r="83" spans="1:37" s="1" customFormat="1" ht="11.1" customHeight="1" outlineLevel="1" x14ac:dyDescent="0.2">
      <c r="A83" s="7" t="s">
        <v>85</v>
      </c>
      <c r="B83" s="7" t="s">
        <v>8</v>
      </c>
      <c r="C83" s="8">
        <v>1156</v>
      </c>
      <c r="D83" s="8">
        <v>1105</v>
      </c>
      <c r="E83" s="8">
        <v>1255</v>
      </c>
      <c r="F83" s="8">
        <v>903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1314</v>
      </c>
      <c r="J83" s="14">
        <f t="shared" si="21"/>
        <v>-59</v>
      </c>
      <c r="K83" s="14">
        <f>VLOOKUP(A:A,[1]TDSheet!$A:$M,13,0)</f>
        <v>480</v>
      </c>
      <c r="L83" s="14">
        <f>VLOOKUP(A:A,[1]TDSheet!$A:$T,20,0)</f>
        <v>0</v>
      </c>
      <c r="M83" s="14"/>
      <c r="N83" s="14">
        <v>480</v>
      </c>
      <c r="O83" s="14"/>
      <c r="P83" s="16">
        <v>120</v>
      </c>
      <c r="Q83" s="16"/>
      <c r="R83" s="16">
        <v>640</v>
      </c>
      <c r="S83" s="14">
        <f t="shared" si="22"/>
        <v>251</v>
      </c>
      <c r="T83" s="16"/>
      <c r="U83" s="17">
        <f t="shared" si="23"/>
        <v>10.450199203187251</v>
      </c>
      <c r="V83" s="14">
        <f t="shared" si="24"/>
        <v>3.597609561752988</v>
      </c>
      <c r="W83" s="14"/>
      <c r="X83" s="14"/>
      <c r="Y83" s="14">
        <f>VLOOKUP(A:A,[1]TDSheet!$A:$Y,25,0)</f>
        <v>197</v>
      </c>
      <c r="Z83" s="14">
        <f>VLOOKUP(A:A,[1]TDSheet!$A:$Z,26,0)</f>
        <v>302</v>
      </c>
      <c r="AA83" s="14">
        <f>VLOOKUP(A:A,[1]TDSheet!$A:$AA,27,0)</f>
        <v>240</v>
      </c>
      <c r="AB83" s="14">
        <f>VLOOKUP(A:A,[3]TDSheet!$A:$D,4,0)</f>
        <v>151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5"/>
        <v>48</v>
      </c>
      <c r="AF83" s="14">
        <f t="shared" si="26"/>
        <v>0</v>
      </c>
      <c r="AG83" s="14">
        <f t="shared" si="27"/>
        <v>256</v>
      </c>
      <c r="AH83" s="14">
        <f t="shared" si="28"/>
        <v>0</v>
      </c>
      <c r="AI83" s="14">
        <f t="shared" si="29"/>
        <v>0</v>
      </c>
      <c r="AJ83" s="14">
        <f t="shared" si="30"/>
        <v>192</v>
      </c>
      <c r="AK83" s="14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57</v>
      </c>
      <c r="D84" s="8">
        <v>144</v>
      </c>
      <c r="E84" s="8">
        <v>32</v>
      </c>
      <c r="F84" s="8">
        <v>94</v>
      </c>
      <c r="G84" s="1">
        <f>VLOOKUP(A:A,[1]TDSheet!$A:$G,7,0)</f>
        <v>0.3</v>
      </c>
      <c r="H84" s="1" t="e">
        <f>VLOOKUP(A:A,[1]TDSheet!$A:$H,8,0)</f>
        <v>#N/A</v>
      </c>
      <c r="I84" s="14">
        <f>VLOOKUP(A:A,[2]TDSheet!$A:$F,6,0)</f>
        <v>44</v>
      </c>
      <c r="J84" s="14">
        <f t="shared" si="21"/>
        <v>-12</v>
      </c>
      <c r="K84" s="14">
        <f>VLOOKUP(A:A,[1]TDSheet!$A:$M,13,0)</f>
        <v>0</v>
      </c>
      <c r="L84" s="14">
        <f>VLOOKUP(A:A,[1]TDSheet!$A:$T,20,0)</f>
        <v>0</v>
      </c>
      <c r="M84" s="14"/>
      <c r="N84" s="14"/>
      <c r="O84" s="14"/>
      <c r="P84" s="16"/>
      <c r="Q84" s="16"/>
      <c r="R84" s="16"/>
      <c r="S84" s="14">
        <f t="shared" si="22"/>
        <v>6.4</v>
      </c>
      <c r="T84" s="16"/>
      <c r="U84" s="17">
        <f t="shared" si="23"/>
        <v>14.6875</v>
      </c>
      <c r="V84" s="14">
        <f t="shared" si="24"/>
        <v>14.6875</v>
      </c>
      <c r="W84" s="14"/>
      <c r="X84" s="14"/>
      <c r="Y84" s="14">
        <f>VLOOKUP(A:A,[1]TDSheet!$A:$Y,25,0)</f>
        <v>17.600000000000001</v>
      </c>
      <c r="Z84" s="14">
        <f>VLOOKUP(A:A,[1]TDSheet!$A:$Z,26,0)</f>
        <v>11.8</v>
      </c>
      <c r="AA84" s="14">
        <f>VLOOKUP(A:A,[1]TDSheet!$A:$AA,27,0)</f>
        <v>17.2</v>
      </c>
      <c r="AB84" s="14">
        <f>VLOOKUP(A:A,[3]TDSheet!$A:$D,4,0)</f>
        <v>17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25"/>
        <v>0</v>
      </c>
      <c r="AF84" s="14">
        <f t="shared" si="26"/>
        <v>0</v>
      </c>
      <c r="AG84" s="14">
        <f t="shared" si="27"/>
        <v>0</v>
      </c>
      <c r="AH84" s="14">
        <f t="shared" si="28"/>
        <v>0</v>
      </c>
      <c r="AI84" s="14">
        <f t="shared" si="29"/>
        <v>0</v>
      </c>
      <c r="AJ84" s="14">
        <f t="shared" si="30"/>
        <v>0</v>
      </c>
      <c r="AK84" s="14"/>
    </row>
    <row r="85" spans="1:37" s="1" customFormat="1" ht="11.1" customHeight="1" outlineLevel="1" x14ac:dyDescent="0.2">
      <c r="A85" s="7" t="s">
        <v>87</v>
      </c>
      <c r="B85" s="7" t="s">
        <v>8</v>
      </c>
      <c r="C85" s="8">
        <v>2023</v>
      </c>
      <c r="D85" s="8">
        <v>2769</v>
      </c>
      <c r="E85" s="8">
        <v>2329</v>
      </c>
      <c r="F85" s="8">
        <v>2377</v>
      </c>
      <c r="G85" s="1">
        <f>VLOOKUP(A:A,[1]TDSheet!$A:$G,7,0)</f>
        <v>0.35</v>
      </c>
      <c r="H85" s="1" t="e">
        <f>VLOOKUP(A:A,[1]TDSheet!$A:$H,8,0)</f>
        <v>#N/A</v>
      </c>
      <c r="I85" s="14">
        <f>VLOOKUP(A:A,[2]TDSheet!$A:$F,6,0)</f>
        <v>2373</v>
      </c>
      <c r="J85" s="14">
        <f t="shared" si="21"/>
        <v>-44</v>
      </c>
      <c r="K85" s="14">
        <f>VLOOKUP(A:A,[1]TDSheet!$A:$M,13,0)</f>
        <v>480</v>
      </c>
      <c r="L85" s="14">
        <f>VLOOKUP(A:A,[1]TDSheet!$A:$T,20,0)</f>
        <v>0</v>
      </c>
      <c r="M85" s="14"/>
      <c r="N85" s="14">
        <v>720</v>
      </c>
      <c r="O85" s="14"/>
      <c r="P85" s="16"/>
      <c r="Q85" s="16"/>
      <c r="R85" s="16">
        <v>1200</v>
      </c>
      <c r="S85" s="14">
        <f t="shared" si="22"/>
        <v>465.8</v>
      </c>
      <c r="T85" s="16"/>
      <c r="U85" s="17">
        <f t="shared" si="23"/>
        <v>10.255474452554743</v>
      </c>
      <c r="V85" s="14">
        <f t="shared" si="24"/>
        <v>5.1030485186775438</v>
      </c>
      <c r="W85" s="14"/>
      <c r="X85" s="14"/>
      <c r="Y85" s="14">
        <f>VLOOKUP(A:A,[1]TDSheet!$A:$Y,25,0)</f>
        <v>459.2</v>
      </c>
      <c r="Z85" s="14">
        <f>VLOOKUP(A:A,[1]TDSheet!$A:$Z,26,0)</f>
        <v>604.79999999999995</v>
      </c>
      <c r="AA85" s="14">
        <f>VLOOKUP(A:A,[1]TDSheet!$A:$AA,27,0)</f>
        <v>523.4</v>
      </c>
      <c r="AB85" s="14">
        <f>VLOOKUP(A:A,[3]TDSheet!$A:$D,4,0)</f>
        <v>374</v>
      </c>
      <c r="AC85" s="14" t="str">
        <f>VLOOKUP(A:A,[1]TDSheet!$A:$AC,29,0)</f>
        <v>увел</v>
      </c>
      <c r="AD85" s="14" t="str">
        <f>VLOOKUP(A:A,[1]TDSheet!$A:$AD,30,0)</f>
        <v>увел</v>
      </c>
      <c r="AE85" s="14">
        <f t="shared" si="25"/>
        <v>0</v>
      </c>
      <c r="AF85" s="14">
        <f t="shared" si="26"/>
        <v>0</v>
      </c>
      <c r="AG85" s="14">
        <f t="shared" si="27"/>
        <v>420</v>
      </c>
      <c r="AH85" s="14">
        <f t="shared" si="28"/>
        <v>0</v>
      </c>
      <c r="AI85" s="14">
        <f t="shared" si="29"/>
        <v>0</v>
      </c>
      <c r="AJ85" s="14">
        <f t="shared" si="30"/>
        <v>251.99999999999997</v>
      </c>
      <c r="AK85" s="14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343</v>
      </c>
      <c r="D86" s="8">
        <v>178</v>
      </c>
      <c r="E86" s="8">
        <v>259</v>
      </c>
      <c r="F86" s="8">
        <v>244</v>
      </c>
      <c r="G86" s="1">
        <f>VLOOKUP(A:A,[1]TDSheet!$A:$G,7,0)</f>
        <v>0.6</v>
      </c>
      <c r="H86" s="1" t="e">
        <f>VLOOKUP(A:A,[1]TDSheet!$A:$H,8,0)</f>
        <v>#N/A</v>
      </c>
      <c r="I86" s="14">
        <f>VLOOKUP(A:A,[2]TDSheet!$A:$F,6,0)</f>
        <v>268</v>
      </c>
      <c r="J86" s="14">
        <f t="shared" si="21"/>
        <v>-9</v>
      </c>
      <c r="K86" s="14">
        <f>VLOOKUP(A:A,[1]TDSheet!$A:$M,13,0)</f>
        <v>0</v>
      </c>
      <c r="L86" s="14">
        <f>VLOOKUP(A:A,[1]TDSheet!$A:$T,20,0)</f>
        <v>80</v>
      </c>
      <c r="M86" s="14"/>
      <c r="N86" s="14">
        <v>80</v>
      </c>
      <c r="O86" s="14"/>
      <c r="P86" s="16"/>
      <c r="Q86" s="16"/>
      <c r="R86" s="16">
        <v>120</v>
      </c>
      <c r="S86" s="14">
        <f t="shared" si="22"/>
        <v>51.8</v>
      </c>
      <c r="T86" s="16"/>
      <c r="U86" s="17">
        <f t="shared" si="23"/>
        <v>10.115830115830116</v>
      </c>
      <c r="V86" s="14">
        <f t="shared" si="24"/>
        <v>4.7104247104247108</v>
      </c>
      <c r="W86" s="14"/>
      <c r="X86" s="14"/>
      <c r="Y86" s="14">
        <f>VLOOKUP(A:A,[1]TDSheet!$A:$Y,25,0)</f>
        <v>69.8</v>
      </c>
      <c r="Z86" s="14">
        <f>VLOOKUP(A:A,[1]TDSheet!$A:$Z,26,0)</f>
        <v>74.400000000000006</v>
      </c>
      <c r="AA86" s="14">
        <f>VLOOKUP(A:A,[1]TDSheet!$A:$AA,27,0)</f>
        <v>48.2</v>
      </c>
      <c r="AB86" s="14">
        <f>VLOOKUP(A:A,[3]TDSheet!$A:$D,4,0)</f>
        <v>39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25"/>
        <v>0</v>
      </c>
      <c r="AF86" s="14">
        <f t="shared" si="26"/>
        <v>0</v>
      </c>
      <c r="AG86" s="14">
        <f t="shared" si="27"/>
        <v>72</v>
      </c>
      <c r="AH86" s="14">
        <f t="shared" si="28"/>
        <v>0</v>
      </c>
      <c r="AI86" s="14">
        <f t="shared" si="29"/>
        <v>0</v>
      </c>
      <c r="AJ86" s="14">
        <f t="shared" si="30"/>
        <v>48</v>
      </c>
      <c r="AK86" s="14"/>
    </row>
    <row r="87" spans="1:37" s="1" customFormat="1" ht="11.1" customHeight="1" outlineLevel="1" x14ac:dyDescent="0.2">
      <c r="A87" s="7" t="s">
        <v>89</v>
      </c>
      <c r="B87" s="7" t="s">
        <v>9</v>
      </c>
      <c r="C87" s="8">
        <v>156.86099999999999</v>
      </c>
      <c r="D87" s="8">
        <v>347.476</v>
      </c>
      <c r="E87" s="20">
        <v>300</v>
      </c>
      <c r="F87" s="20">
        <v>248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272.10000000000002</v>
      </c>
      <c r="J87" s="14">
        <f t="shared" si="21"/>
        <v>27.899999999999977</v>
      </c>
      <c r="K87" s="14">
        <f>VLOOKUP(A:A,[1]TDSheet!$A:$M,13,0)</f>
        <v>150</v>
      </c>
      <c r="L87" s="14">
        <f>VLOOKUP(A:A,[1]TDSheet!$A:$T,20,0)</f>
        <v>0</v>
      </c>
      <c r="M87" s="14"/>
      <c r="N87" s="14">
        <v>80</v>
      </c>
      <c r="O87" s="14"/>
      <c r="P87" s="16"/>
      <c r="Q87" s="16"/>
      <c r="R87" s="16">
        <v>150</v>
      </c>
      <c r="S87" s="14">
        <f t="shared" si="22"/>
        <v>60</v>
      </c>
      <c r="T87" s="16"/>
      <c r="U87" s="17">
        <f t="shared" si="23"/>
        <v>10.466666666666667</v>
      </c>
      <c r="V87" s="14">
        <f t="shared" si="24"/>
        <v>4.1333333333333337</v>
      </c>
      <c r="W87" s="14"/>
      <c r="X87" s="14"/>
      <c r="Y87" s="14">
        <f>VLOOKUP(A:A,[1]TDSheet!$A:$Y,25,0)</f>
        <v>58.2</v>
      </c>
      <c r="Z87" s="14">
        <f>VLOOKUP(A:A,[1]TDSheet!$A:$Z,26,0)</f>
        <v>50.2</v>
      </c>
      <c r="AA87" s="14">
        <f>VLOOKUP(A:A,[1]TDSheet!$A:$AA,27,0)</f>
        <v>59.4</v>
      </c>
      <c r="AB87" s="14">
        <f>VLOOKUP(A:A,[3]TDSheet!$A:$D,4,0)</f>
        <v>72.968000000000004</v>
      </c>
      <c r="AC87" s="14" t="str">
        <f>VLOOKUP(A:A,[1]TDSheet!$A:$AC,29,0)</f>
        <v>увел</v>
      </c>
      <c r="AD87" s="14" t="str">
        <f>VLOOKUP(A:A,[1]TDSheet!$A:$AD,30,0)</f>
        <v>увел</v>
      </c>
      <c r="AE87" s="14">
        <f t="shared" si="25"/>
        <v>0</v>
      </c>
      <c r="AF87" s="14">
        <f t="shared" si="26"/>
        <v>0</v>
      </c>
      <c r="AG87" s="14">
        <f t="shared" si="27"/>
        <v>150</v>
      </c>
      <c r="AH87" s="14">
        <f t="shared" si="28"/>
        <v>0</v>
      </c>
      <c r="AI87" s="14">
        <f t="shared" si="29"/>
        <v>0</v>
      </c>
      <c r="AJ87" s="14">
        <f t="shared" si="30"/>
        <v>80</v>
      </c>
      <c r="AK87" s="14"/>
    </row>
    <row r="88" spans="1:37" s="1" customFormat="1" ht="11.1" customHeight="1" outlineLevel="1" x14ac:dyDescent="0.2">
      <c r="A88" s="7" t="s">
        <v>90</v>
      </c>
      <c r="B88" s="7" t="s">
        <v>9</v>
      </c>
      <c r="C88" s="8">
        <v>3.6960000000000002</v>
      </c>
      <c r="D88" s="8">
        <v>70.759</v>
      </c>
      <c r="E88" s="8">
        <v>35.582999999999998</v>
      </c>
      <c r="F88" s="8">
        <v>38.872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45.5</v>
      </c>
      <c r="J88" s="14">
        <f t="shared" si="21"/>
        <v>-9.9170000000000016</v>
      </c>
      <c r="K88" s="14">
        <f>VLOOKUP(A:A,[1]TDSheet!$A:$M,13,0)</f>
        <v>10</v>
      </c>
      <c r="L88" s="14">
        <f>VLOOKUP(A:A,[1]TDSheet!$A:$T,20,0)</f>
        <v>0</v>
      </c>
      <c r="M88" s="14"/>
      <c r="N88" s="14">
        <v>10</v>
      </c>
      <c r="O88" s="14"/>
      <c r="P88" s="16"/>
      <c r="Q88" s="16"/>
      <c r="R88" s="16">
        <v>10</v>
      </c>
      <c r="S88" s="14">
        <f t="shared" si="22"/>
        <v>7.1166</v>
      </c>
      <c r="T88" s="16"/>
      <c r="U88" s="17">
        <f t="shared" si="23"/>
        <v>9.6776550600005624</v>
      </c>
      <c r="V88" s="14">
        <f t="shared" si="24"/>
        <v>5.4621588961020713</v>
      </c>
      <c r="W88" s="14"/>
      <c r="X88" s="14"/>
      <c r="Y88" s="14">
        <f>VLOOKUP(A:A,[1]TDSheet!$A:$Y,25,0)</f>
        <v>12.145199999999999</v>
      </c>
      <c r="Z88" s="14">
        <f>VLOOKUP(A:A,[1]TDSheet!$A:$Z,26,0)</f>
        <v>6.0692000000000004</v>
      </c>
      <c r="AA88" s="14">
        <f>VLOOKUP(A:A,[1]TDSheet!$A:$AA,27,0)</f>
        <v>11.438800000000001</v>
      </c>
      <c r="AB88" s="14">
        <f>VLOOKUP(A:A,[3]TDSheet!$A:$D,4,0)</f>
        <v>9.9220000000000006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25"/>
        <v>0</v>
      </c>
      <c r="AF88" s="14">
        <f t="shared" si="26"/>
        <v>0</v>
      </c>
      <c r="AG88" s="14">
        <f t="shared" si="27"/>
        <v>10</v>
      </c>
      <c r="AH88" s="14">
        <f t="shared" si="28"/>
        <v>0</v>
      </c>
      <c r="AI88" s="14">
        <f t="shared" si="29"/>
        <v>0</v>
      </c>
      <c r="AJ88" s="14">
        <f t="shared" si="30"/>
        <v>10</v>
      </c>
      <c r="AK88" s="14"/>
    </row>
    <row r="89" spans="1:37" s="1" customFormat="1" ht="11.1" customHeight="1" outlineLevel="1" x14ac:dyDescent="0.2">
      <c r="A89" s="7" t="s">
        <v>91</v>
      </c>
      <c r="B89" s="7" t="s">
        <v>9</v>
      </c>
      <c r="C89" s="8">
        <v>134.20500000000001</v>
      </c>
      <c r="D89" s="8">
        <v>261.20699999999999</v>
      </c>
      <c r="E89" s="8">
        <v>170.983</v>
      </c>
      <c r="F89" s="8">
        <v>219.89400000000001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174.1</v>
      </c>
      <c r="J89" s="14">
        <f t="shared" si="21"/>
        <v>-3.1169999999999902</v>
      </c>
      <c r="K89" s="14">
        <f>VLOOKUP(A:A,[1]TDSheet!$A:$M,13,0)</f>
        <v>80</v>
      </c>
      <c r="L89" s="14">
        <f>VLOOKUP(A:A,[1]TDSheet!$A:$T,20,0)</f>
        <v>0</v>
      </c>
      <c r="M89" s="14"/>
      <c r="N89" s="14">
        <v>30</v>
      </c>
      <c r="O89" s="14"/>
      <c r="P89" s="16"/>
      <c r="Q89" s="16"/>
      <c r="R89" s="16">
        <v>30</v>
      </c>
      <c r="S89" s="14">
        <f t="shared" si="22"/>
        <v>34.196600000000004</v>
      </c>
      <c r="T89" s="16"/>
      <c r="U89" s="17">
        <f t="shared" si="23"/>
        <v>10.524262645994046</v>
      </c>
      <c r="V89" s="14">
        <f t="shared" si="24"/>
        <v>6.4302883912435735</v>
      </c>
      <c r="W89" s="14"/>
      <c r="X89" s="14"/>
      <c r="Y89" s="14">
        <f>VLOOKUP(A:A,[1]TDSheet!$A:$Y,25,0)</f>
        <v>31.354599999999998</v>
      </c>
      <c r="Z89" s="14">
        <f>VLOOKUP(A:A,[1]TDSheet!$A:$Z,26,0)</f>
        <v>38.963999999999999</v>
      </c>
      <c r="AA89" s="14">
        <f>VLOOKUP(A:A,[1]TDSheet!$A:$AA,27,0)</f>
        <v>40.478999999999999</v>
      </c>
      <c r="AB89" s="14">
        <f>VLOOKUP(A:A,[3]TDSheet!$A:$D,4,0)</f>
        <v>22.661000000000001</v>
      </c>
      <c r="AC89" s="14" t="str">
        <f>VLOOKUP(A:A,[1]TDSheet!$A:$AC,29,0)</f>
        <v>Витал</v>
      </c>
      <c r="AD89" s="14" t="str">
        <f>VLOOKUP(A:A,[1]TDSheet!$A:$AD,30,0)</f>
        <v>Витал</v>
      </c>
      <c r="AE89" s="14">
        <f t="shared" si="25"/>
        <v>0</v>
      </c>
      <c r="AF89" s="14">
        <f t="shared" si="26"/>
        <v>0</v>
      </c>
      <c r="AG89" s="14">
        <f t="shared" si="27"/>
        <v>30</v>
      </c>
      <c r="AH89" s="14">
        <f t="shared" si="28"/>
        <v>0</v>
      </c>
      <c r="AI89" s="14">
        <f t="shared" si="29"/>
        <v>0</v>
      </c>
      <c r="AJ89" s="14">
        <f t="shared" si="30"/>
        <v>30</v>
      </c>
      <c r="AK89" s="14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95</v>
      </c>
      <c r="D90" s="8"/>
      <c r="E90" s="20">
        <v>64</v>
      </c>
      <c r="F90" s="20">
        <v>30</v>
      </c>
      <c r="G90" s="1">
        <f>VLOOKUP(A:A,[1]TDSheet!$A:$G,7,0)</f>
        <v>0</v>
      </c>
      <c r="H90" s="1">
        <f>VLOOKUP(A:A,[1]TDSheet!$A:$H,8,0)</f>
        <v>45</v>
      </c>
      <c r="I90" s="14">
        <f>VLOOKUP(A:A,[2]TDSheet!$A:$F,6,0)</f>
        <v>64</v>
      </c>
      <c r="J90" s="14">
        <f t="shared" si="21"/>
        <v>0</v>
      </c>
      <c r="K90" s="14">
        <f>VLOOKUP(A:A,[1]TDSheet!$A:$M,13,0)</f>
        <v>0</v>
      </c>
      <c r="L90" s="14">
        <f>VLOOKUP(A:A,[1]TDSheet!$A:$T,20,0)</f>
        <v>0</v>
      </c>
      <c r="M90" s="14"/>
      <c r="N90" s="14"/>
      <c r="O90" s="14"/>
      <c r="P90" s="16"/>
      <c r="Q90" s="16"/>
      <c r="R90" s="16"/>
      <c r="S90" s="14">
        <f t="shared" si="22"/>
        <v>12.8</v>
      </c>
      <c r="T90" s="16"/>
      <c r="U90" s="17">
        <f t="shared" si="23"/>
        <v>2.34375</v>
      </c>
      <c r="V90" s="14">
        <f t="shared" si="24"/>
        <v>2.34375</v>
      </c>
      <c r="W90" s="14"/>
      <c r="X90" s="14"/>
      <c r="Y90" s="14">
        <f>VLOOKUP(A:A,[1]TDSheet!$A:$Y,25,0)</f>
        <v>16.8</v>
      </c>
      <c r="Z90" s="14">
        <f>VLOOKUP(A:A,[1]TDSheet!$A:$Z,26,0)</f>
        <v>18</v>
      </c>
      <c r="AA90" s="14">
        <f>VLOOKUP(A:A,[1]TDSheet!$A:$AA,27,0)</f>
        <v>15.6</v>
      </c>
      <c r="AB90" s="14">
        <v>0</v>
      </c>
      <c r="AC90" s="14" t="str">
        <f>VLOOKUP(A:A,[1]TDSheet!$A:$AC,29,0)</f>
        <v>вывод</v>
      </c>
      <c r="AD90" s="14" t="str">
        <f>VLOOKUP(A:A,[1]TDSheet!$A:$AD,30,0)</f>
        <v>вывод</v>
      </c>
      <c r="AE90" s="14">
        <f t="shared" si="25"/>
        <v>0</v>
      </c>
      <c r="AF90" s="14">
        <f t="shared" si="26"/>
        <v>0</v>
      </c>
      <c r="AG90" s="14">
        <f t="shared" si="27"/>
        <v>0</v>
      </c>
      <c r="AH90" s="14">
        <f t="shared" si="28"/>
        <v>0</v>
      </c>
      <c r="AI90" s="14">
        <f t="shared" si="29"/>
        <v>0</v>
      </c>
      <c r="AJ90" s="14">
        <f t="shared" si="30"/>
        <v>0</v>
      </c>
      <c r="AK90" s="14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191</v>
      </c>
      <c r="D91" s="8">
        <v>493</v>
      </c>
      <c r="E91" s="8">
        <v>357</v>
      </c>
      <c r="F91" s="8">
        <v>317</v>
      </c>
      <c r="G91" s="1">
        <f>VLOOKUP(A:A,[1]TDSheet!$A:$G,7,0)</f>
        <v>0.33</v>
      </c>
      <c r="H91" s="1">
        <f>VLOOKUP(A:A,[1]TDSheet!$A:$H,8,0)</f>
        <v>30</v>
      </c>
      <c r="I91" s="14">
        <f>VLOOKUP(A:A,[2]TDSheet!$A:$F,6,0)</f>
        <v>366</v>
      </c>
      <c r="J91" s="14">
        <f t="shared" si="21"/>
        <v>-9</v>
      </c>
      <c r="K91" s="14">
        <f>VLOOKUP(A:A,[1]TDSheet!$A:$M,13,0)</f>
        <v>120</v>
      </c>
      <c r="L91" s="14">
        <f>VLOOKUP(A:A,[1]TDSheet!$A:$T,20,0)</f>
        <v>0</v>
      </c>
      <c r="M91" s="14"/>
      <c r="N91" s="14">
        <v>90</v>
      </c>
      <c r="O91" s="14"/>
      <c r="P91" s="16"/>
      <c r="Q91" s="16"/>
      <c r="R91" s="16">
        <v>60</v>
      </c>
      <c r="S91" s="14">
        <f t="shared" si="22"/>
        <v>71.400000000000006</v>
      </c>
      <c r="T91" s="16"/>
      <c r="U91" s="17">
        <f t="shared" si="23"/>
        <v>8.2212885154061617</v>
      </c>
      <c r="V91" s="14">
        <f t="shared" si="24"/>
        <v>4.439775910364145</v>
      </c>
      <c r="W91" s="14"/>
      <c r="X91" s="14"/>
      <c r="Y91" s="14">
        <f>VLOOKUP(A:A,[1]TDSheet!$A:$Y,25,0)</f>
        <v>95.6</v>
      </c>
      <c r="Z91" s="14">
        <f>VLOOKUP(A:A,[1]TDSheet!$A:$Z,26,0)</f>
        <v>85.6</v>
      </c>
      <c r="AA91" s="14">
        <f>VLOOKUP(A:A,[1]TDSheet!$A:$AA,27,0)</f>
        <v>77.2</v>
      </c>
      <c r="AB91" s="14">
        <f>VLOOKUP(A:A,[3]TDSheet!$A:$D,4,0)</f>
        <v>69</v>
      </c>
      <c r="AC91" s="14" t="str">
        <f>VLOOKUP(A:A,[1]TDSheet!$A:$AC,29,0)</f>
        <v>Витал</v>
      </c>
      <c r="AD91" s="14" t="str">
        <f>VLOOKUP(A:A,[1]TDSheet!$A:$AD,30,0)</f>
        <v>Витал</v>
      </c>
      <c r="AE91" s="14">
        <f t="shared" si="25"/>
        <v>0</v>
      </c>
      <c r="AF91" s="14">
        <f t="shared" si="26"/>
        <v>0</v>
      </c>
      <c r="AG91" s="14">
        <f t="shared" si="27"/>
        <v>19.8</v>
      </c>
      <c r="AH91" s="14">
        <f t="shared" si="28"/>
        <v>0</v>
      </c>
      <c r="AI91" s="14">
        <f t="shared" si="29"/>
        <v>0</v>
      </c>
      <c r="AJ91" s="14">
        <f t="shared" si="30"/>
        <v>29.700000000000003</v>
      </c>
      <c r="AK91" s="14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166</v>
      </c>
      <c r="D92" s="8">
        <v>735</v>
      </c>
      <c r="E92" s="8">
        <v>245</v>
      </c>
      <c r="F92" s="8">
        <v>505</v>
      </c>
      <c r="G92" s="1">
        <f>VLOOKUP(A:A,[1]TDSheet!$A:$G,7,0)</f>
        <v>0.18</v>
      </c>
      <c r="H92" s="1" t="e">
        <f>VLOOKUP(A:A,[1]TDSheet!$A:$H,8,0)</f>
        <v>#N/A</v>
      </c>
      <c r="I92" s="14">
        <f>VLOOKUP(A:A,[2]TDSheet!$A:$F,6,0)</f>
        <v>249</v>
      </c>
      <c r="J92" s="14">
        <f t="shared" si="21"/>
        <v>-4</v>
      </c>
      <c r="K92" s="14">
        <f>VLOOKUP(A:A,[1]TDSheet!$A:$M,13,0)</f>
        <v>0</v>
      </c>
      <c r="L92" s="14">
        <f>VLOOKUP(A:A,[1]TDSheet!$A:$T,20,0)</f>
        <v>0</v>
      </c>
      <c r="M92" s="14"/>
      <c r="N92" s="14"/>
      <c r="O92" s="14"/>
      <c r="P92" s="16"/>
      <c r="Q92" s="16"/>
      <c r="R92" s="16"/>
      <c r="S92" s="14">
        <f t="shared" si="22"/>
        <v>49</v>
      </c>
      <c r="T92" s="16"/>
      <c r="U92" s="17">
        <f t="shared" si="23"/>
        <v>10.306122448979592</v>
      </c>
      <c r="V92" s="14">
        <f t="shared" si="24"/>
        <v>10.306122448979592</v>
      </c>
      <c r="W92" s="14"/>
      <c r="X92" s="14"/>
      <c r="Y92" s="14">
        <f>VLOOKUP(A:A,[1]TDSheet!$A:$Y,25,0)</f>
        <v>65.400000000000006</v>
      </c>
      <c r="Z92" s="14">
        <f>VLOOKUP(A:A,[1]TDSheet!$A:$Z,26,0)</f>
        <v>77.2</v>
      </c>
      <c r="AA92" s="14">
        <f>VLOOKUP(A:A,[1]TDSheet!$A:$AA,27,0)</f>
        <v>86.4</v>
      </c>
      <c r="AB92" s="14">
        <f>VLOOKUP(A:A,[3]TDSheet!$A:$D,4,0)</f>
        <v>98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25"/>
        <v>0</v>
      </c>
      <c r="AF92" s="14">
        <f t="shared" si="26"/>
        <v>0</v>
      </c>
      <c r="AG92" s="14">
        <f t="shared" si="27"/>
        <v>0</v>
      </c>
      <c r="AH92" s="14">
        <f t="shared" si="28"/>
        <v>0</v>
      </c>
      <c r="AI92" s="14">
        <f t="shared" si="29"/>
        <v>0</v>
      </c>
      <c r="AJ92" s="14">
        <f t="shared" si="30"/>
        <v>0</v>
      </c>
      <c r="AK92" s="14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764</v>
      </c>
      <c r="D93" s="8">
        <v>1390</v>
      </c>
      <c r="E93" s="8">
        <v>825</v>
      </c>
      <c r="F93" s="8">
        <v>927</v>
      </c>
      <c r="G93" s="1">
        <f>VLOOKUP(A:A,[1]TDSheet!$A:$G,7,0)</f>
        <v>0.14000000000000001</v>
      </c>
      <c r="H93" s="1" t="e">
        <f>VLOOKUP(A:A,[1]TDSheet!$A:$H,8,0)</f>
        <v>#N/A</v>
      </c>
      <c r="I93" s="14">
        <f>VLOOKUP(A:A,[2]TDSheet!$A:$F,6,0)</f>
        <v>869</v>
      </c>
      <c r="J93" s="14">
        <f t="shared" si="21"/>
        <v>-44</v>
      </c>
      <c r="K93" s="14">
        <f>VLOOKUP(A:A,[1]TDSheet!$A:$M,13,0)</f>
        <v>120</v>
      </c>
      <c r="L93" s="14">
        <f>VLOOKUP(A:A,[1]TDSheet!$A:$T,20,0)</f>
        <v>0</v>
      </c>
      <c r="M93" s="14"/>
      <c r="N93" s="14">
        <v>240</v>
      </c>
      <c r="O93" s="14"/>
      <c r="P93" s="16"/>
      <c r="Q93" s="16"/>
      <c r="R93" s="16">
        <v>360</v>
      </c>
      <c r="S93" s="14">
        <f t="shared" si="22"/>
        <v>165</v>
      </c>
      <c r="T93" s="16"/>
      <c r="U93" s="17">
        <f t="shared" si="23"/>
        <v>9.9818181818181824</v>
      </c>
      <c r="V93" s="14">
        <f t="shared" si="24"/>
        <v>5.6181818181818182</v>
      </c>
      <c r="W93" s="14"/>
      <c r="X93" s="14"/>
      <c r="Y93" s="14">
        <f>VLOOKUP(A:A,[1]TDSheet!$A:$Y,25,0)</f>
        <v>204.8</v>
      </c>
      <c r="Z93" s="14">
        <f>VLOOKUP(A:A,[1]TDSheet!$A:$Z,26,0)</f>
        <v>219.2</v>
      </c>
      <c r="AA93" s="14">
        <f>VLOOKUP(A:A,[1]TDSheet!$A:$AA,27,0)</f>
        <v>197.2</v>
      </c>
      <c r="AB93" s="14">
        <f>VLOOKUP(A:A,[3]TDSheet!$A:$D,4,0)</f>
        <v>153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25"/>
        <v>0</v>
      </c>
      <c r="AF93" s="14">
        <f t="shared" si="26"/>
        <v>0</v>
      </c>
      <c r="AG93" s="14">
        <f t="shared" si="27"/>
        <v>50.400000000000006</v>
      </c>
      <c r="AH93" s="14">
        <f t="shared" si="28"/>
        <v>0</v>
      </c>
      <c r="AI93" s="14">
        <f t="shared" si="29"/>
        <v>0</v>
      </c>
      <c r="AJ93" s="14">
        <f t="shared" si="30"/>
        <v>33.6</v>
      </c>
      <c r="AK93" s="14"/>
    </row>
    <row r="94" spans="1:37" s="1" customFormat="1" ht="11.1" customHeight="1" outlineLevel="1" x14ac:dyDescent="0.2">
      <c r="A94" s="7" t="s">
        <v>96</v>
      </c>
      <c r="B94" s="7" t="s">
        <v>9</v>
      </c>
      <c r="C94" s="8">
        <v>143.72300000000001</v>
      </c>
      <c r="D94" s="8">
        <v>449.73399999999998</v>
      </c>
      <c r="E94" s="8">
        <v>321.47800000000001</v>
      </c>
      <c r="F94" s="8">
        <v>267.26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305.7</v>
      </c>
      <c r="J94" s="14">
        <f t="shared" si="21"/>
        <v>15.77800000000002</v>
      </c>
      <c r="K94" s="14">
        <f>VLOOKUP(A:A,[1]TDSheet!$A:$M,13,0)</f>
        <v>0</v>
      </c>
      <c r="L94" s="14">
        <f>VLOOKUP(A:A,[1]TDSheet!$A:$T,20,0)</f>
        <v>100</v>
      </c>
      <c r="M94" s="14"/>
      <c r="N94" s="14">
        <v>80</v>
      </c>
      <c r="O94" s="14"/>
      <c r="P94" s="16"/>
      <c r="Q94" s="16"/>
      <c r="R94" s="16">
        <v>200</v>
      </c>
      <c r="S94" s="14">
        <f t="shared" si="22"/>
        <v>64.295600000000007</v>
      </c>
      <c r="T94" s="16"/>
      <c r="U94" s="17">
        <f t="shared" si="23"/>
        <v>10.066940817101013</v>
      </c>
      <c r="V94" s="14">
        <f t="shared" si="24"/>
        <v>4.1567385637586396</v>
      </c>
      <c r="W94" s="14"/>
      <c r="X94" s="14"/>
      <c r="Y94" s="14">
        <f>VLOOKUP(A:A,[1]TDSheet!$A:$Y,25,0)</f>
        <v>47.791000000000004</v>
      </c>
      <c r="Z94" s="14">
        <f>VLOOKUP(A:A,[1]TDSheet!$A:$Z,26,0)</f>
        <v>59.494000000000007</v>
      </c>
      <c r="AA94" s="14">
        <f>VLOOKUP(A:A,[1]TDSheet!$A:$AA,27,0)</f>
        <v>62.440800000000003</v>
      </c>
      <c r="AB94" s="14">
        <f>VLOOKUP(A:A,[3]TDSheet!$A:$D,4,0)</f>
        <v>21.635999999999999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5"/>
        <v>0</v>
      </c>
      <c r="AF94" s="14">
        <f t="shared" si="26"/>
        <v>0</v>
      </c>
      <c r="AG94" s="14">
        <f t="shared" si="27"/>
        <v>200</v>
      </c>
      <c r="AH94" s="14">
        <f t="shared" si="28"/>
        <v>0</v>
      </c>
      <c r="AI94" s="14">
        <f t="shared" si="29"/>
        <v>0</v>
      </c>
      <c r="AJ94" s="14">
        <f t="shared" si="30"/>
        <v>80</v>
      </c>
      <c r="AK94" s="14"/>
    </row>
    <row r="95" spans="1:37" s="1" customFormat="1" ht="11.1" customHeight="1" outlineLevel="1" x14ac:dyDescent="0.2">
      <c r="A95" s="7" t="s">
        <v>97</v>
      </c>
      <c r="B95" s="7" t="s">
        <v>9</v>
      </c>
      <c r="C95" s="8">
        <v>54.978000000000002</v>
      </c>
      <c r="D95" s="8">
        <v>311.17700000000002</v>
      </c>
      <c r="E95" s="8">
        <v>138.565</v>
      </c>
      <c r="F95" s="8">
        <v>224.46299999999999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132.19999999999999</v>
      </c>
      <c r="J95" s="14">
        <f t="shared" si="21"/>
        <v>6.3650000000000091</v>
      </c>
      <c r="K95" s="14">
        <f>VLOOKUP(A:A,[1]TDSheet!$A:$M,13,0)</f>
        <v>0</v>
      </c>
      <c r="L95" s="14">
        <f>VLOOKUP(A:A,[1]TDSheet!$A:$T,20,0)</f>
        <v>0</v>
      </c>
      <c r="M95" s="14"/>
      <c r="N95" s="14">
        <v>40</v>
      </c>
      <c r="O95" s="14"/>
      <c r="P95" s="16"/>
      <c r="Q95" s="16"/>
      <c r="R95" s="16">
        <v>20</v>
      </c>
      <c r="S95" s="14">
        <f t="shared" si="22"/>
        <v>27.713000000000001</v>
      </c>
      <c r="T95" s="16"/>
      <c r="U95" s="17">
        <f t="shared" si="23"/>
        <v>10.264605058997581</v>
      </c>
      <c r="V95" s="14">
        <f t="shared" si="24"/>
        <v>8.0995561649767254</v>
      </c>
      <c r="W95" s="14"/>
      <c r="X95" s="14"/>
      <c r="Y95" s="14">
        <f>VLOOKUP(A:A,[1]TDSheet!$A:$Y,25,0)</f>
        <v>28.179000000000002</v>
      </c>
      <c r="Z95" s="14">
        <f>VLOOKUP(A:A,[1]TDSheet!$A:$Z,26,0)</f>
        <v>24.558799999999998</v>
      </c>
      <c r="AA95" s="14">
        <f>VLOOKUP(A:A,[1]TDSheet!$A:$AA,27,0)</f>
        <v>39.250799999999998</v>
      </c>
      <c r="AB95" s="14">
        <f>VLOOKUP(A:A,[3]TDSheet!$A:$D,4,0)</f>
        <v>49.765999999999998</v>
      </c>
      <c r="AC95" s="14" t="str">
        <f>VLOOKUP(A:A,[1]TDSheet!$A:$AC,29,0)</f>
        <v>костик</v>
      </c>
      <c r="AD95" s="14" t="e">
        <f>VLOOKUP(A:A,[1]TDSheet!$A:$AD,30,0)</f>
        <v>#N/A</v>
      </c>
      <c r="AE95" s="14">
        <f t="shared" si="25"/>
        <v>0</v>
      </c>
      <c r="AF95" s="14">
        <f t="shared" si="26"/>
        <v>0</v>
      </c>
      <c r="AG95" s="14">
        <f t="shared" si="27"/>
        <v>20</v>
      </c>
      <c r="AH95" s="14">
        <f t="shared" si="28"/>
        <v>0</v>
      </c>
      <c r="AI95" s="14">
        <f t="shared" si="29"/>
        <v>0</v>
      </c>
      <c r="AJ95" s="14">
        <f t="shared" si="30"/>
        <v>40</v>
      </c>
      <c r="AK95" s="14"/>
    </row>
    <row r="96" spans="1:37" s="1" customFormat="1" ht="11.1" customHeight="1" outlineLevel="1" x14ac:dyDescent="0.2">
      <c r="A96" s="7" t="s">
        <v>98</v>
      </c>
      <c r="B96" s="7" t="s">
        <v>9</v>
      </c>
      <c r="C96" s="8">
        <v>2493.9360000000001</v>
      </c>
      <c r="D96" s="8">
        <v>4943.0839999999998</v>
      </c>
      <c r="E96" s="20">
        <v>4228</v>
      </c>
      <c r="F96" s="20">
        <v>3605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3897.4</v>
      </c>
      <c r="J96" s="14">
        <f t="shared" si="21"/>
        <v>330.59999999999991</v>
      </c>
      <c r="K96" s="14">
        <f>VLOOKUP(A:A,[1]TDSheet!$A:$M,13,0)</f>
        <v>300</v>
      </c>
      <c r="L96" s="14">
        <f>VLOOKUP(A:A,[1]TDSheet!$A:$T,20,0)</f>
        <v>300</v>
      </c>
      <c r="M96" s="14"/>
      <c r="N96" s="14">
        <v>400</v>
      </c>
      <c r="O96" s="14"/>
      <c r="P96" s="16">
        <v>980</v>
      </c>
      <c r="Q96" s="16">
        <v>500</v>
      </c>
      <c r="R96" s="16">
        <v>2020</v>
      </c>
      <c r="S96" s="14">
        <f t="shared" si="22"/>
        <v>845.6</v>
      </c>
      <c r="T96" s="16">
        <v>800</v>
      </c>
      <c r="U96" s="17">
        <f t="shared" si="23"/>
        <v>10.530983916745505</v>
      </c>
      <c r="V96" s="14">
        <f t="shared" si="24"/>
        <v>4.2632450331125824</v>
      </c>
      <c r="W96" s="14"/>
      <c r="X96" s="14"/>
      <c r="Y96" s="14">
        <f>VLOOKUP(A:A,[1]TDSheet!$A:$Y,25,0)</f>
        <v>588.4</v>
      </c>
      <c r="Z96" s="14">
        <f>VLOOKUP(A:A,[1]TDSheet!$A:$Z,26,0)</f>
        <v>863.8</v>
      </c>
      <c r="AA96" s="14">
        <f>VLOOKUP(A:A,[1]TDSheet!$A:$AA,27,0)</f>
        <v>803.4</v>
      </c>
      <c r="AB96" s="14">
        <f>VLOOKUP(A:A,[3]TDSheet!$A:$D,4,0)</f>
        <v>495.25900000000001</v>
      </c>
      <c r="AC96" s="14" t="str">
        <f>VLOOKUP(A:A,[1]TDSheet!$A:$AC,29,0)</f>
        <v>кофшар</v>
      </c>
      <c r="AD96" s="14" t="str">
        <f>VLOOKUP(A:A,[1]TDSheet!$A:$AD,30,0)</f>
        <v>кофшар</v>
      </c>
      <c r="AE96" s="14">
        <f t="shared" si="25"/>
        <v>980</v>
      </c>
      <c r="AF96" s="14">
        <f t="shared" si="26"/>
        <v>500</v>
      </c>
      <c r="AG96" s="14">
        <f t="shared" si="27"/>
        <v>2020</v>
      </c>
      <c r="AH96" s="14">
        <f t="shared" si="28"/>
        <v>800</v>
      </c>
      <c r="AI96" s="14">
        <f t="shared" si="29"/>
        <v>0</v>
      </c>
      <c r="AJ96" s="14">
        <f t="shared" si="30"/>
        <v>400</v>
      </c>
      <c r="AK96" s="14"/>
    </row>
    <row r="97" spans="1:37" s="1" customFormat="1" ht="11.1" customHeight="1" outlineLevel="1" x14ac:dyDescent="0.2">
      <c r="A97" s="7" t="s">
        <v>99</v>
      </c>
      <c r="B97" s="7" t="s">
        <v>8</v>
      </c>
      <c r="C97" s="8">
        <v>455</v>
      </c>
      <c r="D97" s="8">
        <v>82</v>
      </c>
      <c r="E97" s="8">
        <v>202</v>
      </c>
      <c r="F97" s="8">
        <v>333</v>
      </c>
      <c r="G97" s="1">
        <f>VLOOKUP(A:A,[1]TDSheet!$A:$G,7,0)</f>
        <v>0.35</v>
      </c>
      <c r="H97" s="1">
        <f>VLOOKUP(A:A,[1]TDSheet!$A:$H,8,0)</f>
        <v>60</v>
      </c>
      <c r="I97" s="14">
        <f>VLOOKUP(A:A,[2]TDSheet!$A:$F,6,0)</f>
        <v>204</v>
      </c>
      <c r="J97" s="14">
        <f t="shared" si="21"/>
        <v>-2</v>
      </c>
      <c r="K97" s="14">
        <f>VLOOKUP(A:A,[1]TDSheet!$A:$M,13,0)</f>
        <v>0</v>
      </c>
      <c r="L97" s="14">
        <f>VLOOKUP(A:A,[1]TDSheet!$A:$T,20,0)</f>
        <v>0</v>
      </c>
      <c r="M97" s="14"/>
      <c r="N97" s="14">
        <v>40</v>
      </c>
      <c r="O97" s="14"/>
      <c r="P97" s="16"/>
      <c r="Q97" s="16"/>
      <c r="R97" s="16">
        <v>40</v>
      </c>
      <c r="S97" s="14">
        <f t="shared" si="22"/>
        <v>40.4</v>
      </c>
      <c r="T97" s="16"/>
      <c r="U97" s="17">
        <f t="shared" si="23"/>
        <v>10.222772277227723</v>
      </c>
      <c r="V97" s="14">
        <f t="shared" si="24"/>
        <v>8.2425742574257423</v>
      </c>
      <c r="W97" s="14"/>
      <c r="X97" s="14"/>
      <c r="Y97" s="14">
        <f>VLOOKUP(A:A,[1]TDSheet!$A:$Y,25,0)</f>
        <v>31.2</v>
      </c>
      <c r="Z97" s="14">
        <f>VLOOKUP(A:A,[1]TDSheet!$A:$Z,26,0)</f>
        <v>66.2</v>
      </c>
      <c r="AA97" s="14">
        <f>VLOOKUP(A:A,[1]TDSheet!$A:$AA,27,0)</f>
        <v>44.6</v>
      </c>
      <c r="AB97" s="14">
        <f>VLOOKUP(A:A,[3]TDSheet!$A:$D,4,0)</f>
        <v>31</v>
      </c>
      <c r="AC97" s="14" t="str">
        <f>VLOOKUP(A:A,[1]TDSheet!$A:$AC,29,0)</f>
        <v>костик</v>
      </c>
      <c r="AD97" s="14" t="e">
        <f>VLOOKUP(A:A,[1]TDSheet!$A:$AD,30,0)</f>
        <v>#N/A</v>
      </c>
      <c r="AE97" s="14">
        <f t="shared" si="25"/>
        <v>0</v>
      </c>
      <c r="AF97" s="14">
        <f t="shared" si="26"/>
        <v>0</v>
      </c>
      <c r="AG97" s="14">
        <f t="shared" si="27"/>
        <v>14</v>
      </c>
      <c r="AH97" s="14">
        <f t="shared" si="28"/>
        <v>0</v>
      </c>
      <c r="AI97" s="14">
        <f t="shared" si="29"/>
        <v>0</v>
      </c>
      <c r="AJ97" s="14">
        <f t="shared" si="30"/>
        <v>14</v>
      </c>
      <c r="AK97" s="14"/>
    </row>
    <row r="98" spans="1:37" s="1" customFormat="1" ht="11.1" customHeight="1" outlineLevel="1" x14ac:dyDescent="0.2">
      <c r="A98" s="7" t="s">
        <v>100</v>
      </c>
      <c r="B98" s="7" t="s">
        <v>9</v>
      </c>
      <c r="C98" s="8">
        <v>56.683</v>
      </c>
      <c r="D98" s="8">
        <v>80.259</v>
      </c>
      <c r="E98" s="20">
        <v>118</v>
      </c>
      <c r="F98" s="20">
        <v>112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54.7</v>
      </c>
      <c r="J98" s="14">
        <f t="shared" si="21"/>
        <v>63.3</v>
      </c>
      <c r="K98" s="14">
        <f>VLOOKUP(A:A,[1]TDSheet!$A:$M,13,0)</f>
        <v>50</v>
      </c>
      <c r="L98" s="14">
        <f>VLOOKUP(A:A,[1]TDSheet!$A:$T,20,0)</f>
        <v>0</v>
      </c>
      <c r="M98" s="14"/>
      <c r="N98" s="14">
        <v>30</v>
      </c>
      <c r="O98" s="14"/>
      <c r="P98" s="16"/>
      <c r="Q98" s="16"/>
      <c r="R98" s="16">
        <v>50</v>
      </c>
      <c r="S98" s="14">
        <f t="shared" si="22"/>
        <v>23.6</v>
      </c>
      <c r="T98" s="16"/>
      <c r="U98" s="17">
        <f t="shared" si="23"/>
        <v>10.254237288135593</v>
      </c>
      <c r="V98" s="14">
        <f t="shared" si="24"/>
        <v>4.7457627118644066</v>
      </c>
      <c r="W98" s="14"/>
      <c r="X98" s="14"/>
      <c r="Y98" s="14">
        <f>VLOOKUP(A:A,[1]TDSheet!$A:$Y,25,0)</f>
        <v>3.742</v>
      </c>
      <c r="Z98" s="14">
        <f>VLOOKUP(A:A,[1]TDSheet!$A:$Z,26,0)</f>
        <v>5.8252000000000006</v>
      </c>
      <c r="AA98" s="14">
        <f>VLOOKUP(A:A,[1]TDSheet!$A:$AA,27,0)</f>
        <v>21.2</v>
      </c>
      <c r="AB98" s="14">
        <f>VLOOKUP(A:A,[3]TDSheet!$A:$D,4,0)</f>
        <v>15.718999999999999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25"/>
        <v>0</v>
      </c>
      <c r="AF98" s="14">
        <f t="shared" si="26"/>
        <v>0</v>
      </c>
      <c r="AG98" s="14">
        <f t="shared" si="27"/>
        <v>50</v>
      </c>
      <c r="AH98" s="14">
        <f t="shared" si="28"/>
        <v>0</v>
      </c>
      <c r="AI98" s="14">
        <f t="shared" si="29"/>
        <v>0</v>
      </c>
      <c r="AJ98" s="14">
        <f t="shared" si="30"/>
        <v>30</v>
      </c>
      <c r="AK98" s="14"/>
    </row>
    <row r="99" spans="1:37" s="1" customFormat="1" ht="11.1" customHeight="1" outlineLevel="1" x14ac:dyDescent="0.2">
      <c r="A99" s="7" t="s">
        <v>101</v>
      </c>
      <c r="B99" s="7" t="s">
        <v>8</v>
      </c>
      <c r="C99" s="8">
        <v>92</v>
      </c>
      <c r="D99" s="8">
        <v>165</v>
      </c>
      <c r="E99" s="8">
        <v>255</v>
      </c>
      <c r="F99" s="8">
        <v>-7</v>
      </c>
      <c r="G99" s="1">
        <f>VLOOKUP(A:A,[1]TDSheet!$A:$G,7,0)</f>
        <v>0.27</v>
      </c>
      <c r="H99" s="1" t="e">
        <f>VLOOKUP(A:A,[1]TDSheet!$A:$H,8,0)</f>
        <v>#N/A</v>
      </c>
      <c r="I99" s="14">
        <f>VLOOKUP(A:A,[2]TDSheet!$A:$F,6,0)</f>
        <v>291</v>
      </c>
      <c r="J99" s="14">
        <f t="shared" si="21"/>
        <v>-36</v>
      </c>
      <c r="K99" s="14">
        <f>VLOOKUP(A:A,[1]TDSheet!$A:$M,13,0)</f>
        <v>120</v>
      </c>
      <c r="L99" s="14">
        <f>VLOOKUP(A:A,[1]TDSheet!$A:$T,20,0)</f>
        <v>120</v>
      </c>
      <c r="M99" s="14"/>
      <c r="N99" s="14">
        <v>80</v>
      </c>
      <c r="O99" s="14"/>
      <c r="P99" s="16">
        <v>80</v>
      </c>
      <c r="Q99" s="16"/>
      <c r="R99" s="16">
        <v>120</v>
      </c>
      <c r="S99" s="14">
        <f t="shared" si="22"/>
        <v>51</v>
      </c>
      <c r="T99" s="16"/>
      <c r="U99" s="17">
        <f t="shared" si="23"/>
        <v>10.058823529411764</v>
      </c>
      <c r="V99" s="14">
        <f t="shared" si="24"/>
        <v>-0.13725490196078433</v>
      </c>
      <c r="W99" s="14"/>
      <c r="X99" s="14"/>
      <c r="Y99" s="14">
        <f>VLOOKUP(A:A,[1]TDSheet!$A:$Y,25,0)</f>
        <v>20.399999999999999</v>
      </c>
      <c r="Z99" s="14">
        <f>VLOOKUP(A:A,[1]TDSheet!$A:$Z,26,0)</f>
        <v>20.399999999999999</v>
      </c>
      <c r="AA99" s="14">
        <f>VLOOKUP(A:A,[1]TDSheet!$A:$AA,27,0)</f>
        <v>26</v>
      </c>
      <c r="AB99" s="14">
        <f>VLOOKUP(A:A,[3]TDSheet!$A:$D,4,0)</f>
        <v>1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5"/>
        <v>21.6</v>
      </c>
      <c r="AF99" s="14">
        <f t="shared" si="26"/>
        <v>0</v>
      </c>
      <c r="AG99" s="14">
        <f t="shared" si="27"/>
        <v>32.400000000000006</v>
      </c>
      <c r="AH99" s="14">
        <f t="shared" si="28"/>
        <v>0</v>
      </c>
      <c r="AI99" s="14">
        <f t="shared" si="29"/>
        <v>0</v>
      </c>
      <c r="AJ99" s="14">
        <f t="shared" si="30"/>
        <v>21.6</v>
      </c>
      <c r="AK99" s="14"/>
    </row>
    <row r="100" spans="1:37" s="1" customFormat="1" ht="11.1" customHeight="1" outlineLevel="1" x14ac:dyDescent="0.2">
      <c r="A100" s="7" t="s">
        <v>102</v>
      </c>
      <c r="B100" s="7" t="s">
        <v>8</v>
      </c>
      <c r="C100" s="8">
        <v>12</v>
      </c>
      <c r="D100" s="8">
        <v>36</v>
      </c>
      <c r="E100" s="8">
        <v>21</v>
      </c>
      <c r="F100" s="8">
        <v>24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23</v>
      </c>
      <c r="J100" s="14">
        <f t="shared" si="21"/>
        <v>-2</v>
      </c>
      <c r="K100" s="14">
        <f>VLOOKUP(A:A,[1]TDSheet!$A:$M,13,0)</f>
        <v>0</v>
      </c>
      <c r="L100" s="14">
        <f>VLOOKUP(A:A,[1]TDSheet!$A:$T,20,0)</f>
        <v>0</v>
      </c>
      <c r="M100" s="14"/>
      <c r="N100" s="14"/>
      <c r="O100" s="14"/>
      <c r="P100" s="16"/>
      <c r="Q100" s="16"/>
      <c r="R100" s="16"/>
      <c r="S100" s="14">
        <f t="shared" si="22"/>
        <v>4.2</v>
      </c>
      <c r="T100" s="16"/>
      <c r="U100" s="17">
        <f t="shared" si="23"/>
        <v>5.7142857142857144</v>
      </c>
      <c r="V100" s="14">
        <f t="shared" si="24"/>
        <v>5.7142857142857144</v>
      </c>
      <c r="W100" s="14"/>
      <c r="X100" s="14"/>
      <c r="Y100" s="14">
        <f>VLOOKUP(A:A,[1]TDSheet!$A:$Y,25,0)</f>
        <v>9</v>
      </c>
      <c r="Z100" s="14">
        <f>VLOOKUP(A:A,[1]TDSheet!$A:$Z,26,0)</f>
        <v>9.1999999999999993</v>
      </c>
      <c r="AA100" s="14">
        <f>VLOOKUP(A:A,[1]TDSheet!$A:$AA,27,0)</f>
        <v>6.8</v>
      </c>
      <c r="AB100" s="14">
        <v>0</v>
      </c>
      <c r="AC100" s="14" t="str">
        <f>VLOOKUP(A:A,[1]TDSheet!$A:$AC,29,0)</f>
        <v>вывод</v>
      </c>
      <c r="AD100" s="14" t="str">
        <f>VLOOKUP(A:A,[1]TDSheet!$A:$AD,30,0)</f>
        <v>увел</v>
      </c>
      <c r="AE100" s="14">
        <f t="shared" si="25"/>
        <v>0</v>
      </c>
      <c r="AF100" s="14">
        <f t="shared" si="26"/>
        <v>0</v>
      </c>
      <c r="AG100" s="14">
        <f t="shared" si="27"/>
        <v>0</v>
      </c>
      <c r="AH100" s="14">
        <f t="shared" si="28"/>
        <v>0</v>
      </c>
      <c r="AI100" s="14">
        <f t="shared" si="29"/>
        <v>0</v>
      </c>
      <c r="AJ100" s="14">
        <f t="shared" si="30"/>
        <v>0</v>
      </c>
      <c r="AK100" s="14"/>
    </row>
    <row r="101" spans="1:37" s="1" customFormat="1" ht="11.1" customHeight="1" outlineLevel="1" x14ac:dyDescent="0.2">
      <c r="A101" s="7" t="s">
        <v>105</v>
      </c>
      <c r="B101" s="7" t="s">
        <v>9</v>
      </c>
      <c r="C101" s="8"/>
      <c r="D101" s="8">
        <v>55.76</v>
      </c>
      <c r="E101" s="8">
        <v>2.056</v>
      </c>
      <c r="F101" s="8">
        <v>53.704000000000001</v>
      </c>
      <c r="G101" s="1">
        <f>VLOOKUP(A:A,[1]TDSheet!$A:$G,7,0)</f>
        <v>1</v>
      </c>
      <c r="H101" s="1" t="e">
        <f>VLOOKUP(A:A,[1]TDSheet!$A:$H,8,0)</f>
        <v>#N/A</v>
      </c>
      <c r="I101" s="14">
        <f>VLOOKUP(A:A,[2]TDSheet!$A:$F,6,0)</f>
        <v>2.0419999999999998</v>
      </c>
      <c r="J101" s="14">
        <f t="shared" si="21"/>
        <v>1.4000000000000234E-2</v>
      </c>
      <c r="K101" s="14">
        <f>VLOOKUP(A:A,[1]TDSheet!$A:$M,13,0)</f>
        <v>0</v>
      </c>
      <c r="L101" s="14">
        <f>VLOOKUP(A:A,[1]TDSheet!$A:$T,20,0)</f>
        <v>0</v>
      </c>
      <c r="M101" s="14"/>
      <c r="N101" s="14"/>
      <c r="O101" s="14"/>
      <c r="P101" s="16"/>
      <c r="Q101" s="16"/>
      <c r="R101" s="16"/>
      <c r="S101" s="14">
        <f t="shared" si="22"/>
        <v>0.41120000000000001</v>
      </c>
      <c r="T101" s="16"/>
      <c r="U101" s="17">
        <f t="shared" si="23"/>
        <v>130.60311284046693</v>
      </c>
      <c r="V101" s="14">
        <f t="shared" si="24"/>
        <v>130.60311284046693</v>
      </c>
      <c r="W101" s="14"/>
      <c r="X101" s="14"/>
      <c r="Y101" s="14">
        <f>VLOOKUP(A:A,[1]TDSheet!$A:$Y,25,0)</f>
        <v>0</v>
      </c>
      <c r="Z101" s="14">
        <f>VLOOKUP(A:A,[1]TDSheet!$A:$Z,26,0)</f>
        <v>0</v>
      </c>
      <c r="AA101" s="14">
        <f>VLOOKUP(A:A,[1]TDSheet!$A:$AA,27,0)</f>
        <v>0</v>
      </c>
      <c r="AB101" s="14">
        <f>VLOOKUP(A:A,[3]TDSheet!$A:$D,4,0)</f>
        <v>9.7070000000000007</v>
      </c>
      <c r="AC101" s="21" t="e">
        <f>VLOOKUP(A:A,[1]TDSheet!$A:$AC,29,0)</f>
        <v>#N/A</v>
      </c>
      <c r="AD101" s="14" t="e">
        <f>VLOOKUP(A:A,[1]TDSheet!$A:$AD,30,0)</f>
        <v>#N/A</v>
      </c>
      <c r="AE101" s="14">
        <f t="shared" si="25"/>
        <v>0</v>
      </c>
      <c r="AF101" s="14">
        <f t="shared" si="26"/>
        <v>0</v>
      </c>
      <c r="AG101" s="14">
        <f t="shared" si="27"/>
        <v>0</v>
      </c>
      <c r="AH101" s="14">
        <f t="shared" si="28"/>
        <v>0</v>
      </c>
      <c r="AI101" s="14">
        <f t="shared" si="29"/>
        <v>0</v>
      </c>
      <c r="AJ101" s="14">
        <f t="shared" si="30"/>
        <v>0</v>
      </c>
      <c r="AK101" s="14"/>
    </row>
    <row r="102" spans="1:37" s="1" customFormat="1" ht="11.1" customHeight="1" outlineLevel="1" x14ac:dyDescent="0.2">
      <c r="A102" s="7" t="s">
        <v>106</v>
      </c>
      <c r="B102" s="7" t="s">
        <v>9</v>
      </c>
      <c r="C102" s="8"/>
      <c r="D102" s="8">
        <v>52.124000000000002</v>
      </c>
      <c r="E102" s="8">
        <v>6.0629999999999997</v>
      </c>
      <c r="F102" s="8">
        <v>46.061</v>
      </c>
      <c r="G102" s="1">
        <f>VLOOKUP(A:A,[1]TDSheet!$A:$G,7,0)</f>
        <v>1</v>
      </c>
      <c r="H102" s="1" t="e">
        <f>VLOOKUP(A:A,[1]TDSheet!$A:$H,8,0)</f>
        <v>#N/A</v>
      </c>
      <c r="I102" s="14">
        <f>VLOOKUP(A:A,[2]TDSheet!$A:$F,6,0)</f>
        <v>6.0540000000000003</v>
      </c>
      <c r="J102" s="14">
        <f t="shared" si="21"/>
        <v>8.9999999999994529E-3</v>
      </c>
      <c r="K102" s="14">
        <f>VLOOKUP(A:A,[1]TDSheet!$A:$M,13,0)</f>
        <v>0</v>
      </c>
      <c r="L102" s="14">
        <f>VLOOKUP(A:A,[1]TDSheet!$A:$T,20,0)</f>
        <v>0</v>
      </c>
      <c r="M102" s="14"/>
      <c r="N102" s="14"/>
      <c r="O102" s="14"/>
      <c r="P102" s="16"/>
      <c r="Q102" s="16"/>
      <c r="R102" s="16"/>
      <c r="S102" s="14">
        <f t="shared" si="22"/>
        <v>1.2125999999999999</v>
      </c>
      <c r="T102" s="16"/>
      <c r="U102" s="17">
        <f t="shared" si="23"/>
        <v>37.985320798284683</v>
      </c>
      <c r="V102" s="14">
        <f t="shared" si="24"/>
        <v>37.985320798284683</v>
      </c>
      <c r="W102" s="14"/>
      <c r="X102" s="14"/>
      <c r="Y102" s="14">
        <f>VLOOKUP(A:A,[1]TDSheet!$A:$Y,25,0)</f>
        <v>0</v>
      </c>
      <c r="Z102" s="14">
        <f>VLOOKUP(A:A,[1]TDSheet!$A:$Z,26,0)</f>
        <v>0</v>
      </c>
      <c r="AA102" s="14">
        <f>VLOOKUP(A:A,[1]TDSheet!$A:$AA,27,0)</f>
        <v>0</v>
      </c>
      <c r="AB102" s="14">
        <f>VLOOKUP(A:A,[3]TDSheet!$A:$D,4,0)</f>
        <v>7.2530000000000001</v>
      </c>
      <c r="AC102" s="21" t="e">
        <f>VLOOKUP(A:A,[1]TDSheet!$A:$AC,29,0)</f>
        <v>#N/A</v>
      </c>
      <c r="AD102" s="14" t="e">
        <f>VLOOKUP(A:A,[1]TDSheet!$A:$AD,30,0)</f>
        <v>#N/A</v>
      </c>
      <c r="AE102" s="14">
        <f t="shared" si="25"/>
        <v>0</v>
      </c>
      <c r="AF102" s="14">
        <f t="shared" si="26"/>
        <v>0</v>
      </c>
      <c r="AG102" s="14">
        <f t="shared" si="27"/>
        <v>0</v>
      </c>
      <c r="AH102" s="14">
        <f t="shared" si="28"/>
        <v>0</v>
      </c>
      <c r="AI102" s="14">
        <f t="shared" si="29"/>
        <v>0</v>
      </c>
      <c r="AJ102" s="14">
        <f t="shared" si="30"/>
        <v>0</v>
      </c>
      <c r="AK102" s="14"/>
    </row>
    <row r="103" spans="1:37" s="1" customFormat="1" ht="11.1" customHeight="1" outlineLevel="1" x14ac:dyDescent="0.2">
      <c r="A103" s="7" t="s">
        <v>107</v>
      </c>
      <c r="B103" s="7" t="s">
        <v>8</v>
      </c>
      <c r="C103" s="8">
        <v>106</v>
      </c>
      <c r="D103" s="8"/>
      <c r="E103" s="20">
        <v>27</v>
      </c>
      <c r="F103" s="20">
        <v>79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27</v>
      </c>
      <c r="J103" s="14">
        <f t="shared" si="21"/>
        <v>0</v>
      </c>
      <c r="K103" s="14">
        <f>VLOOKUP(A:A,[1]TDSheet!$A:$M,13,0)</f>
        <v>0</v>
      </c>
      <c r="L103" s="14">
        <f>VLOOKUP(A:A,[1]TDSheet!$A:$T,20,0)</f>
        <v>0</v>
      </c>
      <c r="M103" s="14"/>
      <c r="N103" s="14"/>
      <c r="O103" s="14"/>
      <c r="P103" s="16"/>
      <c r="Q103" s="16"/>
      <c r="R103" s="16"/>
      <c r="S103" s="14">
        <f t="shared" si="22"/>
        <v>5.4</v>
      </c>
      <c r="T103" s="16"/>
      <c r="U103" s="17">
        <f t="shared" si="23"/>
        <v>14.629629629629628</v>
      </c>
      <c r="V103" s="14">
        <f t="shared" si="24"/>
        <v>14.629629629629628</v>
      </c>
      <c r="W103" s="14"/>
      <c r="X103" s="14"/>
      <c r="Y103" s="14">
        <f>VLOOKUP(A:A,[1]TDSheet!$A:$Y,25,0)</f>
        <v>6.2</v>
      </c>
      <c r="Z103" s="14">
        <f>VLOOKUP(A:A,[1]TDSheet!$A:$Z,26,0)</f>
        <v>10.199999999999999</v>
      </c>
      <c r="AA103" s="14">
        <f>VLOOKUP(A:A,[1]TDSheet!$A:$AA,27,0)</f>
        <v>5.8</v>
      </c>
      <c r="AB103" s="14">
        <f>VLOOKUP(A:A,[3]TDSheet!$A:$D,4,0)</f>
        <v>1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5"/>
        <v>0</v>
      </c>
      <c r="AF103" s="14">
        <f t="shared" si="26"/>
        <v>0</v>
      </c>
      <c r="AG103" s="14">
        <f t="shared" si="27"/>
        <v>0</v>
      </c>
      <c r="AH103" s="14">
        <f t="shared" si="28"/>
        <v>0</v>
      </c>
      <c r="AI103" s="14">
        <f t="shared" si="29"/>
        <v>0</v>
      </c>
      <c r="AJ103" s="14">
        <f t="shared" si="30"/>
        <v>0</v>
      </c>
      <c r="AK103" s="14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47.606000000000002</v>
      </c>
      <c r="D104" s="8">
        <v>1.9750000000000001</v>
      </c>
      <c r="E104" s="20">
        <v>28.164000000000001</v>
      </c>
      <c r="F104" s="20">
        <v>21.417000000000002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26</v>
      </c>
      <c r="J104" s="14">
        <f t="shared" si="21"/>
        <v>2.1640000000000015</v>
      </c>
      <c r="K104" s="14">
        <f>VLOOKUP(A:A,[1]TDSheet!$A:$M,13,0)</f>
        <v>0</v>
      </c>
      <c r="L104" s="14">
        <f>VLOOKUP(A:A,[1]TDSheet!$A:$T,20,0)</f>
        <v>0</v>
      </c>
      <c r="M104" s="14"/>
      <c r="N104" s="14"/>
      <c r="O104" s="14"/>
      <c r="P104" s="16"/>
      <c r="Q104" s="16"/>
      <c r="R104" s="16"/>
      <c r="S104" s="14">
        <f t="shared" si="22"/>
        <v>5.6328000000000005</v>
      </c>
      <c r="T104" s="16"/>
      <c r="U104" s="17">
        <f t="shared" si="23"/>
        <v>3.8021942905837238</v>
      </c>
      <c r="V104" s="14">
        <f t="shared" si="24"/>
        <v>3.8021942905837238</v>
      </c>
      <c r="W104" s="14"/>
      <c r="X104" s="14"/>
      <c r="Y104" s="14">
        <f>VLOOKUP(A:A,[1]TDSheet!$A:$Y,25,0)</f>
        <v>5.4569999999999999</v>
      </c>
      <c r="Z104" s="14">
        <f>VLOOKUP(A:A,[1]TDSheet!$A:$Z,26,0)</f>
        <v>4.375</v>
      </c>
      <c r="AA104" s="14">
        <f>VLOOKUP(A:A,[1]TDSheet!$A:$AA,27,0)</f>
        <v>6.6933999999999996</v>
      </c>
      <c r="AB104" s="14">
        <f>VLOOKUP(A:A,[3]TDSheet!$A:$D,4,0)</f>
        <v>7.899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5"/>
        <v>0</v>
      </c>
      <c r="AF104" s="14">
        <f t="shared" si="26"/>
        <v>0</v>
      </c>
      <c r="AG104" s="14">
        <f t="shared" si="27"/>
        <v>0</v>
      </c>
      <c r="AH104" s="14">
        <f t="shared" si="28"/>
        <v>0</v>
      </c>
      <c r="AI104" s="14">
        <f t="shared" si="29"/>
        <v>0</v>
      </c>
      <c r="AJ104" s="14">
        <f t="shared" si="30"/>
        <v>0</v>
      </c>
      <c r="AK104" s="14"/>
    </row>
    <row r="105" spans="1:37" s="1" customFormat="1" ht="11.1" customHeight="1" outlineLevel="1" x14ac:dyDescent="0.2">
      <c r="A105" s="7" t="s">
        <v>109</v>
      </c>
      <c r="B105" s="7" t="s">
        <v>9</v>
      </c>
      <c r="C105" s="8">
        <v>466.75099999999998</v>
      </c>
      <c r="D105" s="8">
        <v>26.033999999999999</v>
      </c>
      <c r="E105" s="20">
        <v>316.48500000000001</v>
      </c>
      <c r="F105" s="20">
        <v>170.12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319</v>
      </c>
      <c r="J105" s="14">
        <f t="shared" si="21"/>
        <v>-2.5149999999999864</v>
      </c>
      <c r="K105" s="14">
        <f>VLOOKUP(A:A,[1]TDSheet!$A:$M,13,0)</f>
        <v>0</v>
      </c>
      <c r="L105" s="14">
        <f>VLOOKUP(A:A,[1]TDSheet!$A:$T,20,0)</f>
        <v>0</v>
      </c>
      <c r="M105" s="14"/>
      <c r="N105" s="14"/>
      <c r="O105" s="14"/>
      <c r="P105" s="16"/>
      <c r="Q105" s="16"/>
      <c r="R105" s="16"/>
      <c r="S105" s="14">
        <f t="shared" si="22"/>
        <v>63.297000000000004</v>
      </c>
      <c r="T105" s="16"/>
      <c r="U105" s="17">
        <f t="shared" si="23"/>
        <v>2.6876471238763289</v>
      </c>
      <c r="V105" s="14">
        <f t="shared" si="24"/>
        <v>2.6876471238763289</v>
      </c>
      <c r="W105" s="14"/>
      <c r="X105" s="14"/>
      <c r="Y105" s="14">
        <f>VLOOKUP(A:A,[1]TDSheet!$A:$Y,25,0)</f>
        <v>39.799799999999998</v>
      </c>
      <c r="Z105" s="14">
        <f>VLOOKUP(A:A,[1]TDSheet!$A:$Z,26,0)</f>
        <v>52.580999999999996</v>
      </c>
      <c r="AA105" s="14">
        <f>VLOOKUP(A:A,[1]TDSheet!$A:$AA,27,0)</f>
        <v>66.631</v>
      </c>
      <c r="AB105" s="14">
        <f>VLOOKUP(A:A,[3]TDSheet!$A:$D,4,0)</f>
        <v>13.89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5"/>
        <v>0</v>
      </c>
      <c r="AF105" s="14">
        <f t="shared" si="26"/>
        <v>0</v>
      </c>
      <c r="AG105" s="14">
        <f t="shared" si="27"/>
        <v>0</v>
      </c>
      <c r="AH105" s="14">
        <f t="shared" si="28"/>
        <v>0</v>
      </c>
      <c r="AI105" s="14">
        <f t="shared" si="29"/>
        <v>0</v>
      </c>
      <c r="AJ105" s="14">
        <f t="shared" si="30"/>
        <v>0</v>
      </c>
      <c r="AK105" s="14"/>
    </row>
    <row r="106" spans="1:37" s="1" customFormat="1" ht="11.1" customHeight="1" outlineLevel="1" x14ac:dyDescent="0.2">
      <c r="A106" s="7" t="s">
        <v>103</v>
      </c>
      <c r="B106" s="7" t="s">
        <v>8</v>
      </c>
      <c r="C106" s="8">
        <v>636</v>
      </c>
      <c r="D106" s="8"/>
      <c r="E106" s="20">
        <v>101</v>
      </c>
      <c r="F106" s="20">
        <v>535</v>
      </c>
      <c r="G106" s="1">
        <f>VLOOKUP(A:A,[1]TDSheet!$A:$G,7,0)</f>
        <v>0</v>
      </c>
      <c r="H106" s="1">
        <f>VLOOKUP(A:A,[1]TDSheet!$A:$H,8,0)</f>
        <v>0</v>
      </c>
      <c r="I106" s="14">
        <f>VLOOKUP(A:A,[2]TDSheet!$A:$F,6,0)</f>
        <v>101</v>
      </c>
      <c r="J106" s="14">
        <f t="shared" si="21"/>
        <v>0</v>
      </c>
      <c r="K106" s="14">
        <f>VLOOKUP(A:A,[1]TDSheet!$A:$M,13,0)</f>
        <v>0</v>
      </c>
      <c r="L106" s="14">
        <f>VLOOKUP(A:A,[1]TDSheet!$A:$T,20,0)</f>
        <v>0</v>
      </c>
      <c r="M106" s="14"/>
      <c r="N106" s="14"/>
      <c r="O106" s="14"/>
      <c r="P106" s="16"/>
      <c r="Q106" s="16"/>
      <c r="R106" s="16"/>
      <c r="S106" s="14">
        <f t="shared" si="22"/>
        <v>20.2</v>
      </c>
      <c r="T106" s="16"/>
      <c r="U106" s="17">
        <f t="shared" si="23"/>
        <v>26.485148514851485</v>
      </c>
      <c r="V106" s="14">
        <f t="shared" si="24"/>
        <v>26.485148514851485</v>
      </c>
      <c r="W106" s="14"/>
      <c r="X106" s="14"/>
      <c r="Y106" s="14">
        <f>VLOOKUP(A:A,[1]TDSheet!$A:$Y,25,0)</f>
        <v>26.8</v>
      </c>
      <c r="Z106" s="14">
        <f>VLOOKUP(A:A,[1]TDSheet!$A:$Z,26,0)</f>
        <v>31.8</v>
      </c>
      <c r="AA106" s="14">
        <f>VLOOKUP(A:A,[1]TDSheet!$A:$AA,27,0)</f>
        <v>15.6</v>
      </c>
      <c r="AB106" s="14">
        <f>VLOOKUP(A:A,[3]TDSheet!$A:$D,4,0)</f>
        <v>16</v>
      </c>
      <c r="AC106" s="14">
        <f>VLOOKUP(A:A,[1]TDSheet!$A:$AC,29,0)</f>
        <v>0</v>
      </c>
      <c r="AD106" s="14">
        <f>VLOOKUP(A:A,[1]TDSheet!$A:$AD,30,0)</f>
        <v>0</v>
      </c>
      <c r="AE106" s="14">
        <f t="shared" si="25"/>
        <v>0</v>
      </c>
      <c r="AF106" s="14">
        <f t="shared" si="26"/>
        <v>0</v>
      </c>
      <c r="AG106" s="14">
        <f t="shared" si="27"/>
        <v>0</v>
      </c>
      <c r="AH106" s="14">
        <f t="shared" si="28"/>
        <v>0</v>
      </c>
      <c r="AI106" s="14">
        <f t="shared" si="29"/>
        <v>0</v>
      </c>
      <c r="AJ106" s="14">
        <f t="shared" si="30"/>
        <v>0</v>
      </c>
      <c r="AK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2025-02-03T12:04:39Z</dcterms:modified>
</cp:coreProperties>
</file>