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27,01,25 Ост СЫР филиалы\"/>
    </mc:Choice>
  </mc:AlternateContent>
  <xr:revisionPtr revIDLastSave="0" documentId="13_ncr:1_{E8E51A00-5A76-4FE2-A896-DE3FCBCD202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14" i="1"/>
  <c r="P9" i="1"/>
  <c r="O34" i="1"/>
  <c r="O37" i="1"/>
  <c r="P32" i="1"/>
  <c r="AG7" i="1" l="1"/>
  <c r="AG8" i="1"/>
  <c r="AG10" i="1"/>
  <c r="AG11" i="1"/>
  <c r="AG12" i="1"/>
  <c r="AG13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3" i="1"/>
  <c r="AG34" i="1"/>
  <c r="AG35" i="1"/>
  <c r="AG36" i="1"/>
  <c r="AG37" i="1"/>
  <c r="AG6" i="1"/>
  <c r="T7" i="1"/>
  <c r="T8" i="1"/>
  <c r="T10" i="1"/>
  <c r="T11" i="1"/>
  <c r="T12" i="1"/>
  <c r="T13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6" i="1"/>
  <c r="Q12" i="1"/>
  <c r="Q13" i="1"/>
  <c r="Q20" i="1"/>
  <c r="Q21" i="1"/>
  <c r="Q22" i="1"/>
  <c r="Q23" i="1"/>
  <c r="Q24" i="1"/>
  <c r="Q25" i="1"/>
  <c r="Q26" i="1"/>
  <c r="Q27" i="1"/>
  <c r="Q30" i="1"/>
  <c r="Q33" i="1"/>
  <c r="Q35" i="1"/>
  <c r="Q36" i="1"/>
  <c r="Q38" i="1"/>
  <c r="Q6" i="1"/>
  <c r="O41" i="1" l="1"/>
  <c r="U41" i="1" s="1"/>
  <c r="O40" i="1"/>
  <c r="T40" i="1" s="1"/>
  <c r="O7" i="1"/>
  <c r="O8" i="1"/>
  <c r="O9" i="1"/>
  <c r="U9" i="1" s="1"/>
  <c r="O10" i="1"/>
  <c r="O11" i="1"/>
  <c r="O12" i="1"/>
  <c r="U12" i="1" s="1"/>
  <c r="O13" i="1"/>
  <c r="U13" i="1" s="1"/>
  <c r="O14" i="1"/>
  <c r="U14" i="1" s="1"/>
  <c r="O15" i="1"/>
  <c r="U15" i="1" s="1"/>
  <c r="O16" i="1"/>
  <c r="U16" i="1" s="1"/>
  <c r="O17" i="1"/>
  <c r="O18" i="1"/>
  <c r="U18" i="1" s="1"/>
  <c r="O19" i="1"/>
  <c r="O20" i="1"/>
  <c r="U20" i="1" s="1"/>
  <c r="O22" i="1"/>
  <c r="U22" i="1" s="1"/>
  <c r="O24" i="1"/>
  <c r="O25" i="1"/>
  <c r="U25" i="1" s="1"/>
  <c r="O26" i="1"/>
  <c r="U26" i="1" s="1"/>
  <c r="O27" i="1"/>
  <c r="U27" i="1" s="1"/>
  <c r="O28" i="1"/>
  <c r="O29" i="1"/>
  <c r="O21" i="1"/>
  <c r="U21" i="1" s="1"/>
  <c r="O23" i="1"/>
  <c r="U23" i="1" s="1"/>
  <c r="O30" i="1"/>
  <c r="O31" i="1"/>
  <c r="U31" i="1" s="1"/>
  <c r="O32" i="1"/>
  <c r="U32" i="1" s="1"/>
  <c r="O33" i="1"/>
  <c r="U33" i="1" s="1"/>
  <c r="U34" i="1"/>
  <c r="O35" i="1"/>
  <c r="U35" i="1" s="1"/>
  <c r="O36" i="1"/>
  <c r="O38" i="1"/>
  <c r="U38" i="1" s="1"/>
  <c r="O6" i="1"/>
  <c r="N7" i="1"/>
  <c r="N8" i="1"/>
  <c r="N10" i="1"/>
  <c r="U10" i="1" s="1"/>
  <c r="N11" i="1"/>
  <c r="U11" i="1" s="1"/>
  <c r="N17" i="1"/>
  <c r="N19" i="1"/>
  <c r="U19" i="1" s="1"/>
  <c r="N24" i="1"/>
  <c r="U24" i="1" s="1"/>
  <c r="N28" i="1"/>
  <c r="N29" i="1"/>
  <c r="N30" i="1"/>
  <c r="N36" i="1"/>
  <c r="U36" i="1" s="1"/>
  <c r="N37" i="1"/>
  <c r="U37" i="1" s="1"/>
  <c r="T41" i="1" l="1"/>
  <c r="P31" i="1"/>
  <c r="P11" i="1"/>
  <c r="P8" i="1"/>
  <c r="P28" i="1"/>
  <c r="P29" i="1"/>
  <c r="P7" i="1"/>
  <c r="U29" i="1"/>
  <c r="U17" i="1"/>
  <c r="U7" i="1"/>
  <c r="U30" i="1"/>
  <c r="U28" i="1"/>
  <c r="U8" i="1"/>
  <c r="U6" i="1"/>
  <c r="U40" i="1"/>
  <c r="N5" i="1"/>
  <c r="K38" i="1"/>
  <c r="K37" i="1"/>
  <c r="K36" i="1"/>
  <c r="K35" i="1"/>
  <c r="K34" i="1"/>
  <c r="K33" i="1"/>
  <c r="K32" i="1"/>
  <c r="K31" i="1"/>
  <c r="K30" i="1"/>
  <c r="K23" i="1"/>
  <c r="K21" i="1"/>
  <c r="K29" i="1"/>
  <c r="K28" i="1"/>
  <c r="K27" i="1"/>
  <c r="K26" i="1"/>
  <c r="K25" i="1"/>
  <c r="K24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41" i="1"/>
  <c r="K40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M5" i="1"/>
  <c r="L5" i="1"/>
  <c r="J5" i="1"/>
  <c r="F5" i="1"/>
  <c r="E5" i="1"/>
  <c r="Q14" i="1" l="1"/>
  <c r="Q19" i="1"/>
  <c r="Q15" i="1"/>
  <c r="Q18" i="1"/>
  <c r="Q17" i="1"/>
  <c r="Q16" i="1"/>
  <c r="Q9" i="1"/>
  <c r="Q32" i="1"/>
  <c r="P5" i="1"/>
  <c r="K5" i="1"/>
  <c r="AG32" i="1" l="1"/>
  <c r="T32" i="1"/>
  <c r="AG16" i="1"/>
  <c r="T16" i="1"/>
  <c r="AG18" i="1"/>
  <c r="T18" i="1"/>
  <c r="AG19" i="1"/>
  <c r="T19" i="1"/>
  <c r="AG17" i="1"/>
  <c r="T17" i="1"/>
  <c r="AG15" i="1"/>
  <c r="T15" i="1"/>
  <c r="AG14" i="1"/>
  <c r="T14" i="1"/>
  <c r="AG9" i="1"/>
  <c r="T9" i="1"/>
  <c r="AG5" i="1"/>
  <c r="Q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<sst xmlns="http://schemas.openxmlformats.org/spreadsheetml/2006/main" count="130" uniqueCount="82">
  <si>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</si>
  <si>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</si>
  <si>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</si>
  <si>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</si>
  <si>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</si>
  <si>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</si>
  <si>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</si>
  <si>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</si>
  <si>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</si>
  <si>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</si>
  <si>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</si>
  <si>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</si>
  <si>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</si>
  <si>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</si>
  <si>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</si>
  <si>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</si>
  <si>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</si>
  <si>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</si>
  <si>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</si>
  <si>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</si>
  <si>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</si>
  <si>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</si>
  <si>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</si>
  <si>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</si>
  <si>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</si>
  <si>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</si>
  <si>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</si>
  <si>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</si>
  <si>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</si>
  <si>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</si>
  <si>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</si>
  <si>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</si>
  <si>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</si>
  <si>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</si>
  <si>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</si>
  <si>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30,12,24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</si>
  <si>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</si>
  <si>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</si>
  <si>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</si>
  <si>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</si>
  <si>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</si>
  <si>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</si>
  <si>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</si>
  <si>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</si>
  <si>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</si>
  <si>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</si>
  <si>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</si>
  <si>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</si>
  <si>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</si>
  <si>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</si>
  <si>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</si>
  <si>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</si>
  <si>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</si>
  <si>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</si>
  <si>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</si>
  <si>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</si>
  <si>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</si>
  <si>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</si>
  <si>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</si>
  <si>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 / 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</si>
  <si>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</si>
  <si>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</si>
  <si>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</si>
  <si>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</si>
  <si>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</si>
  <si>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</si>
  <si>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</si>
  <si>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</si>
  <si>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30,12,24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</si>
  <si>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</si>
  <si>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</si>
  <si>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</si>
  <si>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</si>
  <si>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</si>
  <si>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23,12,24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</si>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</sst>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0,01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</row>
        <row r="4">
          <cell r="N4" t="str">
            <v>20,01,</v>
          </cell>
          <cell r="O4" t="str">
            <v>20,01,</v>
          </cell>
          <cell r="P4" t="str">
            <v>27,01,</v>
          </cell>
        </row>
        <row r="5">
          <cell r="J5">
            <v>5431.5</v>
          </cell>
          <cell r="K5">
            <v>353.43700000000001</v>
          </cell>
          <cell r="L5">
            <v>0</v>
          </cell>
          <cell r="M5">
            <v>0</v>
          </cell>
          <cell r="N5">
            <v>10435.700000000001</v>
          </cell>
          <cell r="O5">
            <v>1156.9874</v>
          </cell>
          <cell r="P5">
            <v>7566.4</v>
          </cell>
        </row>
        <row r="6">
          <cell r="I6">
            <v>9988421</v>
          </cell>
          <cell r="J6">
            <v>26</v>
          </cell>
          <cell r="K6">
            <v>-29</v>
          </cell>
          <cell r="N6">
            <v>169</v>
          </cell>
          <cell r="O6">
            <v>-0.6</v>
          </cell>
        </row>
        <row r="7">
          <cell r="I7">
            <v>9988438</v>
          </cell>
          <cell r="J7">
            <v>156</v>
          </cell>
          <cell r="K7">
            <v>0</v>
          </cell>
          <cell r="N7">
            <v>188.6</v>
          </cell>
          <cell r="O7">
            <v>31.2</v>
          </cell>
          <cell r="P7">
            <v>115.60000000000002</v>
          </cell>
        </row>
        <row r="8">
          <cell r="I8">
            <v>9988445</v>
          </cell>
          <cell r="J8">
            <v>147</v>
          </cell>
          <cell r="K8">
            <v>0</v>
          </cell>
          <cell r="N8">
            <v>145.1999999999999</v>
          </cell>
          <cell r="O8">
            <v>29.4</v>
          </cell>
          <cell r="P8">
            <v>74.200000000000045</v>
          </cell>
        </row>
        <row r="9">
          <cell r="I9">
            <v>9988452</v>
          </cell>
          <cell r="J9">
            <v>24</v>
          </cell>
          <cell r="K9">
            <v>0</v>
          </cell>
          <cell r="N9">
            <v>36.799999999999983</v>
          </cell>
          <cell r="O9">
            <v>4.8</v>
          </cell>
        </row>
        <row r="10">
          <cell r="I10">
            <v>9988476</v>
          </cell>
          <cell r="J10">
            <v>46</v>
          </cell>
          <cell r="K10">
            <v>-3</v>
          </cell>
          <cell r="N10">
            <v>54.400000000000013</v>
          </cell>
          <cell r="O10">
            <v>8.6</v>
          </cell>
          <cell r="P10">
            <v>47.199999999999989</v>
          </cell>
        </row>
        <row r="11">
          <cell r="I11">
            <v>5034819</v>
          </cell>
          <cell r="J11">
            <v>106</v>
          </cell>
          <cell r="K11">
            <v>11</v>
          </cell>
          <cell r="O11">
            <v>23.4</v>
          </cell>
          <cell r="P11">
            <v>100</v>
          </cell>
        </row>
        <row r="12">
          <cell r="I12">
            <v>5041251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23</v>
          </cell>
          <cell r="K13">
            <v>-8</v>
          </cell>
          <cell r="N13">
            <v>240.3</v>
          </cell>
          <cell r="O13">
            <v>3</v>
          </cell>
        </row>
        <row r="14">
          <cell r="I14">
            <v>5038411</v>
          </cell>
          <cell r="J14">
            <v>170</v>
          </cell>
          <cell r="K14">
            <v>-10</v>
          </cell>
          <cell r="O14">
            <v>32</v>
          </cell>
        </row>
        <row r="15">
          <cell r="I15">
            <v>5038459</v>
          </cell>
          <cell r="J15">
            <v>174</v>
          </cell>
          <cell r="K15">
            <v>-4</v>
          </cell>
          <cell r="O15">
            <v>34</v>
          </cell>
        </row>
        <row r="16">
          <cell r="I16">
            <v>5038831</v>
          </cell>
          <cell r="J16">
            <v>97</v>
          </cell>
          <cell r="K16">
            <v>-2</v>
          </cell>
          <cell r="O16">
            <v>19</v>
          </cell>
        </row>
        <row r="17">
          <cell r="I17">
            <v>5038855</v>
          </cell>
          <cell r="J17">
            <v>88</v>
          </cell>
          <cell r="K17">
            <v>-1</v>
          </cell>
          <cell r="O17">
            <v>17.399999999999999</v>
          </cell>
          <cell r="P17">
            <v>100</v>
          </cell>
        </row>
        <row r="18">
          <cell r="I18">
            <v>5038435</v>
          </cell>
          <cell r="J18">
            <v>222</v>
          </cell>
          <cell r="K18">
            <v>-6</v>
          </cell>
          <cell r="O18">
            <v>43.2</v>
          </cell>
        </row>
        <row r="19">
          <cell r="I19">
            <v>5038398</v>
          </cell>
          <cell r="J19">
            <v>105</v>
          </cell>
          <cell r="K19">
            <v>-2</v>
          </cell>
          <cell r="O19">
            <v>20.6</v>
          </cell>
          <cell r="P19">
            <v>100</v>
          </cell>
        </row>
        <row r="20">
          <cell r="I20">
            <v>5038572</v>
          </cell>
          <cell r="K20">
            <v>0</v>
          </cell>
          <cell r="O20">
            <v>0</v>
          </cell>
        </row>
        <row r="21">
          <cell r="I21" t="str">
            <v>дубль</v>
          </cell>
          <cell r="J21">
            <v>56.5</v>
          </cell>
          <cell r="K21">
            <v>6.7580000000000027</v>
          </cell>
          <cell r="O21">
            <v>12.6516</v>
          </cell>
        </row>
        <row r="22">
          <cell r="I22">
            <v>5038596</v>
          </cell>
          <cell r="K22">
            <v>0</v>
          </cell>
          <cell r="O22">
            <v>0</v>
          </cell>
        </row>
        <row r="23">
          <cell r="I23" t="str">
            <v>дубль</v>
          </cell>
          <cell r="J23">
            <v>43.5</v>
          </cell>
          <cell r="K23">
            <v>6.8719999999999999</v>
          </cell>
          <cell r="O23">
            <v>10.074400000000001</v>
          </cell>
        </row>
        <row r="24">
          <cell r="I24">
            <v>8785204</v>
          </cell>
          <cell r="K24">
            <v>0</v>
          </cell>
          <cell r="O24">
            <v>0</v>
          </cell>
          <cell r="P24">
            <v>300</v>
          </cell>
        </row>
        <row r="25">
          <cell r="I25">
            <v>5038619</v>
          </cell>
          <cell r="J25">
            <v>18.5</v>
          </cell>
          <cell r="K25">
            <v>0.11599999999999966</v>
          </cell>
          <cell r="O25">
            <v>3.7231999999999998</v>
          </cell>
        </row>
        <row r="26">
          <cell r="I26">
            <v>8444170</v>
          </cell>
          <cell r="J26">
            <v>50</v>
          </cell>
          <cell r="K26">
            <v>-31</v>
          </cell>
          <cell r="N26">
            <v>277.2</v>
          </cell>
          <cell r="O26">
            <v>3.8</v>
          </cell>
        </row>
        <row r="27">
          <cell r="I27">
            <v>5522704</v>
          </cell>
          <cell r="J27">
            <v>251.5</v>
          </cell>
          <cell r="K27">
            <v>-82.579000000000008</v>
          </cell>
          <cell r="N27">
            <v>1200</v>
          </cell>
          <cell r="O27">
            <v>33.784199999999998</v>
          </cell>
        </row>
        <row r="28">
          <cell r="I28">
            <v>9988391</v>
          </cell>
          <cell r="J28">
            <v>44</v>
          </cell>
          <cell r="K28">
            <v>-2</v>
          </cell>
          <cell r="N28">
            <v>108</v>
          </cell>
          <cell r="O28">
            <v>8.4</v>
          </cell>
          <cell r="P28">
            <v>50</v>
          </cell>
        </row>
        <row r="29">
          <cell r="I29">
            <v>9988681</v>
          </cell>
          <cell r="J29">
            <v>117</v>
          </cell>
          <cell r="K29">
            <v>1</v>
          </cell>
          <cell r="O29">
            <v>23.6</v>
          </cell>
          <cell r="P29">
            <v>100</v>
          </cell>
        </row>
        <row r="30">
          <cell r="I30">
            <v>8785198</v>
          </cell>
          <cell r="K30">
            <v>0</v>
          </cell>
          <cell r="O30">
            <v>0</v>
          </cell>
          <cell r="P30">
            <v>200</v>
          </cell>
        </row>
        <row r="31">
          <cell r="I31">
            <v>8444187</v>
          </cell>
          <cell r="J31">
            <v>49</v>
          </cell>
          <cell r="K31">
            <v>-9</v>
          </cell>
          <cell r="N31">
            <v>163.4</v>
          </cell>
          <cell r="O31">
            <v>8</v>
          </cell>
        </row>
        <row r="32">
          <cell r="I32">
            <v>8444194</v>
          </cell>
          <cell r="J32">
            <v>36</v>
          </cell>
          <cell r="K32">
            <v>-3</v>
          </cell>
          <cell r="O32">
            <v>6.6</v>
          </cell>
        </row>
        <row r="33">
          <cell r="I33">
            <v>783798</v>
          </cell>
          <cell r="J33">
            <v>61</v>
          </cell>
          <cell r="K33">
            <v>-61</v>
          </cell>
          <cell r="N33">
            <v>800</v>
          </cell>
          <cell r="O33">
            <v>0</v>
          </cell>
        </row>
        <row r="34">
          <cell r="I34">
            <v>783811</v>
          </cell>
          <cell r="K34">
            <v>0</v>
          </cell>
          <cell r="N34">
            <v>550</v>
          </cell>
          <cell r="O34">
            <v>0</v>
          </cell>
        </row>
        <row r="35">
          <cell r="I35" t="str">
            <v>дубль</v>
          </cell>
          <cell r="J35">
            <v>3.5</v>
          </cell>
          <cell r="K35">
            <v>-0.42200000000000015</v>
          </cell>
          <cell r="O35">
            <v>0.61559999999999993</v>
          </cell>
        </row>
        <row r="36">
          <cell r="I36">
            <v>783804</v>
          </cell>
          <cell r="J36">
            <v>175</v>
          </cell>
          <cell r="K36">
            <v>-24</v>
          </cell>
          <cell r="N36">
            <v>302.8</v>
          </cell>
          <cell r="O36">
            <v>30.2</v>
          </cell>
          <cell r="P36">
            <v>179.39999999999998</v>
          </cell>
        </row>
        <row r="37">
          <cell r="I37">
            <v>783828</v>
          </cell>
          <cell r="J37">
            <v>456.5</v>
          </cell>
          <cell r="K37">
            <v>0.93000000000000682</v>
          </cell>
          <cell r="N37">
            <v>1100</v>
          </cell>
          <cell r="O37">
            <v>91.486000000000004</v>
          </cell>
          <cell r="P37">
            <v>500</v>
          </cell>
        </row>
        <row r="38">
          <cell r="I38" t="str">
            <v>дубль</v>
          </cell>
          <cell r="J38">
            <v>154.5</v>
          </cell>
          <cell r="K38">
            <v>-5.2379999999999995</v>
          </cell>
          <cell r="O38">
            <v>29.852399999999999</v>
          </cell>
        </row>
        <row r="40">
          <cell r="J40">
            <v>559</v>
          </cell>
          <cell r="K40">
            <v>146</v>
          </cell>
          <cell r="N40">
            <v>2300</v>
          </cell>
          <cell r="O40">
            <v>141</v>
          </cell>
        </row>
        <row r="41">
          <cell r="J41">
            <v>1972</v>
          </cell>
          <cell r="K41">
            <v>464</v>
          </cell>
          <cell r="N41">
            <v>2800</v>
          </cell>
          <cell r="O41">
            <v>487.2</v>
          </cell>
          <cell r="P41">
            <v>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5.140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/>
      <c r="O3" s="2" t="s">
        <v>13</v>
      </c>
      <c r="P3" s="3" t="s">
        <v>14</v>
      </c>
      <c r="Q3" s="3" t="s">
        <v>80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81</v>
      </c>
      <c r="R4" s="1"/>
      <c r="S4" s="1"/>
      <c r="T4" s="1"/>
      <c r="U4" s="1"/>
      <c r="V4" s="1" t="s">
        <v>22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9469.9730000000018</v>
      </c>
      <c r="F5" s="4">
        <f>SUM(F6:F498)</f>
        <v>19255.5</v>
      </c>
      <c r="G5" s="7"/>
      <c r="H5" s="1"/>
      <c r="I5" s="1"/>
      <c r="J5" s="4">
        <f t="shared" ref="J5:R5" si="0">SUM(J6:J498)</f>
        <v>1278.902</v>
      </c>
      <c r="K5" s="4">
        <f t="shared" si="0"/>
        <v>8191.0710000000008</v>
      </c>
      <c r="L5" s="4">
        <f t="shared" si="0"/>
        <v>0</v>
      </c>
      <c r="M5" s="4">
        <f t="shared" si="0"/>
        <v>0</v>
      </c>
      <c r="N5" s="4">
        <f t="shared" si="0"/>
        <v>7566.4</v>
      </c>
      <c r="O5" s="4">
        <f t="shared" si="0"/>
        <v>1893.9946</v>
      </c>
      <c r="P5" s="4">
        <f t="shared" si="0"/>
        <v>17061.2</v>
      </c>
      <c r="Q5" s="4">
        <f t="shared" si="0"/>
        <v>18523.2</v>
      </c>
      <c r="R5" s="4">
        <f t="shared" si="0"/>
        <v>3290</v>
      </c>
      <c r="S5" s="1"/>
      <c r="T5" s="1"/>
      <c r="U5" s="1"/>
      <c r="V5" s="4">
        <f t="shared" ref="V5:AE5" si="1">SUM(V6:V498)</f>
        <v>1156.9874</v>
      </c>
      <c r="W5" s="4">
        <f t="shared" si="1"/>
        <v>1481.0814</v>
      </c>
      <c r="X5" s="4">
        <f t="shared" si="1"/>
        <v>946.72350000000006</v>
      </c>
      <c r="Y5" s="4">
        <f t="shared" si="1"/>
        <v>1940.8237999999997</v>
      </c>
      <c r="Z5" s="4">
        <f t="shared" si="1"/>
        <v>1586.587</v>
      </c>
      <c r="AA5" s="4">
        <f t="shared" si="1"/>
        <v>2018.7503999999997</v>
      </c>
      <c r="AB5" s="4">
        <f t="shared" si="1"/>
        <v>2241.7356</v>
      </c>
      <c r="AC5" s="4">
        <f t="shared" si="1"/>
        <v>1786.7165999999997</v>
      </c>
      <c r="AD5" s="4">
        <f t="shared" si="1"/>
        <v>1976.0361999999996</v>
      </c>
      <c r="AE5" s="4">
        <f t="shared" si="1"/>
        <v>2471.9254000000001</v>
      </c>
      <c r="AF5" s="1"/>
      <c r="AG5" s="4">
        <f>SUM(AG6:AG498)</f>
        <v>2902.48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176</v>
      </c>
      <c r="E6" s="1"/>
      <c r="F6" s="1">
        <v>176</v>
      </c>
      <c r="G6" s="7">
        <v>0.14000000000000001</v>
      </c>
      <c r="H6" s="1">
        <v>180</v>
      </c>
      <c r="I6" s="1">
        <v>9988421</v>
      </c>
      <c r="J6" s="1">
        <v>15</v>
      </c>
      <c r="K6" s="1">
        <f t="shared" ref="K6:K38" si="2">E6-J6</f>
        <v>-15</v>
      </c>
      <c r="L6" s="1"/>
      <c r="M6" s="1"/>
      <c r="N6" s="1"/>
      <c r="O6" s="1">
        <f>E6/5</f>
        <v>0</v>
      </c>
      <c r="P6" s="5">
        <v>30</v>
      </c>
      <c r="Q6" s="5">
        <f>P6</f>
        <v>30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-0.6</v>
      </c>
      <c r="W6" s="1">
        <v>17</v>
      </c>
      <c r="X6" s="1">
        <v>5.5</v>
      </c>
      <c r="Y6" s="1">
        <v>15.8</v>
      </c>
      <c r="Z6" s="1">
        <v>13</v>
      </c>
      <c r="AA6" s="1">
        <v>9</v>
      </c>
      <c r="AB6" s="1">
        <v>9.6</v>
      </c>
      <c r="AC6" s="1">
        <v>17</v>
      </c>
      <c r="AD6" s="1">
        <v>7.6</v>
      </c>
      <c r="AE6" s="1">
        <v>26.8</v>
      </c>
      <c r="AF6" s="1" t="s">
        <v>35</v>
      </c>
      <c r="AG6" s="1">
        <f>Q6*G6</f>
        <v>4.2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195</v>
      </c>
      <c r="D7" s="1">
        <v>192</v>
      </c>
      <c r="E7" s="1">
        <v>143</v>
      </c>
      <c r="F7" s="1">
        <v>242</v>
      </c>
      <c r="G7" s="7">
        <v>0.18</v>
      </c>
      <c r="H7" s="1">
        <v>270</v>
      </c>
      <c r="I7" s="1">
        <v>9988438</v>
      </c>
      <c r="J7" s="1">
        <v>21</v>
      </c>
      <c r="K7" s="1">
        <f t="shared" si="2"/>
        <v>122</v>
      </c>
      <c r="L7" s="1"/>
      <c r="M7" s="1"/>
      <c r="N7" s="1">
        <f>VLOOKUP(I7,[1]Sheet!$I:$P,8,0)</f>
        <v>115.60000000000002</v>
      </c>
      <c r="O7" s="1">
        <f t="shared" ref="O7:O38" si="3">E7/5</f>
        <v>28.6</v>
      </c>
      <c r="P7" s="5">
        <f t="shared" ref="P7:P8" si="4">16*O7-N7-F7</f>
        <v>100</v>
      </c>
      <c r="Q7" s="5">
        <v>210</v>
      </c>
      <c r="R7" s="5">
        <v>180</v>
      </c>
      <c r="S7" s="1"/>
      <c r="T7" s="1">
        <f t="shared" ref="T7:T38" si="5">(F7+N7+Q7)/O7</f>
        <v>19.846153846153847</v>
      </c>
      <c r="U7" s="1">
        <f t="shared" ref="U7:U38" si="6">(F7+N7)/O7</f>
        <v>12.503496503496503</v>
      </c>
      <c r="V7" s="1">
        <v>31.2</v>
      </c>
      <c r="W7" s="1">
        <v>37.4</v>
      </c>
      <c r="X7" s="1">
        <v>40.5</v>
      </c>
      <c r="Y7" s="1">
        <v>30.6</v>
      </c>
      <c r="Z7" s="1">
        <v>39.4</v>
      </c>
      <c r="AA7" s="1">
        <v>31.2</v>
      </c>
      <c r="AB7" s="1">
        <v>29.8</v>
      </c>
      <c r="AC7" s="1">
        <v>35.200000000000003</v>
      </c>
      <c r="AD7" s="1">
        <v>25.8</v>
      </c>
      <c r="AE7" s="1">
        <v>32.200000000000003</v>
      </c>
      <c r="AF7" s="1" t="s">
        <v>37</v>
      </c>
      <c r="AG7" s="1">
        <f t="shared" ref="AG7:AG37" si="7">Q7*G7</f>
        <v>37.799999999999997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251</v>
      </c>
      <c r="D8" s="1">
        <v>144</v>
      </c>
      <c r="E8" s="1">
        <v>149</v>
      </c>
      <c r="F8" s="1">
        <v>240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123</v>
      </c>
      <c r="L8" s="1"/>
      <c r="M8" s="1"/>
      <c r="N8" s="1">
        <f>VLOOKUP(I8,[1]Sheet!$I:$P,8,0)</f>
        <v>74.200000000000045</v>
      </c>
      <c r="O8" s="1">
        <f t="shared" si="3"/>
        <v>29.8</v>
      </c>
      <c r="P8" s="5">
        <f t="shared" si="4"/>
        <v>162.59999999999997</v>
      </c>
      <c r="Q8" s="5">
        <v>270</v>
      </c>
      <c r="R8" s="5">
        <v>210</v>
      </c>
      <c r="S8" s="1"/>
      <c r="T8" s="1">
        <f t="shared" si="5"/>
        <v>19.604026845637584</v>
      </c>
      <c r="U8" s="1">
        <f t="shared" si="6"/>
        <v>10.543624161073827</v>
      </c>
      <c r="V8" s="1">
        <v>29.4</v>
      </c>
      <c r="W8" s="1">
        <v>33.799999999999997</v>
      </c>
      <c r="X8" s="1">
        <v>42</v>
      </c>
      <c r="Y8" s="1">
        <v>36.6</v>
      </c>
      <c r="Z8" s="1">
        <v>38</v>
      </c>
      <c r="AA8" s="1">
        <v>33</v>
      </c>
      <c r="AB8" s="1">
        <v>33</v>
      </c>
      <c r="AC8" s="1">
        <v>46.4</v>
      </c>
      <c r="AD8" s="1">
        <v>27.6</v>
      </c>
      <c r="AE8" s="1">
        <v>42.8</v>
      </c>
      <c r="AF8" s="1"/>
      <c r="AG8" s="1">
        <f t="shared" si="7"/>
        <v>48.6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34</v>
      </c>
      <c r="C9" s="1">
        <v>93</v>
      </c>
      <c r="D9" s="1">
        <v>40</v>
      </c>
      <c r="E9" s="1">
        <v>83</v>
      </c>
      <c r="F9" s="1">
        <v>48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80</v>
      </c>
      <c r="L9" s="1"/>
      <c r="M9" s="1"/>
      <c r="N9" s="1"/>
      <c r="O9" s="1">
        <f t="shared" si="3"/>
        <v>16.600000000000001</v>
      </c>
      <c r="P9" s="5">
        <f>20*O9-N9-F9</f>
        <v>284</v>
      </c>
      <c r="Q9" s="5">
        <f t="shared" ref="Q9:Q38" si="8">P9</f>
        <v>284</v>
      </c>
      <c r="R9" s="5"/>
      <c r="S9" s="1"/>
      <c r="T9" s="1">
        <f t="shared" si="5"/>
        <v>20</v>
      </c>
      <c r="U9" s="1">
        <f t="shared" si="6"/>
        <v>2.8915662650602405</v>
      </c>
      <c r="V9" s="1">
        <v>4.8</v>
      </c>
      <c r="W9" s="1">
        <v>11</v>
      </c>
      <c r="X9" s="1">
        <v>4</v>
      </c>
      <c r="Y9" s="1">
        <v>12.2</v>
      </c>
      <c r="Z9" s="1">
        <v>10</v>
      </c>
      <c r="AA9" s="1">
        <v>14.6</v>
      </c>
      <c r="AB9" s="1">
        <v>9.4</v>
      </c>
      <c r="AC9" s="1">
        <v>20.2</v>
      </c>
      <c r="AD9" s="1">
        <v>7</v>
      </c>
      <c r="AE9" s="1">
        <v>5.4</v>
      </c>
      <c r="AF9" s="1"/>
      <c r="AG9" s="1">
        <f t="shared" si="7"/>
        <v>113.60000000000001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34</v>
      </c>
      <c r="C10" s="1">
        <v>36</v>
      </c>
      <c r="D10" s="1">
        <v>56</v>
      </c>
      <c r="E10" s="1">
        <v>30</v>
      </c>
      <c r="F10" s="1">
        <v>62</v>
      </c>
      <c r="G10" s="7">
        <v>0.4</v>
      </c>
      <c r="H10" s="1">
        <v>270</v>
      </c>
      <c r="I10" s="1">
        <v>9988476</v>
      </c>
      <c r="J10" s="1">
        <v>22</v>
      </c>
      <c r="K10" s="1">
        <f t="shared" si="2"/>
        <v>8</v>
      </c>
      <c r="L10" s="1"/>
      <c r="M10" s="1"/>
      <c r="N10" s="1">
        <f>VLOOKUP(I10,[1]Sheet!$I:$P,8,0)</f>
        <v>47.199999999999989</v>
      </c>
      <c r="O10" s="1">
        <f t="shared" si="3"/>
        <v>6</v>
      </c>
      <c r="P10" s="5"/>
      <c r="Q10" s="5">
        <v>20</v>
      </c>
      <c r="R10" s="5">
        <v>30</v>
      </c>
      <c r="S10" s="1"/>
      <c r="T10" s="1">
        <f t="shared" si="5"/>
        <v>21.533333333333331</v>
      </c>
      <c r="U10" s="1">
        <f t="shared" si="6"/>
        <v>18.2</v>
      </c>
      <c r="V10" s="1">
        <v>8.6</v>
      </c>
      <c r="W10" s="1">
        <v>9.6</v>
      </c>
      <c r="X10" s="1">
        <v>6</v>
      </c>
      <c r="Y10" s="1">
        <v>7.8</v>
      </c>
      <c r="Z10" s="1">
        <v>8.4</v>
      </c>
      <c r="AA10" s="1">
        <v>9</v>
      </c>
      <c r="AB10" s="1">
        <v>4.4000000000000004</v>
      </c>
      <c r="AC10" s="1">
        <v>12.6</v>
      </c>
      <c r="AD10" s="1">
        <v>11.4</v>
      </c>
      <c r="AE10" s="1">
        <v>1.2</v>
      </c>
      <c r="AF10" s="1"/>
      <c r="AG10" s="1">
        <f t="shared" si="7"/>
        <v>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34</v>
      </c>
      <c r="C11" s="1">
        <v>284</v>
      </c>
      <c r="D11" s="1"/>
      <c r="E11" s="1">
        <v>258</v>
      </c>
      <c r="F11" s="1">
        <v>25</v>
      </c>
      <c r="G11" s="7">
        <v>0.18</v>
      </c>
      <c r="H11" s="1">
        <v>150</v>
      </c>
      <c r="I11" s="1">
        <v>5034819</v>
      </c>
      <c r="J11" s="1">
        <v>21</v>
      </c>
      <c r="K11" s="1">
        <f t="shared" si="2"/>
        <v>237</v>
      </c>
      <c r="L11" s="1"/>
      <c r="M11" s="1"/>
      <c r="N11" s="1">
        <f>VLOOKUP(I11,[1]Sheet!$I:$P,8,0)</f>
        <v>100</v>
      </c>
      <c r="O11" s="1">
        <f t="shared" si="3"/>
        <v>51.6</v>
      </c>
      <c r="P11" s="5">
        <f>14*O11-N11-F11</f>
        <v>597.4</v>
      </c>
      <c r="Q11" s="5">
        <v>900</v>
      </c>
      <c r="R11" s="5">
        <v>700</v>
      </c>
      <c r="S11" s="1"/>
      <c r="T11" s="1">
        <f t="shared" si="5"/>
        <v>19.864341085271317</v>
      </c>
      <c r="U11" s="1">
        <f t="shared" si="6"/>
        <v>2.4224806201550386</v>
      </c>
      <c r="V11" s="1">
        <v>23.4</v>
      </c>
      <c r="W11" s="1">
        <v>20.8</v>
      </c>
      <c r="X11" s="1">
        <v>13</v>
      </c>
      <c r="Y11" s="1">
        <v>40.200000000000003</v>
      </c>
      <c r="Z11" s="1">
        <v>39.200000000000003</v>
      </c>
      <c r="AA11" s="1">
        <v>45</v>
      </c>
      <c r="AB11" s="1">
        <v>57.8</v>
      </c>
      <c r="AC11" s="1">
        <v>11.6</v>
      </c>
      <c r="AD11" s="1">
        <v>59.8</v>
      </c>
      <c r="AE11" s="1">
        <v>66</v>
      </c>
      <c r="AF11" s="1"/>
      <c r="AG11" s="1">
        <f t="shared" si="7"/>
        <v>162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44</v>
      </c>
      <c r="B12" s="15" t="s">
        <v>45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3"/>
        <v>0</v>
      </c>
      <c r="P12" s="17"/>
      <c r="Q12" s="17">
        <f t="shared" si="8"/>
        <v>0</v>
      </c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1.0416000000000001</v>
      </c>
      <c r="AC12" s="15">
        <v>0</v>
      </c>
      <c r="AD12" s="15">
        <v>0</v>
      </c>
      <c r="AE12" s="15">
        <v>0</v>
      </c>
      <c r="AF12" s="15" t="s">
        <v>46</v>
      </c>
      <c r="AG12" s="15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34</v>
      </c>
      <c r="C13" s="1">
        <v>23</v>
      </c>
      <c r="D13" s="1">
        <v>240</v>
      </c>
      <c r="E13" s="1">
        <v>52</v>
      </c>
      <c r="F13" s="1">
        <v>210</v>
      </c>
      <c r="G13" s="7">
        <v>0.1</v>
      </c>
      <c r="H13" s="1">
        <v>90</v>
      </c>
      <c r="I13" s="1">
        <v>8444163</v>
      </c>
      <c r="J13" s="1">
        <v>72</v>
      </c>
      <c r="K13" s="1">
        <f t="shared" si="2"/>
        <v>-20</v>
      </c>
      <c r="L13" s="1"/>
      <c r="M13" s="1"/>
      <c r="N13" s="1"/>
      <c r="O13" s="1">
        <f t="shared" si="3"/>
        <v>10.4</v>
      </c>
      <c r="P13" s="5"/>
      <c r="Q13" s="5">
        <f t="shared" si="8"/>
        <v>0</v>
      </c>
      <c r="R13" s="5"/>
      <c r="S13" s="1"/>
      <c r="T13" s="1">
        <f t="shared" si="5"/>
        <v>20.19230769230769</v>
      </c>
      <c r="U13" s="1">
        <f t="shared" si="6"/>
        <v>20.19230769230769</v>
      </c>
      <c r="V13" s="1">
        <v>3</v>
      </c>
      <c r="W13" s="1">
        <v>20.399999999999999</v>
      </c>
      <c r="X13" s="1">
        <v>10</v>
      </c>
      <c r="Y13" s="1">
        <v>11.8</v>
      </c>
      <c r="Z13" s="1">
        <v>18</v>
      </c>
      <c r="AA13" s="1">
        <v>6.2</v>
      </c>
      <c r="AB13" s="1">
        <v>28.2</v>
      </c>
      <c r="AC13" s="1">
        <v>18.600000000000001</v>
      </c>
      <c r="AD13" s="1">
        <v>10.199999999999999</v>
      </c>
      <c r="AE13" s="1">
        <v>39.799999999999997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34</v>
      </c>
      <c r="C14" s="1">
        <v>1025</v>
      </c>
      <c r="D14" s="1">
        <v>4</v>
      </c>
      <c r="E14" s="1">
        <v>539</v>
      </c>
      <c r="F14" s="1">
        <v>488</v>
      </c>
      <c r="G14" s="7">
        <v>0.18</v>
      </c>
      <c r="H14" s="1">
        <v>150</v>
      </c>
      <c r="I14" s="1">
        <v>5038411</v>
      </c>
      <c r="J14" s="1">
        <v>29</v>
      </c>
      <c r="K14" s="1">
        <f t="shared" si="2"/>
        <v>510</v>
      </c>
      <c r="L14" s="1"/>
      <c r="M14" s="1"/>
      <c r="N14" s="1"/>
      <c r="O14" s="1">
        <f t="shared" si="3"/>
        <v>107.8</v>
      </c>
      <c r="P14" s="5">
        <f>20*O14-N14-F14</f>
        <v>1668</v>
      </c>
      <c r="Q14" s="5">
        <f t="shared" si="8"/>
        <v>1668</v>
      </c>
      <c r="R14" s="5"/>
      <c r="S14" s="1"/>
      <c r="T14" s="1">
        <f t="shared" si="5"/>
        <v>20</v>
      </c>
      <c r="U14" s="1">
        <f t="shared" si="6"/>
        <v>4.5269016697588125</v>
      </c>
      <c r="V14" s="1">
        <v>32</v>
      </c>
      <c r="W14" s="1">
        <v>41.2</v>
      </c>
      <c r="X14" s="1">
        <v>45.5</v>
      </c>
      <c r="Y14" s="1">
        <v>95</v>
      </c>
      <c r="Z14" s="1">
        <v>69.400000000000006</v>
      </c>
      <c r="AA14" s="1">
        <v>100.2</v>
      </c>
      <c r="AB14" s="1">
        <v>99.8</v>
      </c>
      <c r="AC14" s="1">
        <v>0</v>
      </c>
      <c r="AD14" s="1">
        <v>84</v>
      </c>
      <c r="AE14" s="1">
        <v>110.4</v>
      </c>
      <c r="AF14" s="1"/>
      <c r="AG14" s="1">
        <f t="shared" si="7"/>
        <v>300.24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34</v>
      </c>
      <c r="C15" s="1">
        <v>1119</v>
      </c>
      <c r="D15" s="1"/>
      <c r="E15" s="1">
        <v>607</v>
      </c>
      <c r="F15" s="1">
        <v>505</v>
      </c>
      <c r="G15" s="7">
        <v>0.18</v>
      </c>
      <c r="H15" s="1">
        <v>150</v>
      </c>
      <c r="I15" s="1">
        <v>5038459</v>
      </c>
      <c r="J15" s="1">
        <v>21</v>
      </c>
      <c r="K15" s="1">
        <f t="shared" si="2"/>
        <v>586</v>
      </c>
      <c r="L15" s="1"/>
      <c r="M15" s="1"/>
      <c r="N15" s="1"/>
      <c r="O15" s="1">
        <f t="shared" si="3"/>
        <v>121.4</v>
      </c>
      <c r="P15" s="5">
        <f t="shared" ref="P15:P19" si="9">20*O15-N15-F15</f>
        <v>1923</v>
      </c>
      <c r="Q15" s="5">
        <f t="shared" si="8"/>
        <v>1923</v>
      </c>
      <c r="R15" s="5"/>
      <c r="S15" s="1"/>
      <c r="T15" s="1">
        <f t="shared" si="5"/>
        <v>20</v>
      </c>
      <c r="U15" s="1">
        <f t="shared" si="6"/>
        <v>4.1598023064250409</v>
      </c>
      <c r="V15" s="1">
        <v>34</v>
      </c>
      <c r="W15" s="1">
        <v>-0.2</v>
      </c>
      <c r="X15" s="1">
        <v>0</v>
      </c>
      <c r="Y15" s="1">
        <v>100</v>
      </c>
      <c r="Z15" s="1">
        <v>63.2</v>
      </c>
      <c r="AA15" s="1">
        <v>120.6</v>
      </c>
      <c r="AB15" s="1">
        <v>104.6</v>
      </c>
      <c r="AC15" s="1">
        <v>25.4</v>
      </c>
      <c r="AD15" s="1">
        <v>97</v>
      </c>
      <c r="AE15" s="1">
        <v>122.8</v>
      </c>
      <c r="AF15" s="1"/>
      <c r="AG15" s="1">
        <f t="shared" si="7"/>
        <v>346.14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34</v>
      </c>
      <c r="C16" s="1">
        <v>494</v>
      </c>
      <c r="D16" s="1">
        <v>2</v>
      </c>
      <c r="E16" s="1">
        <v>329</v>
      </c>
      <c r="F16" s="1">
        <v>167</v>
      </c>
      <c r="G16" s="7">
        <v>0.18</v>
      </c>
      <c r="H16" s="1">
        <v>150</v>
      </c>
      <c r="I16" s="1">
        <v>5038831</v>
      </c>
      <c r="J16" s="1">
        <v>19</v>
      </c>
      <c r="K16" s="1">
        <f t="shared" si="2"/>
        <v>310</v>
      </c>
      <c r="L16" s="1"/>
      <c r="M16" s="1"/>
      <c r="N16" s="1"/>
      <c r="O16" s="1">
        <f t="shared" si="3"/>
        <v>65.8</v>
      </c>
      <c r="P16" s="5">
        <f t="shared" si="9"/>
        <v>1149</v>
      </c>
      <c r="Q16" s="5">
        <f t="shared" si="8"/>
        <v>1149</v>
      </c>
      <c r="R16" s="5"/>
      <c r="S16" s="1"/>
      <c r="T16" s="1">
        <f t="shared" si="5"/>
        <v>20</v>
      </c>
      <c r="U16" s="1">
        <f t="shared" si="6"/>
        <v>2.5379939209726445</v>
      </c>
      <c r="V16" s="1">
        <v>19</v>
      </c>
      <c r="W16" s="1">
        <v>-0.2</v>
      </c>
      <c r="X16" s="1">
        <v>4</v>
      </c>
      <c r="Y16" s="1">
        <v>45.2</v>
      </c>
      <c r="Z16" s="1">
        <v>26</v>
      </c>
      <c r="AA16" s="1">
        <v>57.8</v>
      </c>
      <c r="AB16" s="1">
        <v>71.599999999999994</v>
      </c>
      <c r="AC16" s="1">
        <v>48.4</v>
      </c>
      <c r="AD16" s="1">
        <v>62.2</v>
      </c>
      <c r="AE16" s="1">
        <v>91</v>
      </c>
      <c r="AF16" s="1"/>
      <c r="AG16" s="1">
        <f t="shared" si="7"/>
        <v>206.82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34</v>
      </c>
      <c r="C17" s="1">
        <v>493</v>
      </c>
      <c r="D17" s="1"/>
      <c r="E17" s="1">
        <v>293</v>
      </c>
      <c r="F17" s="1">
        <v>200</v>
      </c>
      <c r="G17" s="7">
        <v>0.18</v>
      </c>
      <c r="H17" s="1">
        <v>120</v>
      </c>
      <c r="I17" s="1">
        <v>5038855</v>
      </c>
      <c r="J17" s="1">
        <v>19</v>
      </c>
      <c r="K17" s="1">
        <f t="shared" si="2"/>
        <v>274</v>
      </c>
      <c r="L17" s="1"/>
      <c r="M17" s="1"/>
      <c r="N17" s="1">
        <f>VLOOKUP(I17,[1]Sheet!$I:$P,8,0)</f>
        <v>100</v>
      </c>
      <c r="O17" s="1">
        <f t="shared" si="3"/>
        <v>58.6</v>
      </c>
      <c r="P17" s="5">
        <f t="shared" si="9"/>
        <v>872</v>
      </c>
      <c r="Q17" s="5">
        <f t="shared" si="8"/>
        <v>872</v>
      </c>
      <c r="R17" s="5"/>
      <c r="S17" s="1"/>
      <c r="T17" s="1">
        <f t="shared" si="5"/>
        <v>20</v>
      </c>
      <c r="U17" s="1">
        <f t="shared" si="6"/>
        <v>5.1194539249146755</v>
      </c>
      <c r="V17" s="1">
        <v>17.399999999999999</v>
      </c>
      <c r="W17" s="1">
        <v>20.399999999999999</v>
      </c>
      <c r="X17" s="1">
        <v>40</v>
      </c>
      <c r="Y17" s="1">
        <v>62.6</v>
      </c>
      <c r="Z17" s="1">
        <v>46.4</v>
      </c>
      <c r="AA17" s="1">
        <v>57.4</v>
      </c>
      <c r="AB17" s="1">
        <v>66.400000000000006</v>
      </c>
      <c r="AC17" s="1">
        <v>0</v>
      </c>
      <c r="AD17" s="1">
        <v>62</v>
      </c>
      <c r="AE17" s="1">
        <v>94.8</v>
      </c>
      <c r="AF17" s="1"/>
      <c r="AG17" s="1">
        <f t="shared" si="7"/>
        <v>156.96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1504</v>
      </c>
      <c r="D18" s="1"/>
      <c r="E18" s="1">
        <v>804</v>
      </c>
      <c r="F18" s="1">
        <v>694</v>
      </c>
      <c r="G18" s="7">
        <v>0.18</v>
      </c>
      <c r="H18" s="1">
        <v>150</v>
      </c>
      <c r="I18" s="1">
        <v>5038435</v>
      </c>
      <c r="J18" s="1">
        <v>35</v>
      </c>
      <c r="K18" s="1">
        <f t="shared" si="2"/>
        <v>769</v>
      </c>
      <c r="L18" s="1"/>
      <c r="M18" s="1"/>
      <c r="N18" s="1"/>
      <c r="O18" s="1">
        <f t="shared" si="3"/>
        <v>160.80000000000001</v>
      </c>
      <c r="P18" s="5">
        <f t="shared" si="9"/>
        <v>2522</v>
      </c>
      <c r="Q18" s="5">
        <f t="shared" si="8"/>
        <v>2522</v>
      </c>
      <c r="R18" s="5"/>
      <c r="S18" s="1"/>
      <c r="T18" s="1">
        <f t="shared" si="5"/>
        <v>20</v>
      </c>
      <c r="U18" s="1">
        <f t="shared" si="6"/>
        <v>4.3159203980099496</v>
      </c>
      <c r="V18" s="1">
        <v>43.2</v>
      </c>
      <c r="W18" s="1">
        <v>0</v>
      </c>
      <c r="X18" s="1">
        <v>0.5</v>
      </c>
      <c r="Y18" s="1">
        <v>137</v>
      </c>
      <c r="Z18" s="1">
        <v>52.8</v>
      </c>
      <c r="AA18" s="1">
        <v>164</v>
      </c>
      <c r="AB18" s="1">
        <v>130.19999999999999</v>
      </c>
      <c r="AC18" s="1">
        <v>84.8</v>
      </c>
      <c r="AD18" s="1">
        <v>134.6</v>
      </c>
      <c r="AE18" s="1">
        <v>164.6</v>
      </c>
      <c r="AF18" s="1"/>
      <c r="AG18" s="1">
        <f t="shared" si="7"/>
        <v>453.96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53</v>
      </c>
      <c r="B19" s="1" t="s">
        <v>34</v>
      </c>
      <c r="C19" s="1">
        <v>396</v>
      </c>
      <c r="D19" s="1"/>
      <c r="E19" s="1">
        <v>269</v>
      </c>
      <c r="F19" s="1">
        <v>123</v>
      </c>
      <c r="G19" s="7">
        <v>0.18</v>
      </c>
      <c r="H19" s="1">
        <v>120</v>
      </c>
      <c r="I19" s="1">
        <v>5038398</v>
      </c>
      <c r="J19" s="1">
        <v>13</v>
      </c>
      <c r="K19" s="1">
        <f t="shared" si="2"/>
        <v>256</v>
      </c>
      <c r="L19" s="1"/>
      <c r="M19" s="1"/>
      <c r="N19" s="1">
        <f>VLOOKUP(I19,[1]Sheet!$I:$P,8,0)</f>
        <v>100</v>
      </c>
      <c r="O19" s="1">
        <f t="shared" si="3"/>
        <v>53.8</v>
      </c>
      <c r="P19" s="5">
        <f t="shared" si="9"/>
        <v>853</v>
      </c>
      <c r="Q19" s="5">
        <f t="shared" si="8"/>
        <v>853</v>
      </c>
      <c r="R19" s="5"/>
      <c r="S19" s="1"/>
      <c r="T19" s="1">
        <f t="shared" si="5"/>
        <v>20</v>
      </c>
      <c r="U19" s="1">
        <f t="shared" si="6"/>
        <v>4.1449814126394058</v>
      </c>
      <c r="V19" s="1">
        <v>20.6</v>
      </c>
      <c r="W19" s="1">
        <v>31.2</v>
      </c>
      <c r="X19" s="1">
        <v>28.5</v>
      </c>
      <c r="Y19" s="1">
        <v>55</v>
      </c>
      <c r="Z19" s="1">
        <v>44.6</v>
      </c>
      <c r="AA19" s="1">
        <v>49</v>
      </c>
      <c r="AB19" s="1">
        <v>56.6</v>
      </c>
      <c r="AC19" s="1">
        <v>16.2</v>
      </c>
      <c r="AD19" s="1">
        <v>28.8</v>
      </c>
      <c r="AE19" s="1">
        <v>0.2</v>
      </c>
      <c r="AF19" s="1"/>
      <c r="AG19" s="1">
        <f t="shared" si="7"/>
        <v>153.54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54</v>
      </c>
      <c r="B20" s="19" t="s">
        <v>45</v>
      </c>
      <c r="C20" s="19"/>
      <c r="D20" s="19"/>
      <c r="E20" s="19"/>
      <c r="F20" s="20"/>
      <c r="G20" s="16">
        <v>1</v>
      </c>
      <c r="H20" s="15">
        <v>150</v>
      </c>
      <c r="I20" s="15">
        <v>5038572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>
        <f t="shared" si="8"/>
        <v>0</v>
      </c>
      <c r="R20" s="17"/>
      <c r="S20" s="15"/>
      <c r="T20" s="15" t="e">
        <f t="shared" si="5"/>
        <v>#DIV/0!</v>
      </c>
      <c r="U20" s="15" t="e">
        <f t="shared" si="6"/>
        <v>#DIV/0!</v>
      </c>
      <c r="V20" s="15">
        <v>0</v>
      </c>
      <c r="W20" s="15">
        <v>0</v>
      </c>
      <c r="X20" s="15">
        <v>0</v>
      </c>
      <c r="Y20" s="15">
        <v>34.688200000000002</v>
      </c>
      <c r="Z20" s="15">
        <v>54.049599999999998</v>
      </c>
      <c r="AA20" s="15">
        <v>39.379800000000003</v>
      </c>
      <c r="AB20" s="15">
        <v>28.2272</v>
      </c>
      <c r="AC20" s="15">
        <v>32.141000000000012</v>
      </c>
      <c r="AD20" s="15">
        <v>55.0548</v>
      </c>
      <c r="AE20" s="15">
        <v>12.2524</v>
      </c>
      <c r="AF20" s="15" t="s">
        <v>46</v>
      </c>
      <c r="AG20" s="15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4" t="s">
        <v>64</v>
      </c>
      <c r="B21" s="25" t="s">
        <v>45</v>
      </c>
      <c r="C21" s="25">
        <v>398.73200000000003</v>
      </c>
      <c r="D21" s="25"/>
      <c r="E21" s="25">
        <v>370.88499999999999</v>
      </c>
      <c r="F21" s="26">
        <v>20</v>
      </c>
      <c r="G21" s="27">
        <v>0</v>
      </c>
      <c r="H21" s="28" t="e">
        <v>#N/A</v>
      </c>
      <c r="I21" s="28" t="s">
        <v>65</v>
      </c>
      <c r="J21" s="28">
        <v>23</v>
      </c>
      <c r="K21" s="28">
        <f>E21-J21</f>
        <v>347.88499999999999</v>
      </c>
      <c r="L21" s="28"/>
      <c r="M21" s="28"/>
      <c r="N21" s="28"/>
      <c r="O21" s="28">
        <f>E21/5</f>
        <v>74.176999999999992</v>
      </c>
      <c r="P21" s="29"/>
      <c r="Q21" s="29">
        <f t="shared" si="8"/>
        <v>0</v>
      </c>
      <c r="R21" s="29"/>
      <c r="S21" s="28"/>
      <c r="T21" s="28">
        <f t="shared" si="5"/>
        <v>0.2696253555684377</v>
      </c>
      <c r="U21" s="28">
        <f t="shared" si="6"/>
        <v>0.2696253555684377</v>
      </c>
      <c r="V21" s="28">
        <v>12.6516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/>
      <c r="AG21" s="28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55</v>
      </c>
      <c r="B22" s="19" t="s">
        <v>45</v>
      </c>
      <c r="C22" s="19"/>
      <c r="D22" s="19"/>
      <c r="E22" s="19"/>
      <c r="F22" s="20"/>
      <c r="G22" s="16">
        <v>1</v>
      </c>
      <c r="H22" s="15">
        <v>150</v>
      </c>
      <c r="I22" s="15">
        <v>5038596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>
        <f t="shared" si="8"/>
        <v>0</v>
      </c>
      <c r="R22" s="17"/>
      <c r="S22" s="15"/>
      <c r="T22" s="15" t="e">
        <f t="shared" si="5"/>
        <v>#DIV/0!</v>
      </c>
      <c r="U22" s="15" t="e">
        <f t="shared" si="6"/>
        <v>#DIV/0!</v>
      </c>
      <c r="V22" s="15">
        <v>0</v>
      </c>
      <c r="W22" s="15">
        <v>0</v>
      </c>
      <c r="X22" s="15">
        <v>0</v>
      </c>
      <c r="Y22" s="15">
        <v>0</v>
      </c>
      <c r="Z22" s="15">
        <v>8.0383999999999993</v>
      </c>
      <c r="AA22" s="15">
        <v>34.475000000000001</v>
      </c>
      <c r="AB22" s="15">
        <v>32.574599999999997</v>
      </c>
      <c r="AC22" s="15">
        <v>16.657399999999999</v>
      </c>
      <c r="AD22" s="15">
        <v>23.993600000000001</v>
      </c>
      <c r="AE22" s="15">
        <v>27.700800000000001</v>
      </c>
      <c r="AF22" s="15" t="s">
        <v>46</v>
      </c>
      <c r="AG22" s="15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4" t="s">
        <v>66</v>
      </c>
      <c r="B23" s="25" t="s">
        <v>45</v>
      </c>
      <c r="C23" s="25">
        <v>171.297</v>
      </c>
      <c r="D23" s="25"/>
      <c r="E23" s="25">
        <v>170.28800000000001</v>
      </c>
      <c r="F23" s="26"/>
      <c r="G23" s="27">
        <v>0</v>
      </c>
      <c r="H23" s="28" t="e">
        <v>#N/A</v>
      </c>
      <c r="I23" s="28" t="s">
        <v>65</v>
      </c>
      <c r="J23" s="28">
        <v>3.5</v>
      </c>
      <c r="K23" s="28">
        <f>E23-J23</f>
        <v>166.78800000000001</v>
      </c>
      <c r="L23" s="28"/>
      <c r="M23" s="28"/>
      <c r="N23" s="28"/>
      <c r="O23" s="28">
        <f>E23/5</f>
        <v>34.057600000000001</v>
      </c>
      <c r="P23" s="29"/>
      <c r="Q23" s="29">
        <f t="shared" si="8"/>
        <v>0</v>
      </c>
      <c r="R23" s="29"/>
      <c r="S23" s="28"/>
      <c r="T23" s="28">
        <f t="shared" si="5"/>
        <v>0</v>
      </c>
      <c r="U23" s="28">
        <f t="shared" si="6"/>
        <v>0</v>
      </c>
      <c r="V23" s="28">
        <v>10.074400000000001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/>
      <c r="AG23" s="28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1" t="s">
        <v>56</v>
      </c>
      <c r="B24" s="21" t="s">
        <v>45</v>
      </c>
      <c r="C24" s="21"/>
      <c r="D24" s="21"/>
      <c r="E24" s="21"/>
      <c r="F24" s="21"/>
      <c r="G24" s="22">
        <v>1</v>
      </c>
      <c r="H24" s="21">
        <v>120</v>
      </c>
      <c r="I24" s="21">
        <v>8785204</v>
      </c>
      <c r="J24" s="21"/>
      <c r="K24" s="21">
        <f t="shared" si="2"/>
        <v>0</v>
      </c>
      <c r="L24" s="21"/>
      <c r="M24" s="21"/>
      <c r="N24" s="21">
        <f>VLOOKUP(I24,[1]Sheet!$I:$P,8,0)</f>
        <v>300</v>
      </c>
      <c r="O24" s="21">
        <f t="shared" si="3"/>
        <v>0</v>
      </c>
      <c r="P24" s="23"/>
      <c r="Q24" s="23">
        <f t="shared" si="8"/>
        <v>0</v>
      </c>
      <c r="R24" s="23"/>
      <c r="S24" s="21"/>
      <c r="T24" s="21" t="e">
        <f t="shared" si="5"/>
        <v>#DIV/0!</v>
      </c>
      <c r="U24" s="21" t="e">
        <f t="shared" si="6"/>
        <v>#DIV/0!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 t="s">
        <v>57</v>
      </c>
      <c r="AG24" s="2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58</v>
      </c>
      <c r="B25" s="15" t="s">
        <v>45</v>
      </c>
      <c r="C25" s="15">
        <v>178.38399999999999</v>
      </c>
      <c r="D25" s="15">
        <v>1.5820000000000001</v>
      </c>
      <c r="E25" s="15">
        <v>113.96599999999999</v>
      </c>
      <c r="F25" s="15">
        <v>66</v>
      </c>
      <c r="G25" s="16">
        <v>1</v>
      </c>
      <c r="H25" s="15">
        <v>180</v>
      </c>
      <c r="I25" s="15">
        <v>5038619</v>
      </c>
      <c r="J25" s="15">
        <v>3</v>
      </c>
      <c r="K25" s="15">
        <f t="shared" si="2"/>
        <v>110.96599999999999</v>
      </c>
      <c r="L25" s="15"/>
      <c r="M25" s="15"/>
      <c r="N25" s="15"/>
      <c r="O25" s="15">
        <f t="shared" si="3"/>
        <v>22.793199999999999</v>
      </c>
      <c r="P25" s="17"/>
      <c r="Q25" s="17">
        <f t="shared" si="8"/>
        <v>0</v>
      </c>
      <c r="R25" s="17"/>
      <c r="S25" s="15"/>
      <c r="T25" s="15">
        <f t="shared" si="5"/>
        <v>2.8956004422371584</v>
      </c>
      <c r="U25" s="15">
        <f t="shared" si="6"/>
        <v>2.8956004422371584</v>
      </c>
      <c r="V25" s="15">
        <v>3.7231999999999998</v>
      </c>
      <c r="W25" s="15">
        <v>0</v>
      </c>
      <c r="X25" s="15">
        <v>0</v>
      </c>
      <c r="Y25" s="15">
        <v>20.1356</v>
      </c>
      <c r="Z25" s="15">
        <v>0</v>
      </c>
      <c r="AA25" s="15">
        <v>0</v>
      </c>
      <c r="AB25" s="15">
        <v>9.5489999999999995</v>
      </c>
      <c r="AC25" s="15">
        <v>9.5321999999999996</v>
      </c>
      <c r="AD25" s="15">
        <v>16.200199999999999</v>
      </c>
      <c r="AE25" s="15">
        <v>2.8662000000000001</v>
      </c>
      <c r="AF25" s="15" t="s">
        <v>59</v>
      </c>
      <c r="AG25" s="15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34</v>
      </c>
      <c r="C26" s="1">
        <v>287</v>
      </c>
      <c r="D26" s="1">
        <v>280</v>
      </c>
      <c r="E26" s="1">
        <v>127</v>
      </c>
      <c r="F26" s="1">
        <v>434</v>
      </c>
      <c r="G26" s="7">
        <v>0.1</v>
      </c>
      <c r="H26" s="1">
        <v>60</v>
      </c>
      <c r="I26" s="1">
        <v>8444170</v>
      </c>
      <c r="J26" s="1">
        <v>77</v>
      </c>
      <c r="K26" s="1">
        <f t="shared" si="2"/>
        <v>50</v>
      </c>
      <c r="L26" s="1"/>
      <c r="M26" s="1"/>
      <c r="N26" s="1"/>
      <c r="O26" s="1">
        <f t="shared" si="3"/>
        <v>25.4</v>
      </c>
      <c r="P26" s="5"/>
      <c r="Q26" s="5">
        <f t="shared" si="8"/>
        <v>0</v>
      </c>
      <c r="R26" s="5"/>
      <c r="S26" s="1"/>
      <c r="T26" s="1">
        <f t="shared" si="5"/>
        <v>17.086614173228348</v>
      </c>
      <c r="U26" s="1">
        <f t="shared" si="6"/>
        <v>17.086614173228348</v>
      </c>
      <c r="V26" s="1">
        <v>3.8</v>
      </c>
      <c r="W26" s="1">
        <v>24.8</v>
      </c>
      <c r="X26" s="1">
        <v>12.5</v>
      </c>
      <c r="Y26" s="1">
        <v>12.6</v>
      </c>
      <c r="Z26" s="1">
        <v>17.600000000000001</v>
      </c>
      <c r="AA26" s="1">
        <v>11.4</v>
      </c>
      <c r="AB26" s="1">
        <v>15.4</v>
      </c>
      <c r="AC26" s="1">
        <v>27</v>
      </c>
      <c r="AD26" s="1">
        <v>30</v>
      </c>
      <c r="AE26" s="1">
        <v>27.6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45</v>
      </c>
      <c r="C27" s="1">
        <v>78.385999999999996</v>
      </c>
      <c r="D27" s="1">
        <v>1196.5940000000001</v>
      </c>
      <c r="E27" s="1">
        <v>145.63200000000001</v>
      </c>
      <c r="F27" s="1">
        <v>1126.5</v>
      </c>
      <c r="G27" s="7">
        <v>1</v>
      </c>
      <c r="H27" s="1">
        <v>120</v>
      </c>
      <c r="I27" s="1">
        <v>5522704</v>
      </c>
      <c r="J27" s="1">
        <v>11</v>
      </c>
      <c r="K27" s="1">
        <f t="shared" si="2"/>
        <v>134.63200000000001</v>
      </c>
      <c r="L27" s="1"/>
      <c r="M27" s="1"/>
      <c r="N27" s="1"/>
      <c r="O27" s="1">
        <f t="shared" si="3"/>
        <v>29.1264</v>
      </c>
      <c r="P27" s="5"/>
      <c r="Q27" s="5">
        <f t="shared" si="8"/>
        <v>0</v>
      </c>
      <c r="R27" s="5"/>
      <c r="S27" s="1"/>
      <c r="T27" s="1">
        <f t="shared" si="5"/>
        <v>38.676252471984178</v>
      </c>
      <c r="U27" s="1">
        <f t="shared" si="6"/>
        <v>38.676252471984178</v>
      </c>
      <c r="V27" s="1">
        <v>33.784199999999998</v>
      </c>
      <c r="W27" s="1">
        <v>127.41719999999999</v>
      </c>
      <c r="X27" s="1">
        <v>105.494</v>
      </c>
      <c r="Y27" s="1">
        <v>18.442799999999998</v>
      </c>
      <c r="Z27" s="1">
        <v>69.378399999999999</v>
      </c>
      <c r="AA27" s="1">
        <v>58.870800000000003</v>
      </c>
      <c r="AB27" s="1">
        <v>45.809399999999997</v>
      </c>
      <c r="AC27" s="1">
        <v>50.603200000000001</v>
      </c>
      <c r="AD27" s="1">
        <v>49.519599999999997</v>
      </c>
      <c r="AE27" s="1">
        <v>70.951800000000006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>
        <v>165</v>
      </c>
      <c r="D28" s="1">
        <v>112</v>
      </c>
      <c r="E28" s="1">
        <v>127</v>
      </c>
      <c r="F28" s="1">
        <v>150</v>
      </c>
      <c r="G28" s="7">
        <v>0.14000000000000001</v>
      </c>
      <c r="H28" s="1">
        <v>180</v>
      </c>
      <c r="I28" s="1">
        <v>9988391</v>
      </c>
      <c r="J28" s="1">
        <v>17</v>
      </c>
      <c r="K28" s="1">
        <f t="shared" si="2"/>
        <v>110</v>
      </c>
      <c r="L28" s="1"/>
      <c r="M28" s="1"/>
      <c r="N28" s="1">
        <f>VLOOKUP(I28,[1]Sheet!$I:$P,8,0)</f>
        <v>50</v>
      </c>
      <c r="O28" s="1">
        <f t="shared" si="3"/>
        <v>25.4</v>
      </c>
      <c r="P28" s="5">
        <f t="shared" ref="P28:P29" si="10">16*O28-N28-F28</f>
        <v>206.39999999999998</v>
      </c>
      <c r="Q28" s="5">
        <v>310</v>
      </c>
      <c r="R28" s="5">
        <v>230</v>
      </c>
      <c r="S28" s="1"/>
      <c r="T28" s="1">
        <f t="shared" si="5"/>
        <v>20.078740157480315</v>
      </c>
      <c r="U28" s="1">
        <f t="shared" si="6"/>
        <v>7.8740157480314963</v>
      </c>
      <c r="V28" s="1">
        <v>8.4</v>
      </c>
      <c r="W28" s="1">
        <v>23</v>
      </c>
      <c r="X28" s="1">
        <v>28</v>
      </c>
      <c r="Y28" s="1">
        <v>32.799999999999997</v>
      </c>
      <c r="Z28" s="1">
        <v>22</v>
      </c>
      <c r="AA28" s="1">
        <v>25</v>
      </c>
      <c r="AB28" s="1">
        <v>33.4</v>
      </c>
      <c r="AC28" s="1">
        <v>30</v>
      </c>
      <c r="AD28" s="1">
        <v>27.6</v>
      </c>
      <c r="AE28" s="1">
        <v>42.6</v>
      </c>
      <c r="AF28" s="1"/>
      <c r="AG28" s="1">
        <f t="shared" si="7"/>
        <v>43.400000000000006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34</v>
      </c>
      <c r="C29" s="1">
        <v>570</v>
      </c>
      <c r="D29" s="1">
        <v>5</v>
      </c>
      <c r="E29" s="1">
        <v>320</v>
      </c>
      <c r="F29" s="1">
        <v>255</v>
      </c>
      <c r="G29" s="7">
        <v>0.18</v>
      </c>
      <c r="H29" s="1">
        <v>270</v>
      </c>
      <c r="I29" s="1">
        <v>9988681</v>
      </c>
      <c r="J29" s="1">
        <v>24</v>
      </c>
      <c r="K29" s="1">
        <f t="shared" si="2"/>
        <v>296</v>
      </c>
      <c r="L29" s="1"/>
      <c r="M29" s="1"/>
      <c r="N29" s="1">
        <f>VLOOKUP(I29,[1]Sheet!$I:$P,8,0)</f>
        <v>100</v>
      </c>
      <c r="O29" s="1">
        <f t="shared" si="3"/>
        <v>64</v>
      </c>
      <c r="P29" s="5">
        <f t="shared" si="10"/>
        <v>669</v>
      </c>
      <c r="Q29" s="5">
        <v>950</v>
      </c>
      <c r="R29" s="5">
        <v>700</v>
      </c>
      <c r="S29" s="1"/>
      <c r="T29" s="1">
        <f t="shared" si="5"/>
        <v>20.390625</v>
      </c>
      <c r="U29" s="1">
        <f t="shared" si="6"/>
        <v>5.546875</v>
      </c>
      <c r="V29" s="1">
        <v>23.6</v>
      </c>
      <c r="W29" s="1">
        <v>0</v>
      </c>
      <c r="X29" s="1">
        <v>0</v>
      </c>
      <c r="Y29" s="1">
        <v>72.400000000000006</v>
      </c>
      <c r="Z29" s="1">
        <v>18.2</v>
      </c>
      <c r="AA29" s="1">
        <v>78.400000000000006</v>
      </c>
      <c r="AB29" s="1">
        <v>60.2</v>
      </c>
      <c r="AC29" s="1">
        <v>27.8</v>
      </c>
      <c r="AD29" s="1">
        <v>57.6</v>
      </c>
      <c r="AE29" s="1">
        <v>84.8</v>
      </c>
      <c r="AF29" s="1"/>
      <c r="AG29" s="1">
        <f t="shared" si="7"/>
        <v>171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>
        <v>3</v>
      </c>
      <c r="K30" s="1">
        <f t="shared" si="2"/>
        <v>-3</v>
      </c>
      <c r="L30" s="1"/>
      <c r="M30" s="1"/>
      <c r="N30" s="1">
        <f>VLOOKUP(I30,[1]Sheet!$I:$P,8,0)</f>
        <v>200</v>
      </c>
      <c r="O30" s="1">
        <f t="shared" si="3"/>
        <v>0</v>
      </c>
      <c r="P30" s="5"/>
      <c r="Q30" s="5">
        <f t="shared" si="8"/>
        <v>0</v>
      </c>
      <c r="R30" s="5"/>
      <c r="S30" s="1"/>
      <c r="T30" s="1" t="e">
        <f t="shared" si="5"/>
        <v>#DIV/0!</v>
      </c>
      <c r="U30" s="1" t="e">
        <f t="shared" si="6"/>
        <v>#DIV/0!</v>
      </c>
      <c r="V30" s="1">
        <v>0</v>
      </c>
      <c r="W30" s="1">
        <v>0</v>
      </c>
      <c r="X30" s="1">
        <v>0</v>
      </c>
      <c r="Y30" s="1">
        <v>26.814</v>
      </c>
      <c r="Z30" s="1">
        <v>5.2956000000000003</v>
      </c>
      <c r="AA30" s="1">
        <v>14.8072</v>
      </c>
      <c r="AB30" s="1">
        <v>15.710599999999999</v>
      </c>
      <c r="AC30" s="1">
        <v>8.5876000000000001</v>
      </c>
      <c r="AD30" s="1">
        <v>14.278</v>
      </c>
      <c r="AE30" s="1">
        <v>7.4955999999999996</v>
      </c>
      <c r="AF30" s="1" t="s">
        <v>68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34</v>
      </c>
      <c r="C31" s="1">
        <v>184</v>
      </c>
      <c r="D31" s="1">
        <v>162</v>
      </c>
      <c r="E31" s="1">
        <v>197</v>
      </c>
      <c r="F31" s="1">
        <v>149</v>
      </c>
      <c r="G31" s="7">
        <v>0.1</v>
      </c>
      <c r="H31" s="1">
        <v>60</v>
      </c>
      <c r="I31" s="1">
        <v>8444187</v>
      </c>
      <c r="J31" s="1">
        <v>102</v>
      </c>
      <c r="K31" s="1">
        <f t="shared" si="2"/>
        <v>95</v>
      </c>
      <c r="L31" s="1"/>
      <c r="M31" s="1"/>
      <c r="N31" s="1"/>
      <c r="O31" s="1">
        <f t="shared" si="3"/>
        <v>39.4</v>
      </c>
      <c r="P31" s="5">
        <f>14*O31-N31-F31</f>
        <v>402.6</v>
      </c>
      <c r="Q31" s="5">
        <v>440</v>
      </c>
      <c r="R31" s="5">
        <v>440</v>
      </c>
      <c r="S31" s="1"/>
      <c r="T31" s="1">
        <f t="shared" si="5"/>
        <v>14.949238578680204</v>
      </c>
      <c r="U31" s="1">
        <f t="shared" si="6"/>
        <v>3.7817258883248734</v>
      </c>
      <c r="V31" s="1">
        <v>8</v>
      </c>
      <c r="W31" s="1">
        <v>28</v>
      </c>
      <c r="X31" s="1">
        <v>8</v>
      </c>
      <c r="Y31" s="1">
        <v>32</v>
      </c>
      <c r="Z31" s="1">
        <v>31.8</v>
      </c>
      <c r="AA31" s="1">
        <v>30.8</v>
      </c>
      <c r="AB31" s="1">
        <v>46.4</v>
      </c>
      <c r="AC31" s="1">
        <v>41</v>
      </c>
      <c r="AD31" s="1">
        <v>42.8</v>
      </c>
      <c r="AE31" s="1">
        <v>54.6</v>
      </c>
      <c r="AF31" s="1"/>
      <c r="AG31" s="1">
        <f t="shared" si="7"/>
        <v>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34</v>
      </c>
      <c r="C32" s="1">
        <v>450</v>
      </c>
      <c r="D32" s="1"/>
      <c r="E32" s="1">
        <v>231</v>
      </c>
      <c r="F32" s="1">
        <v>217</v>
      </c>
      <c r="G32" s="7">
        <v>0.1</v>
      </c>
      <c r="H32" s="1">
        <v>90</v>
      </c>
      <c r="I32" s="1">
        <v>8444194</v>
      </c>
      <c r="J32" s="1">
        <v>80</v>
      </c>
      <c r="K32" s="1">
        <f t="shared" si="2"/>
        <v>151</v>
      </c>
      <c r="L32" s="1"/>
      <c r="M32" s="1"/>
      <c r="N32" s="1"/>
      <c r="O32" s="1">
        <f t="shared" si="3"/>
        <v>46.2</v>
      </c>
      <c r="P32" s="5">
        <f>16*O32-N32-F32</f>
        <v>522.20000000000005</v>
      </c>
      <c r="Q32" s="5">
        <f t="shared" si="8"/>
        <v>522.20000000000005</v>
      </c>
      <c r="R32" s="5"/>
      <c r="S32" s="1"/>
      <c r="T32" s="1">
        <f t="shared" si="5"/>
        <v>16</v>
      </c>
      <c r="U32" s="1">
        <f t="shared" si="6"/>
        <v>4.6969696969696964</v>
      </c>
      <c r="V32" s="1">
        <v>6.6</v>
      </c>
      <c r="W32" s="1">
        <v>-0.2</v>
      </c>
      <c r="X32" s="1">
        <v>7.5</v>
      </c>
      <c r="Y32" s="1">
        <v>45</v>
      </c>
      <c r="Z32" s="1">
        <v>26.4</v>
      </c>
      <c r="AA32" s="1">
        <v>37.200000000000003</v>
      </c>
      <c r="AB32" s="1">
        <v>48</v>
      </c>
      <c r="AC32" s="1">
        <v>40.200000000000003</v>
      </c>
      <c r="AD32" s="1">
        <v>44.2</v>
      </c>
      <c r="AE32" s="1">
        <v>51</v>
      </c>
      <c r="AF32" s="1"/>
      <c r="AG32" s="1">
        <f t="shared" si="7"/>
        <v>52.220000000000006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71</v>
      </c>
      <c r="B33" s="1" t="s">
        <v>34</v>
      </c>
      <c r="C33" s="1"/>
      <c r="D33" s="1">
        <v>800</v>
      </c>
      <c r="E33" s="1">
        <v>44</v>
      </c>
      <c r="F33" s="1">
        <v>755</v>
      </c>
      <c r="G33" s="7">
        <v>0.2</v>
      </c>
      <c r="H33" s="1">
        <v>120</v>
      </c>
      <c r="I33" s="1">
        <v>783798</v>
      </c>
      <c r="J33" s="1">
        <v>64</v>
      </c>
      <c r="K33" s="1">
        <f t="shared" si="2"/>
        <v>-20</v>
      </c>
      <c r="L33" s="1"/>
      <c r="M33" s="1"/>
      <c r="N33" s="1"/>
      <c r="O33" s="1">
        <f t="shared" si="3"/>
        <v>8.8000000000000007</v>
      </c>
      <c r="P33" s="5"/>
      <c r="Q33" s="5">
        <f t="shared" si="8"/>
        <v>0</v>
      </c>
      <c r="R33" s="5"/>
      <c r="S33" s="1"/>
      <c r="T33" s="1">
        <f t="shared" si="5"/>
        <v>85.795454545454533</v>
      </c>
      <c r="U33" s="1">
        <f t="shared" si="6"/>
        <v>85.795454545454533</v>
      </c>
      <c r="V33" s="1">
        <v>0</v>
      </c>
      <c r="W33" s="1">
        <v>33</v>
      </c>
      <c r="X33" s="1">
        <v>75</v>
      </c>
      <c r="Y33" s="1">
        <v>0</v>
      </c>
      <c r="Z33" s="1">
        <v>4.2</v>
      </c>
      <c r="AA33" s="1">
        <v>129.19999999999999</v>
      </c>
      <c r="AB33" s="1">
        <v>95</v>
      </c>
      <c r="AC33" s="1">
        <v>38</v>
      </c>
      <c r="AD33" s="1">
        <v>21.8</v>
      </c>
      <c r="AE33" s="1">
        <v>151.6</v>
      </c>
      <c r="AF33" s="1" t="s">
        <v>72</v>
      </c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73</v>
      </c>
      <c r="B34" s="12" t="s">
        <v>45</v>
      </c>
      <c r="C34" s="12"/>
      <c r="D34" s="12">
        <v>564.34</v>
      </c>
      <c r="E34" s="12">
        <v>9.34</v>
      </c>
      <c r="F34" s="13">
        <v>555</v>
      </c>
      <c r="G34" s="7">
        <v>1</v>
      </c>
      <c r="H34" s="1">
        <v>120</v>
      </c>
      <c r="I34" s="1">
        <v>783811</v>
      </c>
      <c r="J34" s="1">
        <v>3.5</v>
      </c>
      <c r="K34" s="1">
        <f t="shared" si="2"/>
        <v>5.84</v>
      </c>
      <c r="L34" s="1"/>
      <c r="M34" s="1"/>
      <c r="N34" s="1"/>
      <c r="O34" s="1">
        <f t="shared" si="3"/>
        <v>1.8679999999999999</v>
      </c>
      <c r="P34" s="5">
        <v>100</v>
      </c>
      <c r="Q34" s="5">
        <v>300</v>
      </c>
      <c r="R34" s="5"/>
      <c r="S34" s="1"/>
      <c r="T34" s="1">
        <f t="shared" si="5"/>
        <v>457.70877944325485</v>
      </c>
      <c r="U34" s="1">
        <f t="shared" si="6"/>
        <v>297.10920770877948</v>
      </c>
      <c r="V34" s="1">
        <v>0</v>
      </c>
      <c r="W34" s="1">
        <v>0</v>
      </c>
      <c r="X34" s="1">
        <v>0</v>
      </c>
      <c r="Y34" s="1">
        <v>26.227</v>
      </c>
      <c r="Z34" s="1">
        <v>36.8078</v>
      </c>
      <c r="AA34" s="1">
        <v>54.155200000000001</v>
      </c>
      <c r="AB34" s="1">
        <v>47.837000000000003</v>
      </c>
      <c r="AC34" s="1">
        <v>48.584400000000002</v>
      </c>
      <c r="AD34" s="1">
        <v>53.955199999999998</v>
      </c>
      <c r="AE34" s="1">
        <v>52.7346</v>
      </c>
      <c r="AF34" s="1" t="s">
        <v>74</v>
      </c>
      <c r="AG34" s="1">
        <f t="shared" si="7"/>
        <v>300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4" t="s">
        <v>75</v>
      </c>
      <c r="B35" s="25" t="s">
        <v>45</v>
      </c>
      <c r="C35" s="25">
        <v>55.463999999999999</v>
      </c>
      <c r="D35" s="25"/>
      <c r="E35" s="25">
        <v>51.198</v>
      </c>
      <c r="F35" s="26"/>
      <c r="G35" s="27">
        <v>0</v>
      </c>
      <c r="H35" s="28" t="e">
        <v>#N/A</v>
      </c>
      <c r="I35" s="28" t="s">
        <v>65</v>
      </c>
      <c r="J35" s="28">
        <v>14</v>
      </c>
      <c r="K35" s="28">
        <f t="shared" si="2"/>
        <v>37.198</v>
      </c>
      <c r="L35" s="28"/>
      <c r="M35" s="28"/>
      <c r="N35" s="28"/>
      <c r="O35" s="28">
        <f t="shared" si="3"/>
        <v>10.239599999999999</v>
      </c>
      <c r="P35" s="29"/>
      <c r="Q35" s="29">
        <f t="shared" si="8"/>
        <v>0</v>
      </c>
      <c r="R35" s="29"/>
      <c r="S35" s="28"/>
      <c r="T35" s="28">
        <f t="shared" si="5"/>
        <v>0</v>
      </c>
      <c r="U35" s="28">
        <f t="shared" si="6"/>
        <v>0</v>
      </c>
      <c r="V35" s="28">
        <v>0.61559999999999993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/>
      <c r="AG35" s="28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76</v>
      </c>
      <c r="B36" s="1" t="s">
        <v>34</v>
      </c>
      <c r="C36" s="1">
        <v>1</v>
      </c>
      <c r="D36" s="1">
        <v>310</v>
      </c>
      <c r="E36" s="1">
        <v>33</v>
      </c>
      <c r="F36" s="1">
        <v>277</v>
      </c>
      <c r="G36" s="7">
        <v>0.2</v>
      </c>
      <c r="H36" s="1">
        <v>120</v>
      </c>
      <c r="I36" s="1">
        <v>783804</v>
      </c>
      <c r="J36" s="1">
        <v>53</v>
      </c>
      <c r="K36" s="1">
        <f t="shared" si="2"/>
        <v>-20</v>
      </c>
      <c r="L36" s="1"/>
      <c r="M36" s="1"/>
      <c r="N36" s="1">
        <f>VLOOKUP(I36,[1]Sheet!$I:$P,8,0)</f>
        <v>179.39999999999998</v>
      </c>
      <c r="O36" s="1">
        <f t="shared" si="3"/>
        <v>6.6</v>
      </c>
      <c r="P36" s="5"/>
      <c r="Q36" s="5">
        <f t="shared" si="8"/>
        <v>0</v>
      </c>
      <c r="R36" s="5"/>
      <c r="S36" s="1"/>
      <c r="T36" s="1">
        <f t="shared" si="5"/>
        <v>69.151515151515156</v>
      </c>
      <c r="U36" s="1">
        <f t="shared" si="6"/>
        <v>69.151515151515156</v>
      </c>
      <c r="V36" s="1">
        <v>30.2</v>
      </c>
      <c r="W36" s="1">
        <v>28.2</v>
      </c>
      <c r="X36" s="1">
        <v>34.5</v>
      </c>
      <c r="Y36" s="1">
        <v>51.4</v>
      </c>
      <c r="Z36" s="1">
        <v>0</v>
      </c>
      <c r="AA36" s="1">
        <v>79.599999999999994</v>
      </c>
      <c r="AB36" s="1">
        <v>76.400000000000006</v>
      </c>
      <c r="AC36" s="1">
        <v>0</v>
      </c>
      <c r="AD36" s="1">
        <v>-0.2</v>
      </c>
      <c r="AE36" s="1">
        <v>120</v>
      </c>
      <c r="AF36" s="1" t="s">
        <v>77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4" t="s">
        <v>78</v>
      </c>
      <c r="B37" s="12" t="s">
        <v>45</v>
      </c>
      <c r="C37" s="12">
        <v>264.37200000000001</v>
      </c>
      <c r="D37" s="12">
        <v>1100.3</v>
      </c>
      <c r="E37" s="12">
        <v>314.06200000000001</v>
      </c>
      <c r="F37" s="13">
        <v>940</v>
      </c>
      <c r="G37" s="7">
        <v>1</v>
      </c>
      <c r="H37" s="1">
        <v>120</v>
      </c>
      <c r="I37" s="1">
        <v>783828</v>
      </c>
      <c r="J37" s="1">
        <v>20.902000000000001</v>
      </c>
      <c r="K37" s="1">
        <f t="shared" si="2"/>
        <v>293.16000000000003</v>
      </c>
      <c r="L37" s="1"/>
      <c r="M37" s="1"/>
      <c r="N37" s="1">
        <f>VLOOKUP(I37,[1]Sheet!$I:$P,8,0)</f>
        <v>500</v>
      </c>
      <c r="O37" s="1">
        <f t="shared" si="3"/>
        <v>62.812400000000004</v>
      </c>
      <c r="P37" s="5"/>
      <c r="Q37" s="5">
        <v>300</v>
      </c>
      <c r="R37" s="5"/>
      <c r="S37" s="1"/>
      <c r="T37" s="1">
        <f t="shared" si="5"/>
        <v>27.701536639262308</v>
      </c>
      <c r="U37" s="1">
        <f t="shared" si="6"/>
        <v>22.925409632492947</v>
      </c>
      <c r="V37" s="1">
        <v>91.486000000000004</v>
      </c>
      <c r="W37" s="1">
        <v>114.2594</v>
      </c>
      <c r="X37" s="1">
        <v>73.844999999999999</v>
      </c>
      <c r="Y37" s="1">
        <v>87.948800000000006</v>
      </c>
      <c r="Z37" s="1">
        <v>73.542600000000007</v>
      </c>
      <c r="AA37" s="1">
        <v>74.531199999999998</v>
      </c>
      <c r="AB37" s="1">
        <v>85.918800000000005</v>
      </c>
      <c r="AC37" s="1">
        <v>92.352000000000004</v>
      </c>
      <c r="AD37" s="1">
        <v>99.373199999999997</v>
      </c>
      <c r="AE37" s="1">
        <v>103.124</v>
      </c>
      <c r="AF37" s="1"/>
      <c r="AG37" s="1">
        <f t="shared" si="7"/>
        <v>300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4" t="s">
        <v>79</v>
      </c>
      <c r="B38" s="25" t="s">
        <v>45</v>
      </c>
      <c r="C38" s="25"/>
      <c r="D38" s="25">
        <v>110.61</v>
      </c>
      <c r="E38" s="25">
        <v>110.602</v>
      </c>
      <c r="F38" s="26"/>
      <c r="G38" s="27">
        <v>0</v>
      </c>
      <c r="H38" s="28" t="e">
        <v>#N/A</v>
      </c>
      <c r="I38" s="28" t="s">
        <v>65</v>
      </c>
      <c r="J38" s="28">
        <v>203</v>
      </c>
      <c r="K38" s="28">
        <f t="shared" si="2"/>
        <v>-92.397999999999996</v>
      </c>
      <c r="L38" s="28"/>
      <c r="M38" s="28"/>
      <c r="N38" s="28"/>
      <c r="O38" s="28">
        <f t="shared" si="3"/>
        <v>22.1204</v>
      </c>
      <c r="P38" s="29"/>
      <c r="Q38" s="29">
        <f t="shared" si="8"/>
        <v>0</v>
      </c>
      <c r="R38" s="29"/>
      <c r="S38" s="28"/>
      <c r="T38" s="28">
        <f t="shared" si="5"/>
        <v>0</v>
      </c>
      <c r="U38" s="28">
        <f t="shared" si="6"/>
        <v>0</v>
      </c>
      <c r="V38" s="28">
        <v>29.852399999999999</v>
      </c>
      <c r="W38" s="28">
        <v>34.604799999999997</v>
      </c>
      <c r="X38" s="28">
        <v>10.384499999999999</v>
      </c>
      <c r="Y38" s="28">
        <v>35.567399999999999</v>
      </c>
      <c r="Z38" s="28">
        <v>37.2746</v>
      </c>
      <c r="AA38" s="28">
        <v>21.731200000000001</v>
      </c>
      <c r="AB38" s="28">
        <v>20.067399999999999</v>
      </c>
      <c r="AC38" s="28">
        <v>18.858799999999999</v>
      </c>
      <c r="AD38" s="28">
        <v>16.6616</v>
      </c>
      <c r="AE38" s="28">
        <v>0</v>
      </c>
      <c r="AF38" s="28"/>
      <c r="AG38" s="2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34</v>
      </c>
      <c r="C40" s="1">
        <v>2288</v>
      </c>
      <c r="D40" s="1">
        <v>2765</v>
      </c>
      <c r="E40" s="1">
        <v>967</v>
      </c>
      <c r="F40" s="1">
        <v>4181</v>
      </c>
      <c r="G40" s="7">
        <v>0.18</v>
      </c>
      <c r="H40" s="1">
        <v>120</v>
      </c>
      <c r="I40" s="1"/>
      <c r="J40" s="1">
        <v>163</v>
      </c>
      <c r="K40" s="1">
        <f>E40-J40</f>
        <v>804</v>
      </c>
      <c r="L40" s="1"/>
      <c r="M40" s="1"/>
      <c r="N40" s="1"/>
      <c r="O40" s="1">
        <f t="shared" ref="O40:O41" si="11">E40/5</f>
        <v>193.4</v>
      </c>
      <c r="P40" s="30">
        <v>2000</v>
      </c>
      <c r="Q40" s="30">
        <v>2000</v>
      </c>
      <c r="R40" s="5"/>
      <c r="S40" s="1"/>
      <c r="T40" s="1">
        <f t="shared" ref="T40:T41" si="12">(F40+N40+P40)/O40</f>
        <v>31.959669079627712</v>
      </c>
      <c r="U40" s="1">
        <f t="shared" ref="U40:U41" si="13">(F40+N40)/O40</f>
        <v>21.618407445708375</v>
      </c>
      <c r="V40" s="1">
        <v>141</v>
      </c>
      <c r="W40" s="1">
        <v>210</v>
      </c>
      <c r="X40" s="1">
        <v>80</v>
      </c>
      <c r="Y40" s="1">
        <v>211.6</v>
      </c>
      <c r="Z40" s="1">
        <v>207.6</v>
      </c>
      <c r="AA40" s="1">
        <v>8</v>
      </c>
      <c r="AB40" s="1">
        <v>206.4</v>
      </c>
      <c r="AC40" s="1">
        <v>203</v>
      </c>
      <c r="AD40" s="1">
        <v>275.60000000000002</v>
      </c>
      <c r="AE40" s="1">
        <v>223.6</v>
      </c>
      <c r="AF40" s="1">
        <v>2860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40</v>
      </c>
      <c r="B41" s="1" t="s">
        <v>34</v>
      </c>
      <c r="C41" s="1">
        <v>3115</v>
      </c>
      <c r="D41" s="1">
        <v>6265</v>
      </c>
      <c r="E41" s="1">
        <v>2582</v>
      </c>
      <c r="F41" s="1">
        <v>6950</v>
      </c>
      <c r="G41" s="7">
        <v>0.18</v>
      </c>
      <c r="H41" s="1">
        <v>120</v>
      </c>
      <c r="I41" s="1"/>
      <c r="J41" s="1">
        <v>98</v>
      </c>
      <c r="K41" s="1">
        <f>E41-J41</f>
        <v>2484</v>
      </c>
      <c r="L41" s="1"/>
      <c r="M41" s="1"/>
      <c r="N41" s="1">
        <v>5700</v>
      </c>
      <c r="O41" s="1">
        <f t="shared" si="11"/>
        <v>516.4</v>
      </c>
      <c r="P41" s="30">
        <v>3000</v>
      </c>
      <c r="Q41" s="30">
        <v>3000</v>
      </c>
      <c r="R41" s="5">
        <v>800</v>
      </c>
      <c r="S41" s="1"/>
      <c r="T41" s="1">
        <f t="shared" si="12"/>
        <v>30.30596436870643</v>
      </c>
      <c r="U41" s="1">
        <f t="shared" si="13"/>
        <v>24.496514329976762</v>
      </c>
      <c r="V41" s="1">
        <v>487.2</v>
      </c>
      <c r="W41" s="1">
        <v>615.6</v>
      </c>
      <c r="X41" s="1">
        <v>272</v>
      </c>
      <c r="Y41" s="1">
        <v>583.4</v>
      </c>
      <c r="Z41" s="1">
        <v>506</v>
      </c>
      <c r="AA41" s="1">
        <v>624.20000000000005</v>
      </c>
      <c r="AB41" s="1">
        <v>672.4</v>
      </c>
      <c r="AC41" s="1">
        <v>766</v>
      </c>
      <c r="AD41" s="1">
        <v>529.6</v>
      </c>
      <c r="AE41" s="1">
        <v>641</v>
      </c>
      <c r="AF41" s="1">
        <v>2860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38" xr:uid="{FBC2F3CF-579D-42A3-AE52-91F793EA4F0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2025-01-27T12:34:06Z</dcterms:created>
  <dcterms:modified xsi:type="dcterms:W3CDTF">2025-02-03T10:03:07Z</dcterms:modified>
</cp:coreProperties>
</file>