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Ост СЫР филиалы\"/>
    </mc:Choice>
  </mc:AlternateContent>
  <xr:revisionPtr revIDLastSave="0" documentId="13_ncr:1_{3C5A8A92-3365-440B-B8CD-4210F12B4B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P29" i="1"/>
  <c r="P37" i="1"/>
  <c r="P40" i="1"/>
  <c r="P39" i="1"/>
  <c r="P36" i="1"/>
  <c r="P27" i="1"/>
  <c r="AG27" i="1" s="1"/>
  <c r="AG19" i="1"/>
  <c r="P18" i="1"/>
  <c r="AG17" i="1"/>
  <c r="P11" i="1"/>
  <c r="P7" i="1"/>
  <c r="P6" i="1"/>
  <c r="O44" i="1"/>
  <c r="T44" i="1" s="1"/>
  <c r="O43" i="1"/>
  <c r="S43" i="1" s="1"/>
  <c r="O7" i="1"/>
  <c r="T7" i="1" s="1"/>
  <c r="O8" i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4" i="1"/>
  <c r="T24" i="1" s="1"/>
  <c r="O25" i="1"/>
  <c r="T25" i="1" s="1"/>
  <c r="O33" i="1"/>
  <c r="T33" i="1" s="1"/>
  <c r="O16" i="1"/>
  <c r="T16" i="1" s="1"/>
  <c r="O30" i="1"/>
  <c r="T30" i="1" s="1"/>
  <c r="O26" i="1"/>
  <c r="T26" i="1" s="1"/>
  <c r="O27" i="1"/>
  <c r="T27" i="1" s="1"/>
  <c r="O28" i="1"/>
  <c r="T28" i="1" s="1"/>
  <c r="O29" i="1"/>
  <c r="T29" i="1" s="1"/>
  <c r="O23" i="1"/>
  <c r="T23" i="1" s="1"/>
  <c r="O31" i="1"/>
  <c r="T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6" i="1"/>
  <c r="T6" i="1" s="1"/>
  <c r="K41" i="1"/>
  <c r="AG40" i="1"/>
  <c r="K40" i="1"/>
  <c r="AG39" i="1"/>
  <c r="K39" i="1"/>
  <c r="K38" i="1"/>
  <c r="AG37" i="1"/>
  <c r="K37" i="1"/>
  <c r="AG36" i="1"/>
  <c r="K36" i="1"/>
  <c r="AG35" i="1"/>
  <c r="K35" i="1"/>
  <c r="AG34" i="1"/>
  <c r="K34" i="1"/>
  <c r="AG32" i="1"/>
  <c r="K32" i="1"/>
  <c r="AG31" i="1"/>
  <c r="K31" i="1"/>
  <c r="K23" i="1"/>
  <c r="AG29" i="1"/>
  <c r="K29" i="1"/>
  <c r="AG28" i="1"/>
  <c r="K28" i="1"/>
  <c r="K27" i="1"/>
  <c r="AG26" i="1"/>
  <c r="K26" i="1"/>
  <c r="K30" i="1"/>
  <c r="K16" i="1"/>
  <c r="K33" i="1"/>
  <c r="AG24" i="1"/>
  <c r="K24" i="1"/>
  <c r="AG22" i="1"/>
  <c r="K22" i="1"/>
  <c r="AG21" i="1"/>
  <c r="K21" i="1"/>
  <c r="AG20" i="1"/>
  <c r="K20" i="1"/>
  <c r="K19" i="1"/>
  <c r="AG18" i="1"/>
  <c r="K18" i="1"/>
  <c r="K17" i="1"/>
  <c r="AG15" i="1"/>
  <c r="K15" i="1"/>
  <c r="AG14" i="1"/>
  <c r="K14" i="1"/>
  <c r="AG13" i="1"/>
  <c r="K13" i="1"/>
  <c r="AG12" i="1"/>
  <c r="K12" i="1"/>
  <c r="AG11" i="1"/>
  <c r="K11" i="1"/>
  <c r="K25" i="1"/>
  <c r="AG10" i="1"/>
  <c r="K10" i="1"/>
  <c r="AG9" i="1"/>
  <c r="K9" i="1"/>
  <c r="K44" i="1"/>
  <c r="K43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S44" i="1"/>
  <c r="T43" i="1"/>
  <c r="S6" i="1"/>
  <c r="O5" i="1"/>
  <c r="S41" i="1"/>
  <c r="S39" i="1"/>
  <c r="S37" i="1"/>
  <c r="S35" i="1"/>
  <c r="S32" i="1"/>
  <c r="S23" i="1"/>
  <c r="S29" i="1"/>
  <c r="S27" i="1"/>
  <c r="S30" i="1"/>
  <c r="S33" i="1"/>
  <c r="S24" i="1"/>
  <c r="S21" i="1"/>
  <c r="S19" i="1"/>
  <c r="S17" i="1"/>
  <c r="S14" i="1"/>
  <c r="S12" i="1"/>
  <c r="S10" i="1"/>
  <c r="S8" i="1"/>
  <c r="T8" i="1"/>
  <c r="K5" i="1"/>
  <c r="AG5" i="1"/>
  <c r="S40" i="1"/>
  <c r="S38" i="1"/>
  <c r="S36" i="1"/>
  <c r="S34" i="1"/>
  <c r="S31" i="1"/>
  <c r="S28" i="1"/>
  <c r="S26" i="1"/>
  <c r="S16" i="1"/>
  <c r="S25" i="1"/>
  <c r="S22" i="1"/>
  <c r="S20" i="1"/>
  <c r="S18" i="1"/>
  <c r="S15" i="1"/>
  <c r="S13" i="1"/>
  <c r="S11" i="1"/>
  <c r="S9" i="1"/>
  <c r="S7" i="1"/>
</calcChain>
</file>

<file path=xl/sharedStrings.xml><?xml version="1.0" encoding="utf-8"?>
<sst xmlns="http://schemas.openxmlformats.org/spreadsheetml/2006/main" count="141" uniqueCount="85">
  <si>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</si>
  <si>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</si>
  <si>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</si>
  <si>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</si>
  <si>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</si>
  <si>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</si>
  <si>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</si>
  <si>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</si>
  <si>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</si>
  <si>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</si>
  <si>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</si>
  <si>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</si>
  <si>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</si>
  <si>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</si>
  <si>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</si>
  <si>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</si>
  <si>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</si>
  <si>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</si>
  <si>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</si>
  <si>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</si>
  <si>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</si>
  <si>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</si>
  <si>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</si>
  <si>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</si>
  <si>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03,02,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</si>
  <si>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</si>
  <si>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</si>
  <si>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</si>
  <si>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</si>
  <si>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</si>
  <si>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</si>
  <si>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</si>
  <si>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</si>
  <si>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</si>
  <si>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</si>
  <si>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</si>
  <si>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</si>
  <si>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</si>
  <si>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</si>
  <si>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</si>
  <si>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</si>
  <si>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</si>
  <si>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</si>
  <si>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</si>
  <si>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</si>
  <si>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</si>
  <si>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</si>
  <si>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</si>
  <si>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</si>
  <si>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</si>
  <si>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</si>
  <si>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</si>
  <si>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</si>
  <si>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</si>
  <si>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</si>
  <si>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</si>
  <si>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</si>
  <si>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</si>
  <si>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</si>
  <si>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</si>
  <si>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</si>
  <si>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</si>
  <si>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</si>
  <si>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дубль</t>
  </si>
  <si>
    <t>Сыр Папа Может Голландский  45% 200гр     Останкино</t>
  </si>
  <si>
    <t>Сыр Плавленый Сливочный Папа Может 55% 190гр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</si>
  <si>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</si>
  <si>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</si>
  <si>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</si>
  <si>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</si>
  <si>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</si>
  <si>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</si>
  <si>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</si>
  <si>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</si>
  <si>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</si>
  <si>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</si>
  <si>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</si>
  <si>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</si>
  <si>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</si>
  <si>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16,12,24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</si>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</sst>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9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1" width="6" customWidth="1"/>
    <col min="32" max="32" width="39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37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3586.3089999999997</v>
      </c>
      <c r="F5" s="4">
        <f>SUM(F6:F495)</f>
        <v>10504.112000000001</v>
      </c>
      <c r="G5" s="7"/>
      <c r="H5" s="1"/>
      <c r="I5" s="1"/>
      <c r="J5" s="4">
        <f>SUM(J6:J495)</f>
        <v>4104.7</v>
      </c>
      <c r="K5" s="4">
        <f>SUM(K6:K495)</f>
        <v>-518.39099999999996</v>
      </c>
      <c r="L5" s="4">
        <f>SUM(L6:L495)</f>
        <v>0</v>
      </c>
      <c r="M5" s="4">
        <f>SUM(M6:M495)</f>
        <v>0</v>
      </c>
      <c r="N5" s="4">
        <f>SUM(N6:N495)</f>
        <v>5350.8</v>
      </c>
      <c r="O5" s="4">
        <f>SUM(O6:O495)</f>
        <v>717.26179999999999</v>
      </c>
      <c r="P5" s="4">
        <f>SUM(P6:P495)</f>
        <v>1822.9646000000002</v>
      </c>
      <c r="Q5" s="4">
        <f>SUM(Q6:Q495)</f>
        <v>0</v>
      </c>
      <c r="R5" s="1"/>
      <c r="S5" s="1"/>
      <c r="T5" s="1"/>
      <c r="U5" s="4">
        <f>SUM(U6:U495)</f>
        <v>835.3377999999999</v>
      </c>
      <c r="V5" s="4">
        <f>SUM(V6:V495)</f>
        <v>687.1028</v>
      </c>
      <c r="W5" s="4">
        <f>SUM(W6:W495)</f>
        <v>863.89700000000005</v>
      </c>
      <c r="X5" s="4">
        <f>SUM(X6:X495)</f>
        <v>513.83699999999999</v>
      </c>
      <c r="Y5" s="4">
        <f>SUM(Y6:Y495)</f>
        <v>992.95540000000005</v>
      </c>
      <c r="Z5" s="4">
        <f>SUM(Z6:Z495)</f>
        <v>935.67059999999992</v>
      </c>
      <c r="AA5" s="4">
        <f>SUM(AA6:AA495)</f>
        <v>1092.6188</v>
      </c>
      <c r="AB5" s="4">
        <f>SUM(AB6:AB495)</f>
        <v>1076.6076</v>
      </c>
      <c r="AC5" s="4">
        <f>SUM(AC6:AC495)</f>
        <v>1164.1317999999997</v>
      </c>
      <c r="AD5" s="4">
        <f>SUM(AD6:AD495)</f>
        <v>1101.0260000000003</v>
      </c>
      <c r="AE5" s="4">
        <f>SUM(AE6:AE495)</f>
        <v>1163.8038000000001</v>
      </c>
      <c r="AF5" s="1"/>
      <c r="AG5" s="4">
        <f>SUM(AG6:AG495)</f>
        <v>661.06860000000017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10</v>
      </c>
      <c r="D6" s="1">
        <v>32</v>
      </c>
      <c r="E6" s="1">
        <v>13</v>
      </c>
      <c r="F6" s="1">
        <v>25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41" si="0">E6-J6</f>
        <v>-12</v>
      </c>
      <c r="L6" s="1"/>
      <c r="M6" s="1"/>
      <c r="N6" s="1"/>
      <c r="O6" s="1">
        <f>E6/5</f>
        <v>2.6</v>
      </c>
      <c r="P6" s="5">
        <f>16*O6-N6-F6</f>
        <v>16.600000000000001</v>
      </c>
      <c r="Q6" s="5"/>
      <c r="R6" s="1"/>
      <c r="S6" s="1">
        <f>(F6+N6+P6)/O6</f>
        <v>16</v>
      </c>
      <c r="T6" s="1">
        <f>(F6+N6)/O6</f>
        <v>9.615384615384615</v>
      </c>
      <c r="U6" s="1">
        <v>1</v>
      </c>
      <c r="V6" s="1">
        <v>-0.6</v>
      </c>
      <c r="W6" s="1">
        <v>0</v>
      </c>
      <c r="X6" s="1">
        <v>0</v>
      </c>
      <c r="Y6" s="1">
        <v>3.8</v>
      </c>
      <c r="Z6" s="1">
        <v>3.2</v>
      </c>
      <c r="AA6" s="1">
        <v>3.8</v>
      </c>
      <c r="AB6" s="1">
        <v>1.6</v>
      </c>
      <c r="AC6" s="1">
        <v>5</v>
      </c>
      <c r="AD6" s="1">
        <v>3.8</v>
      </c>
      <c r="AE6" s="1">
        <v>6</v>
      </c>
      <c r="AF6" s="1" t="s">
        <v>37</v>
      </c>
      <c r="AG6" s="1">
        <f>G6*P6</f>
        <v>2.3240000000000003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33</v>
      </c>
      <c r="D7" s="1">
        <v>64</v>
      </c>
      <c r="E7" s="1">
        <v>49</v>
      </c>
      <c r="F7" s="1">
        <v>47</v>
      </c>
      <c r="G7" s="7">
        <v>0.18</v>
      </c>
      <c r="H7" s="1">
        <v>270</v>
      </c>
      <c r="I7" s="1">
        <v>9988438</v>
      </c>
      <c r="J7" s="1">
        <v>80</v>
      </c>
      <c r="K7" s="1">
        <f t="shared" si="0"/>
        <v>-31</v>
      </c>
      <c r="L7" s="1"/>
      <c r="M7" s="1"/>
      <c r="N7" s="1">
        <v>81.799999999999983</v>
      </c>
      <c r="O7" s="1">
        <f>E7/5</f>
        <v>9.8000000000000007</v>
      </c>
      <c r="P7" s="5">
        <f t="shared" ref="P7:P11" si="1">16*O7-N7-F7</f>
        <v>28.000000000000028</v>
      </c>
      <c r="Q7" s="5"/>
      <c r="R7" s="1"/>
      <c r="S7" s="1">
        <f>(F7+N7+P7)/O7</f>
        <v>16</v>
      </c>
      <c r="T7" s="1">
        <f>(F7+N7)/O7</f>
        <v>13.142857142857141</v>
      </c>
      <c r="U7" s="1">
        <v>9.4</v>
      </c>
      <c r="V7" s="1">
        <v>8.8000000000000007</v>
      </c>
      <c r="W7" s="1">
        <v>9</v>
      </c>
      <c r="X7" s="1">
        <v>5</v>
      </c>
      <c r="Y7" s="1">
        <v>14</v>
      </c>
      <c r="Z7" s="1">
        <v>11.4</v>
      </c>
      <c r="AA7" s="1">
        <v>12.2</v>
      </c>
      <c r="AB7" s="1">
        <v>8</v>
      </c>
      <c r="AC7" s="1">
        <v>16.2</v>
      </c>
      <c r="AD7" s="1">
        <v>18.600000000000001</v>
      </c>
      <c r="AE7" s="1">
        <v>13.6</v>
      </c>
      <c r="AF7" s="1"/>
      <c r="AG7" s="1">
        <f>G7*P7</f>
        <v>5.0400000000000054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/>
      <c r="D8" s="1">
        <v>80</v>
      </c>
      <c r="E8" s="1">
        <v>12</v>
      </c>
      <c r="F8" s="1">
        <v>67</v>
      </c>
      <c r="G8" s="7">
        <v>0.18</v>
      </c>
      <c r="H8" s="1">
        <v>270</v>
      </c>
      <c r="I8" s="1">
        <v>9988445</v>
      </c>
      <c r="J8" s="1">
        <v>30</v>
      </c>
      <c r="K8" s="1">
        <f t="shared" si="0"/>
        <v>-18</v>
      </c>
      <c r="L8" s="1"/>
      <c r="M8" s="1"/>
      <c r="N8" s="1"/>
      <c r="O8" s="1">
        <f>E8/5</f>
        <v>2.4</v>
      </c>
      <c r="P8" s="5"/>
      <c r="Q8" s="5"/>
      <c r="R8" s="1"/>
      <c r="S8" s="1">
        <f>(F8+N8+P8)/O8</f>
        <v>27.916666666666668</v>
      </c>
      <c r="T8" s="1">
        <f>(F8+N8)/O8</f>
        <v>27.916666666666668</v>
      </c>
      <c r="U8" s="1">
        <v>0.2</v>
      </c>
      <c r="V8" s="1">
        <v>7.4</v>
      </c>
      <c r="W8" s="1">
        <v>6.2</v>
      </c>
      <c r="X8" s="1">
        <v>5.5</v>
      </c>
      <c r="Y8" s="1">
        <v>14.4</v>
      </c>
      <c r="Z8" s="1">
        <v>9.4</v>
      </c>
      <c r="AA8" s="1">
        <v>10.4</v>
      </c>
      <c r="AB8" s="1">
        <v>8.6</v>
      </c>
      <c r="AC8" s="1">
        <v>18.2</v>
      </c>
      <c r="AD8" s="1">
        <v>16.2</v>
      </c>
      <c r="AE8" s="1">
        <v>20.6</v>
      </c>
      <c r="AF8" s="1"/>
      <c r="AG8" s="1">
        <f>G8*P8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36</v>
      </c>
      <c r="C9" s="1">
        <v>24</v>
      </c>
      <c r="D9" s="1">
        <v>40</v>
      </c>
      <c r="E9" s="1">
        <v>14</v>
      </c>
      <c r="F9" s="1">
        <v>49</v>
      </c>
      <c r="G9" s="7">
        <v>0.4</v>
      </c>
      <c r="H9" s="1">
        <v>270</v>
      </c>
      <c r="I9" s="1">
        <v>9988452</v>
      </c>
      <c r="J9" s="1">
        <v>14</v>
      </c>
      <c r="K9" s="1">
        <f t="shared" si="0"/>
        <v>0</v>
      </c>
      <c r="L9" s="1"/>
      <c r="M9" s="1"/>
      <c r="N9" s="1"/>
      <c r="O9" s="1">
        <f>E9/5</f>
        <v>2.8</v>
      </c>
      <c r="P9" s="5"/>
      <c r="Q9" s="5"/>
      <c r="R9" s="1"/>
      <c r="S9" s="1">
        <f>(F9+N9+P9)/O9</f>
        <v>17.5</v>
      </c>
      <c r="T9" s="1">
        <f>(F9+N9)/O9</f>
        <v>17.5</v>
      </c>
      <c r="U9" s="1">
        <v>1.2</v>
      </c>
      <c r="V9" s="1">
        <v>5.2</v>
      </c>
      <c r="W9" s="1">
        <v>2.4</v>
      </c>
      <c r="X9" s="1">
        <v>2.5</v>
      </c>
      <c r="Y9" s="1">
        <v>1.2</v>
      </c>
      <c r="Z9" s="1">
        <v>4.4000000000000004</v>
      </c>
      <c r="AA9" s="1">
        <v>3</v>
      </c>
      <c r="AB9" s="1">
        <v>1.4</v>
      </c>
      <c r="AC9" s="1">
        <v>2.6</v>
      </c>
      <c r="AD9" s="1">
        <v>2.8</v>
      </c>
      <c r="AE9" s="1">
        <v>3</v>
      </c>
      <c r="AF9" s="1"/>
      <c r="AG9" s="1">
        <f>G9*P9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220</v>
      </c>
      <c r="D10" s="1">
        <v>3</v>
      </c>
      <c r="E10" s="1">
        <v>11</v>
      </c>
      <c r="F10" s="1">
        <v>212</v>
      </c>
      <c r="G10" s="7">
        <v>0.4</v>
      </c>
      <c r="H10" s="1">
        <v>270</v>
      </c>
      <c r="I10" s="1">
        <v>9988476</v>
      </c>
      <c r="J10" s="1">
        <v>11</v>
      </c>
      <c r="K10" s="1">
        <f t="shared" si="0"/>
        <v>0</v>
      </c>
      <c r="L10" s="1"/>
      <c r="M10" s="1"/>
      <c r="N10" s="1"/>
      <c r="O10" s="1">
        <f>E10/5</f>
        <v>2.2000000000000002</v>
      </c>
      <c r="P10" s="5"/>
      <c r="Q10" s="5"/>
      <c r="R10" s="1"/>
      <c r="S10" s="1">
        <f>(F10+N10+P10)/O10</f>
        <v>96.36363636363636</v>
      </c>
      <c r="T10" s="1">
        <f>(F10+N10)/O10</f>
        <v>96.36363636363636</v>
      </c>
      <c r="U10" s="1">
        <v>0.6</v>
      </c>
      <c r="V10" s="1">
        <v>2.8</v>
      </c>
      <c r="W10" s="1">
        <v>0.6</v>
      </c>
      <c r="X10" s="1">
        <v>2.5</v>
      </c>
      <c r="Y10" s="1">
        <v>0.8</v>
      </c>
      <c r="Z10" s="1">
        <v>12.8</v>
      </c>
      <c r="AA10" s="1">
        <v>6.4</v>
      </c>
      <c r="AB10" s="1">
        <v>3.8</v>
      </c>
      <c r="AC10" s="1">
        <v>10.8</v>
      </c>
      <c r="AD10" s="1">
        <v>0.6</v>
      </c>
      <c r="AE10" s="1">
        <v>2.6</v>
      </c>
      <c r="AF10" s="36" t="s">
        <v>44</v>
      </c>
      <c r="AG10" s="1">
        <f>G10*P10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36</v>
      </c>
      <c r="C11" s="1">
        <v>238</v>
      </c>
      <c r="D11" s="1"/>
      <c r="E11" s="1">
        <v>110</v>
      </c>
      <c r="F11" s="1">
        <v>124</v>
      </c>
      <c r="G11" s="7">
        <v>0.18</v>
      </c>
      <c r="H11" s="1">
        <v>150</v>
      </c>
      <c r="I11" s="1">
        <v>5034819</v>
      </c>
      <c r="J11" s="1">
        <v>127</v>
      </c>
      <c r="K11" s="1">
        <f t="shared" si="0"/>
        <v>-17</v>
      </c>
      <c r="L11" s="1"/>
      <c r="M11" s="1"/>
      <c r="N11" s="1">
        <v>40</v>
      </c>
      <c r="O11" s="1">
        <f>E11/5</f>
        <v>22</v>
      </c>
      <c r="P11" s="5">
        <f t="shared" si="1"/>
        <v>188</v>
      </c>
      <c r="Q11" s="5"/>
      <c r="R11" s="1"/>
      <c r="S11" s="1">
        <f>(F11+N11+P11)/O11</f>
        <v>16</v>
      </c>
      <c r="T11" s="1">
        <f>(F11+N11)/O11</f>
        <v>7.4545454545454541</v>
      </c>
      <c r="U11" s="1">
        <v>4.4000000000000004</v>
      </c>
      <c r="V11" s="1">
        <v>15</v>
      </c>
      <c r="W11" s="1">
        <v>24</v>
      </c>
      <c r="X11" s="1">
        <v>10</v>
      </c>
      <c r="Y11" s="1">
        <v>22.2</v>
      </c>
      <c r="Z11" s="1">
        <v>18</v>
      </c>
      <c r="AA11" s="1">
        <v>11.4</v>
      </c>
      <c r="AB11" s="1">
        <v>6.8</v>
      </c>
      <c r="AC11" s="1">
        <v>26</v>
      </c>
      <c r="AD11" s="1">
        <v>11.4</v>
      </c>
      <c r="AE11" s="1">
        <v>12.6</v>
      </c>
      <c r="AF11" s="1"/>
      <c r="AG11" s="1">
        <f>G11*P11</f>
        <v>33.839999999999996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4" t="s">
        <v>48</v>
      </c>
      <c r="B12" s="24" t="s">
        <v>46</v>
      </c>
      <c r="C12" s="24"/>
      <c r="D12" s="24"/>
      <c r="E12" s="24"/>
      <c r="F12" s="24"/>
      <c r="G12" s="25">
        <v>1</v>
      </c>
      <c r="H12" s="24">
        <v>150</v>
      </c>
      <c r="I12" s="24">
        <v>5041251</v>
      </c>
      <c r="J12" s="24"/>
      <c r="K12" s="24">
        <f t="shared" si="0"/>
        <v>0</v>
      </c>
      <c r="L12" s="24"/>
      <c r="M12" s="24"/>
      <c r="N12" s="24"/>
      <c r="O12" s="24">
        <f>E12/5</f>
        <v>0</v>
      </c>
      <c r="P12" s="26"/>
      <c r="Q12" s="26"/>
      <c r="R12" s="24"/>
      <c r="S12" s="24" t="e">
        <f>(F12+N12+P12)/O12</f>
        <v>#DIV/0!</v>
      </c>
      <c r="T12" s="24" t="e">
        <f>(F12+N12)/O12</f>
        <v>#DIV/0!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11.401999999999999</v>
      </c>
      <c r="AC12" s="24">
        <v>0</v>
      </c>
      <c r="AD12" s="24">
        <v>0</v>
      </c>
      <c r="AE12" s="24">
        <v>0</v>
      </c>
      <c r="AF12" s="24" t="s">
        <v>49</v>
      </c>
      <c r="AG12" s="24">
        <f>G12*P12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36</v>
      </c>
      <c r="C13" s="1">
        <v>4</v>
      </c>
      <c r="D13" s="1">
        <v>177</v>
      </c>
      <c r="E13" s="1">
        <v>32</v>
      </c>
      <c r="F13" s="1">
        <v>148</v>
      </c>
      <c r="G13" s="7">
        <v>0.1</v>
      </c>
      <c r="H13" s="1">
        <v>90</v>
      </c>
      <c r="I13" s="1">
        <v>8444163</v>
      </c>
      <c r="J13" s="1">
        <v>50</v>
      </c>
      <c r="K13" s="1">
        <f t="shared" si="0"/>
        <v>-18</v>
      </c>
      <c r="L13" s="1"/>
      <c r="M13" s="1"/>
      <c r="N13" s="1">
        <v>93.6</v>
      </c>
      <c r="O13" s="1">
        <f>E13/5</f>
        <v>6.4</v>
      </c>
      <c r="P13" s="5"/>
      <c r="Q13" s="5"/>
      <c r="R13" s="1"/>
      <c r="S13" s="1">
        <f>(F13+N13+P13)/O13</f>
        <v>37.75</v>
      </c>
      <c r="T13" s="1">
        <f>(F13+N13)/O13</f>
        <v>37.75</v>
      </c>
      <c r="U13" s="1">
        <v>17</v>
      </c>
      <c r="V13" s="1">
        <v>16.600000000000001</v>
      </c>
      <c r="W13" s="1">
        <v>13</v>
      </c>
      <c r="X13" s="1">
        <v>20</v>
      </c>
      <c r="Y13" s="1">
        <v>13.4</v>
      </c>
      <c r="Z13" s="1">
        <v>18</v>
      </c>
      <c r="AA13" s="1">
        <v>15.4</v>
      </c>
      <c r="AB13" s="1">
        <v>20.399999999999999</v>
      </c>
      <c r="AC13" s="1">
        <v>21.4</v>
      </c>
      <c r="AD13" s="1">
        <v>17.600000000000001</v>
      </c>
      <c r="AE13" s="1">
        <v>29.2</v>
      </c>
      <c r="AF13" s="1"/>
      <c r="AG13" s="1">
        <f>G13*P13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51</v>
      </c>
      <c r="B14" s="1" t="s">
        <v>36</v>
      </c>
      <c r="C14" s="1">
        <v>6</v>
      </c>
      <c r="D14" s="1">
        <v>203</v>
      </c>
      <c r="E14" s="1">
        <v>52</v>
      </c>
      <c r="F14" s="1">
        <v>156</v>
      </c>
      <c r="G14" s="7">
        <v>0.18</v>
      </c>
      <c r="H14" s="1">
        <v>150</v>
      </c>
      <c r="I14" s="1">
        <v>5038411</v>
      </c>
      <c r="J14" s="1">
        <v>73</v>
      </c>
      <c r="K14" s="1">
        <f t="shared" si="0"/>
        <v>-21</v>
      </c>
      <c r="L14" s="1"/>
      <c r="M14" s="1"/>
      <c r="N14" s="1">
        <v>691.80000000000007</v>
      </c>
      <c r="O14" s="1">
        <f>E14/5</f>
        <v>10.4</v>
      </c>
      <c r="P14" s="5"/>
      <c r="Q14" s="5"/>
      <c r="R14" s="1"/>
      <c r="S14" s="1">
        <f>(F14+N14+P14)/O14</f>
        <v>81.519230769230774</v>
      </c>
      <c r="T14" s="1">
        <f>(F14+N14)/O14</f>
        <v>81.519230769230774</v>
      </c>
      <c r="U14" s="1">
        <v>47.2</v>
      </c>
      <c r="V14" s="1">
        <v>23</v>
      </c>
      <c r="W14" s="1">
        <v>-0.2</v>
      </c>
      <c r="X14" s="1">
        <v>0</v>
      </c>
      <c r="Y14" s="1">
        <v>43.8</v>
      </c>
      <c r="Z14" s="1">
        <v>28.6</v>
      </c>
      <c r="AA14" s="1">
        <v>48.2</v>
      </c>
      <c r="AB14" s="1">
        <v>50.6</v>
      </c>
      <c r="AC14" s="1">
        <v>43.6</v>
      </c>
      <c r="AD14" s="1">
        <v>50</v>
      </c>
      <c r="AE14" s="1">
        <v>52.4</v>
      </c>
      <c r="AF14" s="1"/>
      <c r="AG14" s="1">
        <f>G14*P14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52</v>
      </c>
      <c r="B15" s="19" t="s">
        <v>36</v>
      </c>
      <c r="C15" s="19">
        <v>326</v>
      </c>
      <c r="D15" s="19">
        <v>1</v>
      </c>
      <c r="E15" s="19">
        <v>170</v>
      </c>
      <c r="F15" s="20">
        <v>146</v>
      </c>
      <c r="G15" s="7">
        <v>0.18</v>
      </c>
      <c r="H15" s="1">
        <v>150</v>
      </c>
      <c r="I15" s="1">
        <v>5038459</v>
      </c>
      <c r="J15" s="1">
        <v>172</v>
      </c>
      <c r="K15" s="1">
        <f t="shared" si="0"/>
        <v>-2</v>
      </c>
      <c r="L15" s="1"/>
      <c r="M15" s="1"/>
      <c r="N15" s="1">
        <v>619.80000000000007</v>
      </c>
      <c r="O15" s="1">
        <f>E15/5</f>
        <v>34</v>
      </c>
      <c r="P15" s="5">
        <f>16*(O15+O16)-F15-F16</f>
        <v>398</v>
      </c>
      <c r="Q15" s="5"/>
      <c r="R15" s="1"/>
      <c r="S15" s="1">
        <f>(F15+N15+P15)/O15</f>
        <v>34.229411764705887</v>
      </c>
      <c r="T15" s="1">
        <f>(F15+N15)/O15</f>
        <v>22.523529411764709</v>
      </c>
      <c r="U15" s="1">
        <v>49.2</v>
      </c>
      <c r="V15" s="1">
        <v>24.6</v>
      </c>
      <c r="W15" s="1">
        <v>53.6</v>
      </c>
      <c r="X15" s="1">
        <v>18</v>
      </c>
      <c r="Y15" s="1">
        <v>0</v>
      </c>
      <c r="Z15" s="1">
        <v>29.2</v>
      </c>
      <c r="AA15" s="1">
        <v>59.4</v>
      </c>
      <c r="AB15" s="1">
        <v>16.600000000000001</v>
      </c>
      <c r="AC15" s="1">
        <v>34.799999999999997</v>
      </c>
      <c r="AD15" s="1">
        <v>52.8</v>
      </c>
      <c r="AE15" s="1">
        <v>51.2</v>
      </c>
      <c r="AF15" s="1"/>
      <c r="AG15" s="1">
        <f>G15*P15</f>
        <v>71.64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30" t="s">
        <v>64</v>
      </c>
      <c r="B16" s="31" t="s">
        <v>36</v>
      </c>
      <c r="C16" s="31">
        <v>-1</v>
      </c>
      <c r="D16" s="31">
        <v>1</v>
      </c>
      <c r="E16" s="31"/>
      <c r="F16" s="32"/>
      <c r="G16" s="33">
        <v>0</v>
      </c>
      <c r="H16" s="34" t="e">
        <v>#N/A</v>
      </c>
      <c r="I16" s="34" t="s">
        <v>63</v>
      </c>
      <c r="J16" s="34">
        <v>2</v>
      </c>
      <c r="K16" s="34">
        <f>E16-J16</f>
        <v>-2</v>
      </c>
      <c r="L16" s="34"/>
      <c r="M16" s="34"/>
      <c r="N16" s="34"/>
      <c r="O16" s="34">
        <f>E16/5</f>
        <v>0</v>
      </c>
      <c r="P16" s="35"/>
      <c r="Q16" s="35"/>
      <c r="R16" s="34"/>
      <c r="S16" s="34" t="e">
        <f>(F16+N16+P16)/O16</f>
        <v>#DIV/0!</v>
      </c>
      <c r="T16" s="34" t="e">
        <f>(F16+N16)/O16</f>
        <v>#DIV/0!</v>
      </c>
      <c r="U16" s="34">
        <v>0.2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/>
      <c r="AG16" s="3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5</v>
      </c>
      <c r="D17" s="1">
        <v>101</v>
      </c>
      <c r="E17" s="1">
        <v>27</v>
      </c>
      <c r="F17" s="1">
        <v>76</v>
      </c>
      <c r="G17" s="7">
        <v>0.18</v>
      </c>
      <c r="H17" s="1">
        <v>150</v>
      </c>
      <c r="I17" s="1">
        <v>5038831</v>
      </c>
      <c r="J17" s="1">
        <v>31</v>
      </c>
      <c r="K17" s="1">
        <f t="shared" si="0"/>
        <v>-4</v>
      </c>
      <c r="L17" s="1"/>
      <c r="M17" s="1"/>
      <c r="N17" s="1">
        <v>112.6</v>
      </c>
      <c r="O17" s="1">
        <f>E17/5</f>
        <v>5.4</v>
      </c>
      <c r="P17" s="5"/>
      <c r="Q17" s="5"/>
      <c r="R17" s="1"/>
      <c r="S17" s="1">
        <f>(F17+N17+P17)/O17</f>
        <v>34.925925925925924</v>
      </c>
      <c r="T17" s="1">
        <f>(F17+N17)/O17</f>
        <v>34.925925925925924</v>
      </c>
      <c r="U17" s="1">
        <v>11.4</v>
      </c>
      <c r="V17" s="1">
        <v>10</v>
      </c>
      <c r="W17" s="1">
        <v>5</v>
      </c>
      <c r="X17" s="1">
        <v>7.5</v>
      </c>
      <c r="Y17" s="1">
        <v>21.2</v>
      </c>
      <c r="Z17" s="1">
        <v>16.2</v>
      </c>
      <c r="AA17" s="1">
        <v>14</v>
      </c>
      <c r="AB17" s="1">
        <v>27.2</v>
      </c>
      <c r="AC17" s="1">
        <v>18.2</v>
      </c>
      <c r="AD17" s="1">
        <v>15.6</v>
      </c>
      <c r="AE17" s="1">
        <v>32.4</v>
      </c>
      <c r="AF17" s="1"/>
      <c r="AG17" s="1">
        <f>G17*P17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239</v>
      </c>
      <c r="D18" s="1">
        <v>71</v>
      </c>
      <c r="E18" s="1">
        <v>94</v>
      </c>
      <c r="F18" s="1">
        <v>212</v>
      </c>
      <c r="G18" s="7">
        <v>0.18</v>
      </c>
      <c r="H18" s="1">
        <v>120</v>
      </c>
      <c r="I18" s="1">
        <v>5038855</v>
      </c>
      <c r="J18" s="1">
        <v>96</v>
      </c>
      <c r="K18" s="1">
        <f t="shared" si="0"/>
        <v>-2</v>
      </c>
      <c r="L18" s="1"/>
      <c r="M18" s="1"/>
      <c r="N18" s="1"/>
      <c r="O18" s="1">
        <f>E18/5</f>
        <v>18.8</v>
      </c>
      <c r="P18" s="5">
        <f t="shared" ref="P17:P20" si="2">16*O18-N18-F18</f>
        <v>88.800000000000011</v>
      </c>
      <c r="Q18" s="5"/>
      <c r="R18" s="1"/>
      <c r="S18" s="1">
        <f>(F18+N18+P18)/O18</f>
        <v>16</v>
      </c>
      <c r="T18" s="1">
        <f>(F18+N18)/O18</f>
        <v>11.276595744680851</v>
      </c>
      <c r="U18" s="1">
        <v>2.4</v>
      </c>
      <c r="V18" s="1">
        <v>18.399999999999999</v>
      </c>
      <c r="W18" s="1">
        <v>25.8</v>
      </c>
      <c r="X18" s="1">
        <v>8</v>
      </c>
      <c r="Y18" s="1">
        <v>15.2</v>
      </c>
      <c r="Z18" s="1">
        <v>20.2</v>
      </c>
      <c r="AA18" s="1">
        <v>2</v>
      </c>
      <c r="AB18" s="1">
        <v>0</v>
      </c>
      <c r="AC18" s="1">
        <v>20</v>
      </c>
      <c r="AD18" s="1">
        <v>0</v>
      </c>
      <c r="AE18" s="1">
        <v>0</v>
      </c>
      <c r="AF18" s="1"/>
      <c r="AG18" s="1">
        <f>G18*P18</f>
        <v>15.984000000000002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80</v>
      </c>
      <c r="D19" s="1">
        <v>201</v>
      </c>
      <c r="E19" s="1">
        <v>150</v>
      </c>
      <c r="F19" s="1">
        <v>126</v>
      </c>
      <c r="G19" s="7">
        <v>0.18</v>
      </c>
      <c r="H19" s="1">
        <v>150</v>
      </c>
      <c r="I19" s="1">
        <v>5038435</v>
      </c>
      <c r="J19" s="1">
        <v>223</v>
      </c>
      <c r="K19" s="1">
        <f t="shared" si="0"/>
        <v>-73</v>
      </c>
      <c r="L19" s="1"/>
      <c r="M19" s="1"/>
      <c r="N19" s="1">
        <v>1091</v>
      </c>
      <c r="O19" s="1">
        <f>E19/5</f>
        <v>30</v>
      </c>
      <c r="P19" s="5"/>
      <c r="Q19" s="5"/>
      <c r="R19" s="1"/>
      <c r="S19" s="1">
        <f>(F19+N19+P19)/O19</f>
        <v>40.56666666666667</v>
      </c>
      <c r="T19" s="1">
        <f>(F19+N19)/O19</f>
        <v>40.56666666666667</v>
      </c>
      <c r="U19" s="1">
        <v>72</v>
      </c>
      <c r="V19" s="1">
        <v>27.4</v>
      </c>
      <c r="W19" s="1">
        <v>38.799999999999997</v>
      </c>
      <c r="X19" s="1">
        <v>22</v>
      </c>
      <c r="Y19" s="1">
        <v>71.599999999999994</v>
      </c>
      <c r="Z19" s="1">
        <v>54.4</v>
      </c>
      <c r="AA19" s="1">
        <v>78.599999999999994</v>
      </c>
      <c r="AB19" s="1">
        <v>69.2</v>
      </c>
      <c r="AC19" s="1">
        <v>67.8</v>
      </c>
      <c r="AD19" s="1">
        <v>65.2</v>
      </c>
      <c r="AE19" s="1">
        <v>79.599999999999994</v>
      </c>
      <c r="AF19" s="1"/>
      <c r="AG19" s="1">
        <f>G19*P19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36</v>
      </c>
      <c r="C20" s="1">
        <v>267</v>
      </c>
      <c r="D20" s="1">
        <v>9</v>
      </c>
      <c r="E20" s="1">
        <v>108</v>
      </c>
      <c r="F20" s="1">
        <v>167</v>
      </c>
      <c r="G20" s="7">
        <v>0.18</v>
      </c>
      <c r="H20" s="1">
        <v>120</v>
      </c>
      <c r="I20" s="1">
        <v>5038398</v>
      </c>
      <c r="J20" s="1">
        <v>112</v>
      </c>
      <c r="K20" s="1">
        <f t="shared" si="0"/>
        <v>-4</v>
      </c>
      <c r="L20" s="1"/>
      <c r="M20" s="1"/>
      <c r="N20" s="1">
        <v>192.4</v>
      </c>
      <c r="O20" s="1">
        <f>E20/5</f>
        <v>21.6</v>
      </c>
      <c r="P20" s="5"/>
      <c r="Q20" s="5"/>
      <c r="R20" s="1"/>
      <c r="S20" s="1">
        <f>(F20+N20+P20)/O20</f>
        <v>16.638888888888886</v>
      </c>
      <c r="T20" s="1">
        <f>(F20+N20)/O20</f>
        <v>16.638888888888886</v>
      </c>
      <c r="U20" s="1">
        <v>24.6</v>
      </c>
      <c r="V20" s="1">
        <v>19.8</v>
      </c>
      <c r="W20" s="1">
        <v>35.4</v>
      </c>
      <c r="X20" s="1">
        <v>14</v>
      </c>
      <c r="Y20" s="1">
        <v>30.8</v>
      </c>
      <c r="Z20" s="1">
        <v>33</v>
      </c>
      <c r="AA20" s="1">
        <v>34.4</v>
      </c>
      <c r="AB20" s="1">
        <v>43.6</v>
      </c>
      <c r="AC20" s="1">
        <v>41.8</v>
      </c>
      <c r="AD20" s="1">
        <v>36.6</v>
      </c>
      <c r="AE20" s="1">
        <v>55.4</v>
      </c>
      <c r="AF20" s="1"/>
      <c r="AG20" s="1">
        <f>G20*P20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4" t="s">
        <v>57</v>
      </c>
      <c r="B21" s="24" t="s">
        <v>46</v>
      </c>
      <c r="C21" s="24"/>
      <c r="D21" s="24"/>
      <c r="E21" s="24"/>
      <c r="F21" s="24"/>
      <c r="G21" s="25">
        <v>1</v>
      </c>
      <c r="H21" s="24">
        <v>150</v>
      </c>
      <c r="I21" s="24">
        <v>5038572</v>
      </c>
      <c r="J21" s="24"/>
      <c r="K21" s="24">
        <f t="shared" si="0"/>
        <v>0</v>
      </c>
      <c r="L21" s="24"/>
      <c r="M21" s="24"/>
      <c r="N21" s="24"/>
      <c r="O21" s="24">
        <f>E21/5</f>
        <v>0</v>
      </c>
      <c r="P21" s="26"/>
      <c r="Q21" s="26"/>
      <c r="R21" s="24"/>
      <c r="S21" s="24" t="e">
        <f>(F21+N21+P21)/O21</f>
        <v>#DIV/0!</v>
      </c>
      <c r="T21" s="24" t="e">
        <f>(F21+N21)/O21</f>
        <v>#DIV/0!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8.8460000000000001</v>
      </c>
      <c r="AB21" s="24">
        <v>5.3719999999999999</v>
      </c>
      <c r="AC21" s="24">
        <v>28.628</v>
      </c>
      <c r="AD21" s="24">
        <v>12.872</v>
      </c>
      <c r="AE21" s="24">
        <v>18.7746</v>
      </c>
      <c r="AF21" s="24" t="s">
        <v>58</v>
      </c>
      <c r="AG21" s="24">
        <f>G21*P21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7" t="s">
        <v>59</v>
      </c>
      <c r="B22" s="28" t="s">
        <v>46</v>
      </c>
      <c r="C22" s="28"/>
      <c r="D22" s="28"/>
      <c r="E22" s="28"/>
      <c r="F22" s="29"/>
      <c r="G22" s="25">
        <v>1</v>
      </c>
      <c r="H22" s="24">
        <v>150</v>
      </c>
      <c r="I22" s="24">
        <v>5038596</v>
      </c>
      <c r="J22" s="24"/>
      <c r="K22" s="24">
        <f t="shared" si="0"/>
        <v>0</v>
      </c>
      <c r="L22" s="24"/>
      <c r="M22" s="24"/>
      <c r="N22" s="24"/>
      <c r="O22" s="24">
        <f>E22/5</f>
        <v>0</v>
      </c>
      <c r="P22" s="26"/>
      <c r="Q22" s="26"/>
      <c r="R22" s="24"/>
      <c r="S22" s="24" t="e">
        <f>(F22+N22+P22)/O22</f>
        <v>#DIV/0!</v>
      </c>
      <c r="T22" s="24" t="e">
        <f>(F22+N22)/O22</f>
        <v>#DIV/0!</v>
      </c>
      <c r="U22" s="24">
        <v>0</v>
      </c>
      <c r="V22" s="24">
        <v>0</v>
      </c>
      <c r="W22" s="24">
        <v>0</v>
      </c>
      <c r="X22" s="24">
        <v>0</v>
      </c>
      <c r="Y22" s="24">
        <v>4.7507999999999999</v>
      </c>
      <c r="Z22" s="24">
        <v>26.5184</v>
      </c>
      <c r="AA22" s="24">
        <v>17.506799999999998</v>
      </c>
      <c r="AB22" s="24">
        <v>15.507999999999999</v>
      </c>
      <c r="AC22" s="24">
        <v>16.3552</v>
      </c>
      <c r="AD22" s="24">
        <v>7.6959999999999997</v>
      </c>
      <c r="AE22" s="24">
        <v>6.2539999999999996</v>
      </c>
      <c r="AF22" s="24" t="s">
        <v>49</v>
      </c>
      <c r="AG22" s="24">
        <f>G22*P22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30" t="s">
        <v>71</v>
      </c>
      <c r="B23" s="31" t="s">
        <v>46</v>
      </c>
      <c r="C23" s="31">
        <v>62.36</v>
      </c>
      <c r="D23" s="31"/>
      <c r="E23" s="31">
        <v>62.36</v>
      </c>
      <c r="F23" s="32"/>
      <c r="G23" s="33">
        <v>0</v>
      </c>
      <c r="H23" s="34" t="e">
        <v>#N/A</v>
      </c>
      <c r="I23" s="34" t="s">
        <v>63</v>
      </c>
      <c r="J23" s="34">
        <v>66</v>
      </c>
      <c r="K23" s="34">
        <f>E23-J23</f>
        <v>-3.6400000000000006</v>
      </c>
      <c r="L23" s="34"/>
      <c r="M23" s="34"/>
      <c r="N23" s="34"/>
      <c r="O23" s="34">
        <f>E23/5</f>
        <v>12.472</v>
      </c>
      <c r="P23" s="35"/>
      <c r="Q23" s="35"/>
      <c r="R23" s="34"/>
      <c r="S23" s="34">
        <f>(F23+N23+P23)/O23</f>
        <v>0</v>
      </c>
      <c r="T23" s="34">
        <f>(F23+N23)/O23</f>
        <v>0</v>
      </c>
      <c r="U23" s="34">
        <v>26.612400000000001</v>
      </c>
      <c r="V23" s="34">
        <v>7.9833999999999996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/>
      <c r="AG23" s="3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60</v>
      </c>
      <c r="B24" s="16" t="s">
        <v>46</v>
      </c>
      <c r="C24" s="16"/>
      <c r="D24" s="16"/>
      <c r="E24" s="16"/>
      <c r="F24" s="17"/>
      <c r="G24" s="13">
        <v>1</v>
      </c>
      <c r="H24" s="12">
        <v>120</v>
      </c>
      <c r="I24" s="12">
        <v>8785204</v>
      </c>
      <c r="J24" s="12"/>
      <c r="K24" s="12">
        <f t="shared" si="0"/>
        <v>0</v>
      </c>
      <c r="L24" s="12"/>
      <c r="M24" s="12"/>
      <c r="N24" s="12"/>
      <c r="O24" s="12">
        <f>E24/5</f>
        <v>0</v>
      </c>
      <c r="P24" s="14"/>
      <c r="Q24" s="14"/>
      <c r="R24" s="12"/>
      <c r="S24" s="12" t="e">
        <f>(F24+N24+P24)/O24</f>
        <v>#DIV/0!</v>
      </c>
      <c r="T24" s="12" t="e">
        <f>(F24+N24)/O24</f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 t="s">
        <v>61</v>
      </c>
      <c r="AG24" s="12">
        <f>G24*P24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30" t="s">
        <v>45</v>
      </c>
      <c r="B25" s="31" t="s">
        <v>46</v>
      </c>
      <c r="C25" s="31"/>
      <c r="D25" s="31">
        <v>212.73</v>
      </c>
      <c r="E25" s="31">
        <v>18.257999999999999</v>
      </c>
      <c r="F25" s="32">
        <v>194.47200000000001</v>
      </c>
      <c r="G25" s="33">
        <v>0</v>
      </c>
      <c r="H25" s="34" t="e">
        <v>#N/A</v>
      </c>
      <c r="I25" s="34" t="s">
        <v>63</v>
      </c>
      <c r="J25" s="34">
        <v>23.5</v>
      </c>
      <c r="K25" s="34">
        <f>E25-J25</f>
        <v>-5.2420000000000009</v>
      </c>
      <c r="L25" s="34"/>
      <c r="M25" s="34"/>
      <c r="N25" s="34"/>
      <c r="O25" s="34">
        <f>E25/5</f>
        <v>3.6515999999999997</v>
      </c>
      <c r="P25" s="35"/>
      <c r="Q25" s="35"/>
      <c r="R25" s="34"/>
      <c r="S25" s="34">
        <f>(F25+N25+P25)/O25</f>
        <v>53.256654617154133</v>
      </c>
      <c r="T25" s="34">
        <f>(F25+N25)/O25</f>
        <v>53.256654617154133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/>
      <c r="AG25" s="3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36</v>
      </c>
      <c r="C26" s="1"/>
      <c r="D26" s="1">
        <v>200</v>
      </c>
      <c r="E26" s="1">
        <v>37</v>
      </c>
      <c r="F26" s="1">
        <v>161</v>
      </c>
      <c r="G26" s="7">
        <v>0.1</v>
      </c>
      <c r="H26" s="1">
        <v>60</v>
      </c>
      <c r="I26" s="1">
        <v>8444170</v>
      </c>
      <c r="J26" s="1">
        <v>76</v>
      </c>
      <c r="K26" s="1">
        <f t="shared" si="0"/>
        <v>-39</v>
      </c>
      <c r="L26" s="1"/>
      <c r="M26" s="1"/>
      <c r="N26" s="1">
        <v>50</v>
      </c>
      <c r="O26" s="1">
        <f>E26/5</f>
        <v>7.4</v>
      </c>
      <c r="P26" s="5"/>
      <c r="Q26" s="5"/>
      <c r="R26" s="1"/>
      <c r="S26" s="1">
        <f>(F26+N26+P26)/O26</f>
        <v>28.513513513513512</v>
      </c>
      <c r="T26" s="1">
        <f>(F26+N26)/O26</f>
        <v>28.513513513513512</v>
      </c>
      <c r="U26" s="1">
        <v>-1.8</v>
      </c>
      <c r="V26" s="1">
        <v>-0.4</v>
      </c>
      <c r="W26" s="1">
        <v>0.2</v>
      </c>
      <c r="X26" s="1">
        <v>16</v>
      </c>
      <c r="Y26" s="1">
        <v>27.2</v>
      </c>
      <c r="Z26" s="1">
        <v>-2.2000000000000002</v>
      </c>
      <c r="AA26" s="1">
        <v>-0.4</v>
      </c>
      <c r="AB26" s="1">
        <v>23.8</v>
      </c>
      <c r="AC26" s="1">
        <v>17</v>
      </c>
      <c r="AD26" s="1">
        <v>15.6</v>
      </c>
      <c r="AE26" s="1">
        <v>25.8</v>
      </c>
      <c r="AF26" s="1" t="s">
        <v>67</v>
      </c>
      <c r="AG26" s="1">
        <f>G26*P26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46</v>
      </c>
      <c r="C27" s="1">
        <v>119.126</v>
      </c>
      <c r="D27" s="1">
        <v>45.762999999999998</v>
      </c>
      <c r="E27" s="1">
        <v>106.54900000000001</v>
      </c>
      <c r="F27" s="1">
        <v>57.424999999999997</v>
      </c>
      <c r="G27" s="7">
        <v>1</v>
      </c>
      <c r="H27" s="1">
        <v>120</v>
      </c>
      <c r="I27" s="1">
        <v>5522704</v>
      </c>
      <c r="J27" s="1">
        <v>118.7</v>
      </c>
      <c r="K27" s="1">
        <f t="shared" si="0"/>
        <v>-12.150999999999996</v>
      </c>
      <c r="L27" s="1"/>
      <c r="M27" s="1"/>
      <c r="N27" s="1"/>
      <c r="O27" s="1">
        <f>E27/5</f>
        <v>21.309800000000003</v>
      </c>
      <c r="P27" s="5">
        <f t="shared" ref="P26:P28" si="3">16*O27-N27-F27</f>
        <v>283.53180000000003</v>
      </c>
      <c r="Q27" s="5"/>
      <c r="R27" s="1"/>
      <c r="S27" s="1">
        <f>(F27+N27+P27)/O27</f>
        <v>16</v>
      </c>
      <c r="T27" s="1">
        <f>(F27+N27)/O27</f>
        <v>2.6947695426517373</v>
      </c>
      <c r="U27" s="1">
        <v>17.591000000000001</v>
      </c>
      <c r="V27" s="1">
        <v>4.6947999999999999</v>
      </c>
      <c r="W27" s="1">
        <v>20.207599999999999</v>
      </c>
      <c r="X27" s="1">
        <v>26.31</v>
      </c>
      <c r="Y27" s="1">
        <v>28.830400000000001</v>
      </c>
      <c r="Z27" s="1">
        <v>21.288799999999998</v>
      </c>
      <c r="AA27" s="1">
        <v>27.651599999999998</v>
      </c>
      <c r="AB27" s="1">
        <v>25.984400000000001</v>
      </c>
      <c r="AC27" s="1">
        <v>21.02</v>
      </c>
      <c r="AD27" s="1">
        <v>19.690799999999999</v>
      </c>
      <c r="AE27" s="1">
        <v>43.728400000000001</v>
      </c>
      <c r="AF27" s="1"/>
      <c r="AG27" s="1">
        <f>G27*P27</f>
        <v>283.53180000000003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" t="s">
        <v>69</v>
      </c>
      <c r="B28" s="1" t="s">
        <v>36</v>
      </c>
      <c r="C28" s="1">
        <v>12</v>
      </c>
      <c r="D28" s="1">
        <v>38</v>
      </c>
      <c r="E28" s="1">
        <v>24</v>
      </c>
      <c r="F28" s="1">
        <v>26</v>
      </c>
      <c r="G28" s="7">
        <v>0.14000000000000001</v>
      </c>
      <c r="H28" s="1">
        <v>180</v>
      </c>
      <c r="I28" s="1">
        <v>9988391</v>
      </c>
      <c r="J28" s="1">
        <v>33</v>
      </c>
      <c r="K28" s="1">
        <f t="shared" si="0"/>
        <v>-9</v>
      </c>
      <c r="L28" s="1"/>
      <c r="M28" s="1"/>
      <c r="N28" s="1">
        <v>151.4</v>
      </c>
      <c r="O28" s="1">
        <f>E28/5</f>
        <v>4.8</v>
      </c>
      <c r="P28" s="5"/>
      <c r="Q28" s="5"/>
      <c r="R28" s="1"/>
      <c r="S28" s="1">
        <f>(F28+N28+P28)/O28</f>
        <v>36.958333333333336</v>
      </c>
      <c r="T28" s="1">
        <f>(F28+N28)/O28</f>
        <v>36.958333333333336</v>
      </c>
      <c r="U28" s="1">
        <v>10.4</v>
      </c>
      <c r="V28" s="1">
        <v>6.2</v>
      </c>
      <c r="W28" s="1">
        <v>4</v>
      </c>
      <c r="X28" s="1">
        <v>6</v>
      </c>
      <c r="Y28" s="1">
        <v>8.4</v>
      </c>
      <c r="Z28" s="1">
        <v>10.4</v>
      </c>
      <c r="AA28" s="1">
        <v>5.4</v>
      </c>
      <c r="AB28" s="1">
        <v>3.2</v>
      </c>
      <c r="AC28" s="1">
        <v>17.399999999999999</v>
      </c>
      <c r="AD28" s="1">
        <v>8.6</v>
      </c>
      <c r="AE28" s="1">
        <v>13.4</v>
      </c>
      <c r="AF28" s="1"/>
      <c r="AG28" s="1">
        <f>G28*P28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70</v>
      </c>
      <c r="B29" s="22" t="s">
        <v>36</v>
      </c>
      <c r="C29" s="22">
        <v>125</v>
      </c>
      <c r="D29" s="22">
        <v>16</v>
      </c>
      <c r="E29" s="22">
        <v>108</v>
      </c>
      <c r="F29" s="23">
        <v>32</v>
      </c>
      <c r="G29" s="7">
        <v>0.18</v>
      </c>
      <c r="H29" s="1">
        <v>270</v>
      </c>
      <c r="I29" s="1">
        <v>9988681</v>
      </c>
      <c r="J29" s="1">
        <v>108</v>
      </c>
      <c r="K29" s="1">
        <f t="shared" si="0"/>
        <v>0</v>
      </c>
      <c r="L29" s="1"/>
      <c r="M29" s="1"/>
      <c r="N29" s="1">
        <v>266</v>
      </c>
      <c r="O29" s="1">
        <f>E29/5</f>
        <v>21.6</v>
      </c>
      <c r="P29" s="5">
        <f>16*(O29+O30)-F29-F30</f>
        <v>326.20000000000005</v>
      </c>
      <c r="Q29" s="5"/>
      <c r="R29" s="1"/>
      <c r="S29" s="1">
        <f>(F29+N29+P29)/O29</f>
        <v>28.898148148148149</v>
      </c>
      <c r="T29" s="1">
        <f>(F29+N29)/O29</f>
        <v>13.796296296296296</v>
      </c>
      <c r="U29" s="1">
        <v>21</v>
      </c>
      <c r="V29" s="1">
        <v>15</v>
      </c>
      <c r="W29" s="1">
        <v>7.4</v>
      </c>
      <c r="X29" s="1">
        <v>13.5</v>
      </c>
      <c r="Y29" s="1">
        <v>21.6</v>
      </c>
      <c r="Z29" s="1">
        <v>22.6</v>
      </c>
      <c r="AA29" s="1">
        <v>30</v>
      </c>
      <c r="AB29" s="1">
        <v>24.8</v>
      </c>
      <c r="AC29" s="1">
        <v>18.2</v>
      </c>
      <c r="AD29" s="1">
        <v>37</v>
      </c>
      <c r="AE29" s="1">
        <v>33.200000000000003</v>
      </c>
      <c r="AF29" s="1"/>
      <c r="AG29" s="1">
        <f>G29*P29</f>
        <v>58.716000000000008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30" t="s">
        <v>65</v>
      </c>
      <c r="B30" s="31" t="s">
        <v>36</v>
      </c>
      <c r="C30" s="31"/>
      <c r="D30" s="31"/>
      <c r="E30" s="31">
        <v>3</v>
      </c>
      <c r="F30" s="32">
        <v>-3</v>
      </c>
      <c r="G30" s="33">
        <v>0</v>
      </c>
      <c r="H30" s="34" t="e">
        <v>#N/A</v>
      </c>
      <c r="I30" s="34" t="s">
        <v>63</v>
      </c>
      <c r="J30" s="34">
        <v>3</v>
      </c>
      <c r="K30" s="34">
        <f>E30-J30</f>
        <v>0</v>
      </c>
      <c r="L30" s="34"/>
      <c r="M30" s="34"/>
      <c r="N30" s="34"/>
      <c r="O30" s="34">
        <f>E30/5</f>
        <v>0.6</v>
      </c>
      <c r="P30" s="35"/>
      <c r="Q30" s="35"/>
      <c r="R30" s="34"/>
      <c r="S30" s="34">
        <f>(F30+N30+P30)/O30</f>
        <v>-5</v>
      </c>
      <c r="T30" s="34">
        <f>(F30+N30)/O30</f>
        <v>-5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/>
      <c r="AG30" s="34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72</v>
      </c>
      <c r="B31" s="1" t="s">
        <v>46</v>
      </c>
      <c r="C31" s="1"/>
      <c r="D31" s="1">
        <v>47.185000000000002</v>
      </c>
      <c r="E31" s="1">
        <v>12.87</v>
      </c>
      <c r="F31" s="1">
        <v>34.314999999999998</v>
      </c>
      <c r="G31" s="7">
        <v>1</v>
      </c>
      <c r="H31" s="1">
        <v>120</v>
      </c>
      <c r="I31" s="1">
        <v>8785198</v>
      </c>
      <c r="J31" s="1">
        <v>13.5</v>
      </c>
      <c r="K31" s="1">
        <f t="shared" si="0"/>
        <v>-0.63000000000000078</v>
      </c>
      <c r="L31" s="1"/>
      <c r="M31" s="1"/>
      <c r="N31" s="1">
        <v>15</v>
      </c>
      <c r="O31" s="1">
        <f>E31/5</f>
        <v>2.5739999999999998</v>
      </c>
      <c r="P31" s="5">
        <v>15</v>
      </c>
      <c r="Q31" s="5"/>
      <c r="R31" s="1"/>
      <c r="S31" s="1">
        <f>(F31+N31+P31)/O31</f>
        <v>24.986402486402486</v>
      </c>
      <c r="T31" s="1">
        <f>(F31+N31)/O31</f>
        <v>19.158896658896658</v>
      </c>
      <c r="U31" s="1">
        <v>-0.20799999999999999</v>
      </c>
      <c r="V31" s="1">
        <v>0</v>
      </c>
      <c r="W31" s="1">
        <v>1.288</v>
      </c>
      <c r="X31" s="1">
        <v>5.0549999999999997</v>
      </c>
      <c r="Y31" s="1">
        <v>5.1592000000000002</v>
      </c>
      <c r="Z31" s="1">
        <v>5.6543999999999999</v>
      </c>
      <c r="AA31" s="1">
        <v>17.4284</v>
      </c>
      <c r="AB31" s="1">
        <v>8.466800000000001</v>
      </c>
      <c r="AC31" s="1">
        <v>6.3624000000000001</v>
      </c>
      <c r="AD31" s="1">
        <v>12.303599999999999</v>
      </c>
      <c r="AE31" s="1">
        <v>5.0312000000000001</v>
      </c>
      <c r="AF31" s="1"/>
      <c r="AG31" s="1">
        <f>G31*P31</f>
        <v>15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7" t="s">
        <v>73</v>
      </c>
      <c r="B32" s="28" t="s">
        <v>46</v>
      </c>
      <c r="C32" s="28">
        <v>13.576000000000001</v>
      </c>
      <c r="D32" s="28"/>
      <c r="E32" s="28">
        <v>10.167999999999999</v>
      </c>
      <c r="F32" s="29"/>
      <c r="G32" s="25">
        <v>1</v>
      </c>
      <c r="H32" s="24">
        <v>180</v>
      </c>
      <c r="I32" s="24">
        <v>5038619</v>
      </c>
      <c r="J32" s="24">
        <v>10</v>
      </c>
      <c r="K32" s="24">
        <f t="shared" si="0"/>
        <v>0.16799999999999926</v>
      </c>
      <c r="L32" s="24"/>
      <c r="M32" s="24"/>
      <c r="N32" s="24"/>
      <c r="O32" s="24">
        <f>E32/5</f>
        <v>2.0335999999999999</v>
      </c>
      <c r="P32" s="26"/>
      <c r="Q32" s="26"/>
      <c r="R32" s="24"/>
      <c r="S32" s="24">
        <f>(F32+N32+P32)/O32</f>
        <v>0</v>
      </c>
      <c r="T32" s="24">
        <f>(F32+N32)/O32</f>
        <v>0</v>
      </c>
      <c r="U32" s="24">
        <v>6.3395999999999999</v>
      </c>
      <c r="V32" s="24">
        <v>0.65039999999999998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 t="s">
        <v>49</v>
      </c>
      <c r="AG32" s="24">
        <f>G32*P32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30" t="s">
        <v>62</v>
      </c>
      <c r="B33" s="31" t="s">
        <v>46</v>
      </c>
      <c r="C33" s="31">
        <v>-3.302</v>
      </c>
      <c r="D33" s="31">
        <v>3.302</v>
      </c>
      <c r="E33" s="31"/>
      <c r="F33" s="32"/>
      <c r="G33" s="33">
        <v>0</v>
      </c>
      <c r="H33" s="34" t="e">
        <v>#N/A</v>
      </c>
      <c r="I33" s="34" t="s">
        <v>63</v>
      </c>
      <c r="J33" s="34"/>
      <c r="K33" s="34">
        <f>E33-J33</f>
        <v>0</v>
      </c>
      <c r="L33" s="34"/>
      <c r="M33" s="34"/>
      <c r="N33" s="34"/>
      <c r="O33" s="34">
        <f>E33/5</f>
        <v>0</v>
      </c>
      <c r="P33" s="35"/>
      <c r="Q33" s="35"/>
      <c r="R33" s="34"/>
      <c r="S33" s="34" t="e">
        <f>(F33+N33+P33)/O33</f>
        <v>#DIV/0!</v>
      </c>
      <c r="T33" s="34" t="e">
        <f>(F33+N33)/O33</f>
        <v>#DIV/0!</v>
      </c>
      <c r="U33" s="34">
        <v>0.66039999999999999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/>
      <c r="AG33" s="34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36</v>
      </c>
      <c r="C34" s="1">
        <v>93</v>
      </c>
      <c r="D34" s="1">
        <v>96</v>
      </c>
      <c r="E34" s="1">
        <v>182</v>
      </c>
      <c r="F34" s="1">
        <v>3</v>
      </c>
      <c r="G34" s="7">
        <v>0.1</v>
      </c>
      <c r="H34" s="1">
        <v>60</v>
      </c>
      <c r="I34" s="1">
        <v>8444187</v>
      </c>
      <c r="J34" s="1">
        <v>297</v>
      </c>
      <c r="K34" s="1">
        <f t="shared" si="0"/>
        <v>-115</v>
      </c>
      <c r="L34" s="1"/>
      <c r="M34" s="1"/>
      <c r="N34" s="1">
        <v>1000.2</v>
      </c>
      <c r="O34" s="1">
        <f>E34/5</f>
        <v>36.4</v>
      </c>
      <c r="P34" s="5"/>
      <c r="Q34" s="5"/>
      <c r="R34" s="1"/>
      <c r="S34" s="1">
        <f>(F34+N34+P34)/O34</f>
        <v>27.560439560439562</v>
      </c>
      <c r="T34" s="1">
        <f>(F34+N34)/O34</f>
        <v>27.560439560439562</v>
      </c>
      <c r="U34" s="1">
        <v>62.8</v>
      </c>
      <c r="V34" s="1">
        <v>35.6</v>
      </c>
      <c r="W34" s="1">
        <v>46</v>
      </c>
      <c r="X34" s="1">
        <v>30.5</v>
      </c>
      <c r="Y34" s="1">
        <v>11.8</v>
      </c>
      <c r="Z34" s="1">
        <v>54.2</v>
      </c>
      <c r="AA34" s="1">
        <v>82.6</v>
      </c>
      <c r="AB34" s="1">
        <v>54.6</v>
      </c>
      <c r="AC34" s="1">
        <v>67.599999999999994</v>
      </c>
      <c r="AD34" s="1">
        <v>69.8</v>
      </c>
      <c r="AE34" s="1">
        <v>83.2</v>
      </c>
      <c r="AF34" s="1"/>
      <c r="AG34" s="1">
        <f>G34*P34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36</v>
      </c>
      <c r="C35" s="1">
        <v>56</v>
      </c>
      <c r="D35" s="1">
        <v>72</v>
      </c>
      <c r="E35" s="1">
        <v>116</v>
      </c>
      <c r="F35" s="1">
        <v>10</v>
      </c>
      <c r="G35" s="7">
        <v>0.1</v>
      </c>
      <c r="H35" s="1">
        <v>90</v>
      </c>
      <c r="I35" s="1">
        <v>8444194</v>
      </c>
      <c r="J35" s="1">
        <v>196</v>
      </c>
      <c r="K35" s="1">
        <f t="shared" si="0"/>
        <v>-80</v>
      </c>
      <c r="L35" s="1"/>
      <c r="M35" s="1"/>
      <c r="N35" s="1">
        <v>745.19999999999993</v>
      </c>
      <c r="O35" s="1">
        <f>E35/5</f>
        <v>23.2</v>
      </c>
      <c r="P35" s="5"/>
      <c r="Q35" s="5"/>
      <c r="R35" s="1"/>
      <c r="S35" s="1">
        <f>(F35+N35+P35)/O35</f>
        <v>32.551724137931032</v>
      </c>
      <c r="T35" s="1">
        <f>(F35+N35)/O35</f>
        <v>32.551724137931032</v>
      </c>
      <c r="U35" s="1">
        <v>45.8</v>
      </c>
      <c r="V35" s="1">
        <v>15.2</v>
      </c>
      <c r="W35" s="1">
        <v>31.8</v>
      </c>
      <c r="X35" s="1">
        <v>18.5</v>
      </c>
      <c r="Y35" s="1">
        <v>38</v>
      </c>
      <c r="Z35" s="1">
        <v>36.200000000000003</v>
      </c>
      <c r="AA35" s="1">
        <v>39</v>
      </c>
      <c r="AB35" s="1">
        <v>41.4</v>
      </c>
      <c r="AC35" s="1">
        <v>39.6</v>
      </c>
      <c r="AD35" s="1">
        <v>38.6</v>
      </c>
      <c r="AE35" s="1">
        <v>47.6</v>
      </c>
      <c r="AF35" s="1"/>
      <c r="AG35" s="1">
        <f>G35*P35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76</v>
      </c>
      <c r="B36" s="1" t="s">
        <v>36</v>
      </c>
      <c r="C36" s="1">
        <v>181</v>
      </c>
      <c r="D36" s="1">
        <v>1</v>
      </c>
      <c r="E36" s="1">
        <v>105</v>
      </c>
      <c r="F36" s="1">
        <v>76</v>
      </c>
      <c r="G36" s="7">
        <v>0.2</v>
      </c>
      <c r="H36" s="1">
        <v>120</v>
      </c>
      <c r="I36" s="1">
        <v>783798</v>
      </c>
      <c r="J36" s="1">
        <v>106</v>
      </c>
      <c r="K36" s="1">
        <f t="shared" si="0"/>
        <v>-1</v>
      </c>
      <c r="L36" s="1"/>
      <c r="M36" s="1"/>
      <c r="N36" s="1"/>
      <c r="O36" s="1">
        <f>E36/5</f>
        <v>21</v>
      </c>
      <c r="P36" s="5">
        <f t="shared" ref="P34:P36" si="4">16*O36-N36-F36</f>
        <v>260</v>
      </c>
      <c r="Q36" s="5"/>
      <c r="R36" s="1"/>
      <c r="S36" s="1">
        <f>(F36+N36+P36)/O36</f>
        <v>16</v>
      </c>
      <c r="T36" s="1">
        <f>(F36+N36)/O36</f>
        <v>3.6190476190476191</v>
      </c>
      <c r="U36" s="1">
        <v>3.8</v>
      </c>
      <c r="V36" s="1">
        <v>0.4</v>
      </c>
      <c r="W36" s="1">
        <v>9.4</v>
      </c>
      <c r="X36" s="1">
        <v>8.5</v>
      </c>
      <c r="Y36" s="1">
        <v>4.8</v>
      </c>
      <c r="Z36" s="1">
        <v>11</v>
      </c>
      <c r="AA36" s="1">
        <v>29</v>
      </c>
      <c r="AB36" s="1">
        <v>22.6</v>
      </c>
      <c r="AC36" s="1">
        <v>12.2</v>
      </c>
      <c r="AD36" s="1">
        <v>25.2</v>
      </c>
      <c r="AE36" s="1">
        <v>23.6</v>
      </c>
      <c r="AF36" s="1" t="s">
        <v>77</v>
      </c>
      <c r="AG36" s="1">
        <f>G36*P36</f>
        <v>52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78</v>
      </c>
      <c r="B37" s="22" t="s">
        <v>46</v>
      </c>
      <c r="C37" s="22">
        <v>187.18199999999999</v>
      </c>
      <c r="D37" s="22">
        <v>32.274999999999999</v>
      </c>
      <c r="E37" s="22">
        <v>63.012999999999998</v>
      </c>
      <c r="F37" s="23">
        <v>149.96700000000001</v>
      </c>
      <c r="G37" s="7">
        <v>1</v>
      </c>
      <c r="H37" s="1">
        <v>120</v>
      </c>
      <c r="I37" s="1">
        <v>783811</v>
      </c>
      <c r="J37" s="1">
        <v>73.5</v>
      </c>
      <c r="K37" s="1">
        <f t="shared" si="0"/>
        <v>-10.487000000000002</v>
      </c>
      <c r="L37" s="1"/>
      <c r="M37" s="1"/>
      <c r="N37" s="1">
        <v>50</v>
      </c>
      <c r="O37" s="1">
        <f>E37/5</f>
        <v>12.602599999999999</v>
      </c>
      <c r="P37" s="5">
        <f>16*(O37+O38)-F37-F38</f>
        <v>72.330599999999976</v>
      </c>
      <c r="Q37" s="5"/>
      <c r="R37" s="1"/>
      <c r="S37" s="1">
        <f>(F37+N37+P37)/O37</f>
        <v>21.606462158602195</v>
      </c>
      <c r="T37" s="1">
        <f>(F37+N37)/O37</f>
        <v>15.867122657229462</v>
      </c>
      <c r="U37" s="1">
        <v>3.7505999999999999</v>
      </c>
      <c r="V37" s="1">
        <v>0</v>
      </c>
      <c r="W37" s="1">
        <v>0</v>
      </c>
      <c r="X37" s="1">
        <v>0</v>
      </c>
      <c r="Y37" s="1">
        <v>17.3688</v>
      </c>
      <c r="Z37" s="1">
        <v>11.6256</v>
      </c>
      <c r="AA37" s="1">
        <v>25.639199999999999</v>
      </c>
      <c r="AB37" s="1">
        <v>13.7058</v>
      </c>
      <c r="AC37" s="1">
        <v>13.416399999999999</v>
      </c>
      <c r="AD37" s="1">
        <v>15.736000000000001</v>
      </c>
      <c r="AE37" s="1">
        <v>20.547599999999999</v>
      </c>
      <c r="AF37" s="1" t="s">
        <v>79</v>
      </c>
      <c r="AG37" s="1">
        <f>G37*P37</f>
        <v>72.330599999999976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30" t="s">
        <v>80</v>
      </c>
      <c r="B38" s="31" t="s">
        <v>46</v>
      </c>
      <c r="C38" s="31"/>
      <c r="D38" s="31">
        <v>6.4550000000000001</v>
      </c>
      <c r="E38" s="31">
        <v>6.4550000000000001</v>
      </c>
      <c r="F38" s="32"/>
      <c r="G38" s="33">
        <v>0</v>
      </c>
      <c r="H38" s="34" t="e">
        <v>#N/A</v>
      </c>
      <c r="I38" s="34" t="s">
        <v>63</v>
      </c>
      <c r="J38" s="34">
        <v>7</v>
      </c>
      <c r="K38" s="34">
        <f t="shared" si="0"/>
        <v>-0.54499999999999993</v>
      </c>
      <c r="L38" s="34"/>
      <c r="M38" s="34"/>
      <c r="N38" s="34"/>
      <c r="O38" s="34">
        <f>E38/5</f>
        <v>1.2909999999999999</v>
      </c>
      <c r="P38" s="35"/>
      <c r="Q38" s="35"/>
      <c r="R38" s="34"/>
      <c r="S38" s="34">
        <f>(F38+N38+P38)/O38</f>
        <v>0</v>
      </c>
      <c r="T38" s="34">
        <f>(F38+N38)/O38</f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/>
      <c r="AG38" s="34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81</v>
      </c>
      <c r="B39" s="1" t="s">
        <v>36</v>
      </c>
      <c r="C39" s="1">
        <v>123</v>
      </c>
      <c r="D39" s="1">
        <v>60</v>
      </c>
      <c r="E39" s="1">
        <v>84</v>
      </c>
      <c r="F39" s="1">
        <v>99</v>
      </c>
      <c r="G39" s="7">
        <v>0.2</v>
      </c>
      <c r="H39" s="1">
        <v>120</v>
      </c>
      <c r="I39" s="1">
        <v>783804</v>
      </c>
      <c r="J39" s="1">
        <v>84</v>
      </c>
      <c r="K39" s="1">
        <f t="shared" si="0"/>
        <v>0</v>
      </c>
      <c r="L39" s="1"/>
      <c r="M39" s="1"/>
      <c r="N39" s="1">
        <v>50</v>
      </c>
      <c r="O39" s="1">
        <f>E39/5</f>
        <v>16.8</v>
      </c>
      <c r="P39" s="5">
        <f>16*O39-N39-F39</f>
        <v>119.80000000000001</v>
      </c>
      <c r="Q39" s="5"/>
      <c r="R39" s="1"/>
      <c r="S39" s="1">
        <f>(F39+N39+P39)/O39</f>
        <v>16</v>
      </c>
      <c r="T39" s="1">
        <f>(F39+N39)/O39</f>
        <v>8.8690476190476186</v>
      </c>
      <c r="U39" s="1">
        <v>5.4</v>
      </c>
      <c r="V39" s="1">
        <v>1.2</v>
      </c>
      <c r="W39" s="1">
        <v>14.6</v>
      </c>
      <c r="X39" s="1">
        <v>10</v>
      </c>
      <c r="Y39" s="1">
        <v>22</v>
      </c>
      <c r="Z39" s="1">
        <v>13.2</v>
      </c>
      <c r="AA39" s="1">
        <v>25.2</v>
      </c>
      <c r="AB39" s="1">
        <v>29.8</v>
      </c>
      <c r="AC39" s="1">
        <v>23.4</v>
      </c>
      <c r="AD39" s="1">
        <v>23.4</v>
      </c>
      <c r="AE39" s="1">
        <v>28.2</v>
      </c>
      <c r="AF39" s="1" t="s">
        <v>82</v>
      </c>
      <c r="AG39" s="1">
        <f>G39*P39</f>
        <v>23.960000000000004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8" t="s">
        <v>83</v>
      </c>
      <c r="B40" s="19" t="s">
        <v>46</v>
      </c>
      <c r="C40" s="19">
        <v>526.03700000000003</v>
      </c>
      <c r="D40" s="19">
        <v>113.51600000000001</v>
      </c>
      <c r="E40" s="19">
        <v>112.108</v>
      </c>
      <c r="F40" s="20">
        <v>484.44499999999999</v>
      </c>
      <c r="G40" s="7">
        <v>1</v>
      </c>
      <c r="H40" s="1">
        <v>120</v>
      </c>
      <c r="I40" s="1">
        <v>783828</v>
      </c>
      <c r="J40" s="1">
        <v>115</v>
      </c>
      <c r="K40" s="1">
        <f t="shared" si="0"/>
        <v>-2.8919999999999959</v>
      </c>
      <c r="L40" s="1"/>
      <c r="M40" s="1"/>
      <c r="N40" s="1">
        <v>100</v>
      </c>
      <c r="O40" s="1">
        <f>E40/5</f>
        <v>22.421600000000002</v>
      </c>
      <c r="P40" s="5">
        <f>16*(O40+O41)-F40-F41</f>
        <v>26.702200000000062</v>
      </c>
      <c r="Q40" s="5"/>
      <c r="R40" s="1"/>
      <c r="S40" s="1">
        <f>(F40+N40+P40)/O40</f>
        <v>27.257073536232916</v>
      </c>
      <c r="T40" s="1">
        <f>(F40+N40)/O40</f>
        <v>26.066159417704352</v>
      </c>
      <c r="U40" s="1">
        <v>37.0642</v>
      </c>
      <c r="V40" s="1">
        <v>13.067399999999999</v>
      </c>
      <c r="W40" s="1">
        <v>44.108999999999988</v>
      </c>
      <c r="X40" s="1">
        <v>29.225999999999999</v>
      </c>
      <c r="Y40" s="1">
        <v>40.232199999999999</v>
      </c>
      <c r="Z40" s="1">
        <v>48.471800000000002</v>
      </c>
      <c r="AA40" s="1">
        <v>29.8048</v>
      </c>
      <c r="AB40" s="1">
        <v>53.743600000000001</v>
      </c>
      <c r="AC40" s="1">
        <v>42.687600000000003</v>
      </c>
      <c r="AD40" s="1">
        <v>31.7364</v>
      </c>
      <c r="AE40" s="1">
        <v>34.219200000000001</v>
      </c>
      <c r="AF40" s="1" t="s">
        <v>82</v>
      </c>
      <c r="AG40" s="1">
        <f>G40*P40</f>
        <v>26.702200000000062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30" t="s">
        <v>84</v>
      </c>
      <c r="B41" s="31" t="s">
        <v>46</v>
      </c>
      <c r="C41" s="31">
        <v>-24.956</v>
      </c>
      <c r="D41" s="31">
        <v>67.971999999999994</v>
      </c>
      <c r="E41" s="31">
        <v>46.527999999999999</v>
      </c>
      <c r="F41" s="32">
        <v>-3.512</v>
      </c>
      <c r="G41" s="33">
        <v>0</v>
      </c>
      <c r="H41" s="34" t="e">
        <v>#N/A</v>
      </c>
      <c r="I41" s="34" t="s">
        <v>63</v>
      </c>
      <c r="J41" s="34">
        <v>45.5</v>
      </c>
      <c r="K41" s="34">
        <f t="shared" si="0"/>
        <v>1.0279999999999987</v>
      </c>
      <c r="L41" s="34"/>
      <c r="M41" s="34"/>
      <c r="N41" s="34"/>
      <c r="O41" s="34">
        <f>E41/5</f>
        <v>9.3056000000000001</v>
      </c>
      <c r="P41" s="35"/>
      <c r="Q41" s="35"/>
      <c r="R41" s="34"/>
      <c r="S41" s="34">
        <f>(F41+N41+P41)/O41</f>
        <v>-0.37740715268225583</v>
      </c>
      <c r="T41" s="34">
        <f>(F41+N41)/O41</f>
        <v>-0.37740715268225583</v>
      </c>
      <c r="U41" s="34">
        <v>5.7276000000000007</v>
      </c>
      <c r="V41" s="34">
        <v>17.1068</v>
      </c>
      <c r="W41" s="34">
        <v>26.892399999999999</v>
      </c>
      <c r="X41" s="34">
        <v>29.745999999999999</v>
      </c>
      <c r="Y41" s="34">
        <v>21.814</v>
      </c>
      <c r="Z41" s="34">
        <v>18.9116</v>
      </c>
      <c r="AA41" s="34">
        <v>8.5419999999999998</v>
      </c>
      <c r="AB41" s="34">
        <v>22.225000000000001</v>
      </c>
      <c r="AC41" s="34">
        <v>38.662199999999999</v>
      </c>
      <c r="AD41" s="34">
        <v>11.991199999999999</v>
      </c>
      <c r="AE41" s="34">
        <v>15.0488</v>
      </c>
      <c r="AF41" s="34"/>
      <c r="AG41" s="34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40</v>
      </c>
      <c r="B43" s="1" t="s">
        <v>36</v>
      </c>
      <c r="C43" s="1">
        <v>1247</v>
      </c>
      <c r="D43" s="1">
        <v>1700</v>
      </c>
      <c r="E43" s="1">
        <v>523</v>
      </c>
      <c r="F43" s="1">
        <v>2424</v>
      </c>
      <c r="G43" s="7">
        <v>0.18</v>
      </c>
      <c r="H43" s="1">
        <v>120</v>
      </c>
      <c r="I43" s="1"/>
      <c r="J43" s="1">
        <v>537</v>
      </c>
      <c r="K43" s="1">
        <f>E43-J43</f>
        <v>-14</v>
      </c>
      <c r="L43" s="1"/>
      <c r="M43" s="1"/>
      <c r="N43" s="1"/>
      <c r="O43" s="1">
        <f t="shared" ref="O43:O44" si="5">E43/5</f>
        <v>104.6</v>
      </c>
      <c r="P43" s="5"/>
      <c r="Q43" s="5"/>
      <c r="R43" s="1"/>
      <c r="S43" s="1">
        <f>(F43+N43+P43)/O43</f>
        <v>23.173996175908222</v>
      </c>
      <c r="T43" s="1">
        <f>(F43+N43)/O43</f>
        <v>23.173996175908222</v>
      </c>
      <c r="U43" s="1">
        <v>95.2</v>
      </c>
      <c r="V43" s="1">
        <v>104.4</v>
      </c>
      <c r="W43" s="1">
        <v>113.4</v>
      </c>
      <c r="X43" s="1">
        <v>47.5</v>
      </c>
      <c r="Y43" s="1">
        <v>124.2</v>
      </c>
      <c r="Z43" s="1">
        <v>99.8</v>
      </c>
      <c r="AA43" s="1">
        <v>134.6</v>
      </c>
      <c r="AB43" s="1">
        <v>113.4</v>
      </c>
      <c r="AC43" s="1">
        <v>130.80000000000001</v>
      </c>
      <c r="AD43" s="1">
        <v>154</v>
      </c>
      <c r="AE43" s="1">
        <v>159.6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41</v>
      </c>
      <c r="B44" s="1" t="s">
        <v>36</v>
      </c>
      <c r="C44" s="1">
        <v>1844</v>
      </c>
      <c r="D44" s="1">
        <v>4500</v>
      </c>
      <c r="E44" s="1">
        <v>1124</v>
      </c>
      <c r="F44" s="1">
        <v>5204</v>
      </c>
      <c r="G44" s="7">
        <v>0.18</v>
      </c>
      <c r="H44" s="1">
        <v>120</v>
      </c>
      <c r="I44" s="1"/>
      <c r="J44" s="1">
        <v>1146</v>
      </c>
      <c r="K44" s="1">
        <f>E44-J44</f>
        <v>-22</v>
      </c>
      <c r="L44" s="1"/>
      <c r="M44" s="1"/>
      <c r="N44" s="1"/>
      <c r="O44" s="1">
        <f t="shared" si="5"/>
        <v>224.8</v>
      </c>
      <c r="P44" s="5"/>
      <c r="Q44" s="5"/>
      <c r="R44" s="1"/>
      <c r="S44" s="1">
        <f>(F44+N44+P44)/O44</f>
        <v>23.149466192170816</v>
      </c>
      <c r="T44" s="1">
        <f>(F44+N44)/O44</f>
        <v>23.149466192170816</v>
      </c>
      <c r="U44" s="1">
        <v>254.4</v>
      </c>
      <c r="V44" s="1">
        <v>287.60000000000002</v>
      </c>
      <c r="W44" s="1">
        <v>331</v>
      </c>
      <c r="X44" s="1">
        <v>158</v>
      </c>
      <c r="Y44" s="1">
        <v>364.4</v>
      </c>
      <c r="Z44" s="1">
        <v>299.2</v>
      </c>
      <c r="AA44" s="1">
        <v>312.60000000000002</v>
      </c>
      <c r="AB44" s="1">
        <v>348.8</v>
      </c>
      <c r="AC44" s="1">
        <v>344.4</v>
      </c>
      <c r="AD44" s="1">
        <v>325.60000000000002</v>
      </c>
      <c r="AE44" s="1">
        <v>247</v>
      </c>
      <c r="AF44" s="1">
        <v>2860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41" xr:uid="{D83FE0D7-3752-4C41-92BF-4A9CDEFCF8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2025-02-03T09:47:15Z</dcterms:created>
  <dcterms:modified xsi:type="dcterms:W3CDTF">2025-02-03T10:02:12Z</dcterms:modified>
</cp:coreProperties>
</file>