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Ост СЫР филиалы\"/>
    </mc:Choice>
  </mc:AlternateContent>
  <xr:revisionPtr revIDLastSave="0" documentId="13_ncr:1_{6ADFB2DE-0543-42E6-ACC6-46501767390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Луганск!$A$3:$I$45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<sst xmlns="http://schemas.openxmlformats.org/spreadsheetml/2006/main" count="276" uniqueCount="62">
  <si>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</si>
  <si>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</si>
  <si>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</si>
  <si>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</si>
  <si>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</si>
  <si>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</si>
  <si>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</si>
  <si>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</si>
  <si>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</si>
  <si>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</si>
  <si>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</si>
  <si>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</si>
  <si>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</si>
  <si>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</si>
  <si>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</si>
  <si>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</si>
  <si>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</si>
  <si>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</si>
  <si>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</si>
  <si>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</si>
  <si>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</si>
  <si>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</si>
  <si>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</si>
  <si>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</si>
  <si>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</si>
  <si>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</si>
  <si>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</si>
  <si>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</si>
  <si>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</si>
  <si>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</si>
  <si>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</si>
  <si>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</si>
  <si>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</si>
  <si>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</si>
  <si>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</si>
  <si>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</si>
  <si>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</si>
  <si>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</si>
  <si>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</si>
  <si>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</si>
  <si>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</si>
  <si>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</si>
  <si>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</si>
  <si>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</si>
  <si>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</si>
  <si>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</si>
  <si>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</si>
  <si>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</si>
  <si>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</si>
  <si>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</si>
  <si>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</si>
  <si>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</si>
  <si>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</si>
  <si>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</si>
  <si>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</si>
  <si>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</si>
  <si>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</si>
  <si>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</si>
  <si>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</si>
  <si>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</si>
  <si>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</si>
  <si>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 xml:space="preserve">Не доступно к заказу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</si>
</sst>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0" xfId="0" applyNumberFormat="1" applyFont="1" applyAlignment="1">
      <alignment horizontal="center"/>
    </xf>
    <xf numFmtId="0" fontId="4" fillId="4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5" workbookViewId="0">
      <selection activeCell="E49" sqref="E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9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0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1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>
        <v>574</v>
      </c>
      <c r="F21" s="11">
        <f>E21/7</f>
        <v>82</v>
      </c>
      <c r="G21" s="2">
        <v>3.5</v>
      </c>
      <c r="H21" s="11">
        <f>E21</f>
        <v>574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>
        <v>540</v>
      </c>
      <c r="E24" s="14"/>
      <c r="F24" s="11">
        <f>D24/C24</f>
        <v>30</v>
      </c>
      <c r="G24" s="2">
        <v>0.2</v>
      </c>
      <c r="H24" s="11">
        <f>G24*D24</f>
        <v>108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38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270</v>
      </c>
      <c r="E26" s="14"/>
      <c r="F26" s="11">
        <f>D26/C26</f>
        <v>15</v>
      </c>
      <c r="G26" s="2">
        <v>0.2</v>
      </c>
      <c r="H26" s="11">
        <f>G26*D26</f>
        <v>54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38">
        <v>315</v>
      </c>
      <c r="F27" s="11">
        <f>E27/15</f>
        <v>21</v>
      </c>
      <c r="G27" s="2">
        <v>3.5</v>
      </c>
      <c r="H27" s="11">
        <f>E27</f>
        <v>315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>
        <v>120</v>
      </c>
      <c r="E28" s="16"/>
      <c r="F28" s="11">
        <f>D28/C28</f>
        <v>20</v>
      </c>
      <c r="G28" s="2">
        <v>0.1</v>
      </c>
      <c r="H28" s="11">
        <f>G28*D28</f>
        <v>12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>
        <v>240</v>
      </c>
      <c r="E30" s="16"/>
      <c r="F30" s="11">
        <f>D30/C30</f>
        <v>30</v>
      </c>
      <c r="G30" s="2">
        <v>0.1</v>
      </c>
      <c r="H30" s="11">
        <f>G30*D30</f>
        <v>24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38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96</v>
      </c>
      <c r="E41" s="16"/>
      <c r="F41" s="11">
        <f>D41/C41</f>
        <v>6</v>
      </c>
      <c r="G41" s="2">
        <v>0.18</v>
      </c>
      <c r="H41" s="11">
        <f>G41*D41</f>
        <v>17.28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16</v>
      </c>
      <c r="E42" s="16"/>
      <c r="F42" s="11">
        <f>D42/C42</f>
        <v>1</v>
      </c>
      <c r="G42" s="2">
        <v>0.18</v>
      </c>
      <c r="H42" s="11">
        <f>G42*D42</f>
        <v>2.88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48</v>
      </c>
      <c r="E43" s="16"/>
      <c r="F43" s="11">
        <f>D43/C43</f>
        <v>3</v>
      </c>
      <c r="G43" s="2">
        <v>0.14000000000000001</v>
      </c>
      <c r="H43" s="11">
        <f>G43*D43</f>
        <v>6.7200000000000006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1113.8800000000001</v>
      </c>
      <c r="I45" s="11"/>
    </row>
    <row r="48" spans="1:9">
      <c r="A48" s="8">
        <f>H45+Бердянск!H45+Донецк!H45+Луганск!H45</f>
        <v>2570.2400000000002</v>
      </c>
    </row>
  </sheetData>
  <sheetProtection selectLockedCells="1" selectUnlockedCells="1"/>
  <autoFilter ref="A3:I45" xr:uid="{E7556DDA-53A3-4E9C-9EC6-15028EC3A97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E25-9C35-46B4-B06E-E9A74D3DB08C}">
  <dimension ref="A1:I45"/>
  <sheetViews>
    <sheetView topLeftCell="A34" workbookViewId="0">
      <selection activeCell="E48" sqref="E4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/>
      <c r="E4" s="3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3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3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400</v>
      </c>
      <c r="E7" s="34"/>
      <c r="F7" s="11">
        <f>D7/C7</f>
        <v>40</v>
      </c>
      <c r="G7" s="2">
        <v>0.18</v>
      </c>
      <c r="H7" s="11">
        <f>G7*D7</f>
        <v>72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38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3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3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38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3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3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3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38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3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>
        <v>90</v>
      </c>
      <c r="E17" s="34"/>
      <c r="F17" s="11">
        <f>D17/C17</f>
        <v>9</v>
      </c>
      <c r="G17" s="2">
        <v>0.2</v>
      </c>
      <c r="H17" s="11">
        <f>G17*D17</f>
        <v>18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3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3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3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38">
        <v>287</v>
      </c>
      <c r="F21" s="11">
        <f>E21/7</f>
        <v>41</v>
      </c>
      <c r="G21" s="2">
        <v>3.5</v>
      </c>
      <c r="H21" s="11">
        <f>E21</f>
        <v>287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3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3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>
        <v>252</v>
      </c>
      <c r="E24" s="34"/>
      <c r="F24" s="11">
        <f>D24/C24</f>
        <v>14</v>
      </c>
      <c r="G24" s="2">
        <v>0.2</v>
      </c>
      <c r="H24" s="11">
        <f>G24*D24</f>
        <v>50.400000000000006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8">
        <v>75</v>
      </c>
      <c r="F25" s="11">
        <f>E25/15</f>
        <v>5</v>
      </c>
      <c r="G25" s="2">
        <v>3.5</v>
      </c>
      <c r="H25" s="11">
        <f>E25</f>
        <v>75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126</v>
      </c>
      <c r="E26" s="34"/>
      <c r="F26" s="11">
        <f>D26/C26</f>
        <v>7</v>
      </c>
      <c r="G26" s="2">
        <v>0.2</v>
      </c>
      <c r="H26" s="11">
        <f>G26*D26</f>
        <v>25.200000000000003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8">
        <v>30</v>
      </c>
      <c r="F27" s="11">
        <f>E27/15</f>
        <v>2</v>
      </c>
      <c r="G27" s="2">
        <v>3.5</v>
      </c>
      <c r="H27" s="11">
        <f>E27</f>
        <v>30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35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35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35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35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35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35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186</v>
      </c>
      <c r="E34" s="35"/>
      <c r="F34" s="11">
        <f>D34/C34</f>
        <v>31</v>
      </c>
      <c r="G34" s="2">
        <v>0.18</v>
      </c>
      <c r="H34" s="11">
        <f>G34*D34</f>
        <v>33.479999999999997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3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35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8">
        <v>16.5</v>
      </c>
      <c r="F37" s="11">
        <f>E37/16.5</f>
        <v>1</v>
      </c>
      <c r="G37" s="2">
        <v>3.2</v>
      </c>
      <c r="H37" s="11">
        <f t="shared" si="3"/>
        <v>16.5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35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35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320</v>
      </c>
      <c r="E40" s="35"/>
      <c r="F40" s="11">
        <f>D40/C40</f>
        <v>20</v>
      </c>
      <c r="G40" s="2">
        <v>0.18</v>
      </c>
      <c r="H40" s="11">
        <f>G40*D40</f>
        <v>57.599999999999994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32</v>
      </c>
      <c r="E41" s="35"/>
      <c r="F41" s="11">
        <f>D41/C41</f>
        <v>2</v>
      </c>
      <c r="G41" s="2">
        <v>0.18</v>
      </c>
      <c r="H41" s="11">
        <f>G41*D41</f>
        <v>5.76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35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16</v>
      </c>
      <c r="E43" s="35"/>
      <c r="F43" s="11">
        <f>D43/C43</f>
        <v>1</v>
      </c>
      <c r="G43" s="2">
        <v>0.14000000000000001</v>
      </c>
      <c r="H43" s="11">
        <f>G43*D43</f>
        <v>2.2400000000000002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35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35"/>
      <c r="F45" s="11"/>
      <c r="G45" s="11"/>
      <c r="H45" s="4">
        <f>SUM(H4:H44)</f>
        <v>673.18000000000006</v>
      </c>
      <c r="I45" s="11"/>
    </row>
  </sheetData>
  <autoFilter ref="A3:I45" xr:uid="{A6790588-91C5-4146-BB97-483B40D512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0F6-2D44-445D-BD8A-2B7BEB857C9F}">
  <dimension ref="A1:I45"/>
  <sheetViews>
    <sheetView topLeftCell="A28" workbookViewId="0">
      <selection activeCell="E51" sqref="E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>
        <v>210</v>
      </c>
      <c r="E4" s="14"/>
      <c r="F4" s="11">
        <f>D4/C4</f>
        <v>21</v>
      </c>
      <c r="G4" s="2">
        <v>0.18</v>
      </c>
      <c r="H4" s="11">
        <f>G4*D4</f>
        <v>37.799999999999997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100</v>
      </c>
      <c r="E7" s="14"/>
      <c r="F7" s="11">
        <f>D7/C7</f>
        <v>10</v>
      </c>
      <c r="G7" s="2">
        <v>0.18</v>
      </c>
      <c r="H7" s="11">
        <f>G7*D7</f>
        <v>18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160</v>
      </c>
      <c r="E10" s="14"/>
      <c r="F10" s="11">
        <f>D10/C10</f>
        <v>16</v>
      </c>
      <c r="G10" s="2">
        <v>0.18</v>
      </c>
      <c r="H10" s="11">
        <f>G10*D10</f>
        <v>28.799999999999997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>
        <v>70</v>
      </c>
      <c r="E13" s="14"/>
      <c r="F13" s="11">
        <f>D13/C13</f>
        <v>7</v>
      </c>
      <c r="G13" s="2">
        <v>0.18</v>
      </c>
      <c r="H13" s="11">
        <f>G13*D13</f>
        <v>12.6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10</v>
      </c>
      <c r="E19" s="14"/>
      <c r="F19" s="11">
        <f>D19/C19</f>
        <v>1</v>
      </c>
      <c r="G19" s="2">
        <v>0.18</v>
      </c>
      <c r="H19" s="11">
        <f>G19*D19</f>
        <v>1.7999999999999998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>
        <v>36</v>
      </c>
      <c r="E24" s="14"/>
      <c r="F24" s="11">
        <f>D24/C24</f>
        <v>2</v>
      </c>
      <c r="G24" s="2">
        <v>0.2</v>
      </c>
      <c r="H24" s="11">
        <f>G24*D24</f>
        <v>7.2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54</v>
      </c>
      <c r="E26" s="14"/>
      <c r="F26" s="11">
        <f>D26/C26</f>
        <v>3</v>
      </c>
      <c r="G26" s="2">
        <v>0.2</v>
      </c>
      <c r="H26" s="11">
        <f>G26*D26</f>
        <v>10.8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>
        <v>390</v>
      </c>
      <c r="F27" s="11">
        <f>E27/15</f>
        <v>26</v>
      </c>
      <c r="G27" s="2">
        <v>3.5</v>
      </c>
      <c r="H27" s="11">
        <f>E27</f>
        <v>390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>
        <v>492</v>
      </c>
      <c r="E28" s="16"/>
      <c r="F28" s="11">
        <f>D28/C28</f>
        <v>82</v>
      </c>
      <c r="G28" s="2">
        <v>0.1</v>
      </c>
      <c r="H28" s="11">
        <f>G28*D28</f>
        <v>49.2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552</v>
      </c>
      <c r="E29" s="16"/>
      <c r="F29" s="11">
        <f>D29/C29</f>
        <v>92</v>
      </c>
      <c r="G29" s="2">
        <v>0.1</v>
      </c>
      <c r="H29" s="11">
        <f>G29*D29</f>
        <v>55.2</v>
      </c>
      <c r="I29" s="11"/>
    </row>
    <row r="30" spans="1:9">
      <c r="A30" s="3">
        <v>8444163</v>
      </c>
      <c r="B30" s="4" t="s">
        <v>23</v>
      </c>
      <c r="C30" s="13">
        <v>8</v>
      </c>
      <c r="D30" s="34">
        <v>312</v>
      </c>
      <c r="E30" s="16"/>
      <c r="F30" s="11">
        <f>D30/C30</f>
        <v>39</v>
      </c>
      <c r="G30" s="2">
        <v>0.1</v>
      </c>
      <c r="H30" s="11">
        <f>G30*D30</f>
        <v>31.200000000000003</v>
      </c>
      <c r="I30" s="11"/>
    </row>
    <row r="31" spans="1:9">
      <c r="A31" s="3">
        <v>8444170</v>
      </c>
      <c r="B31" s="4" t="s">
        <v>24</v>
      </c>
      <c r="C31" s="13">
        <v>8</v>
      </c>
      <c r="D31" s="34">
        <v>240</v>
      </c>
      <c r="E31" s="16"/>
      <c r="F31" s="11">
        <f>D31/C31</f>
        <v>30</v>
      </c>
      <c r="G31" s="2">
        <v>0.1</v>
      </c>
      <c r="H31" s="11">
        <f>G31*D31</f>
        <v>24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112</v>
      </c>
      <c r="E33" s="16"/>
      <c r="F33" s="11">
        <f>D33/C33</f>
        <v>7</v>
      </c>
      <c r="G33" s="2">
        <v>0.14000000000000001</v>
      </c>
      <c r="H33" s="11">
        <f>G33*D33</f>
        <v>15.680000000000001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60</v>
      </c>
      <c r="E34" s="16"/>
      <c r="F34" s="11">
        <f>D34/C34</f>
        <v>10</v>
      </c>
      <c r="G34" s="2">
        <v>0.18</v>
      </c>
      <c r="H34" s="11">
        <f>G34*D34</f>
        <v>10.799999999999999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4">
        <v>16.5</v>
      </c>
      <c r="F37" s="11">
        <f>E37/16.5</f>
        <v>1</v>
      </c>
      <c r="G37" s="2">
        <v>3.2</v>
      </c>
      <c r="H37" s="11">
        <f t="shared" si="3"/>
        <v>16.5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>
        <v>32</v>
      </c>
      <c r="E38" s="16"/>
      <c r="F38" s="11">
        <f>D38/C38</f>
        <v>4</v>
      </c>
      <c r="G38" s="2">
        <v>0.4</v>
      </c>
      <c r="H38" s="11">
        <f>G38*D38</f>
        <v>12.8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160</v>
      </c>
      <c r="E40" s="16"/>
      <c r="F40" s="11">
        <f>D40/C40</f>
        <v>10</v>
      </c>
      <c r="G40" s="2">
        <v>0.18</v>
      </c>
      <c r="H40" s="11">
        <f>G40*D40</f>
        <v>28.799999999999997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64</v>
      </c>
      <c r="E41" s="16"/>
      <c r="F41" s="11">
        <f>D41/C41</f>
        <v>4</v>
      </c>
      <c r="G41" s="2">
        <v>0.18</v>
      </c>
      <c r="H41" s="11">
        <f>G41*D41</f>
        <v>11.52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64</v>
      </c>
      <c r="E42" s="16"/>
      <c r="F42" s="11">
        <f>D42/C42</f>
        <v>4</v>
      </c>
      <c r="G42" s="2">
        <v>0.18</v>
      </c>
      <c r="H42" s="11">
        <f>G42*D42</f>
        <v>11.52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64</v>
      </c>
      <c r="E43" s="16"/>
      <c r="F43" s="11">
        <f>D43/C43</f>
        <v>4</v>
      </c>
      <c r="G43" s="2">
        <v>0.14000000000000001</v>
      </c>
      <c r="H43" s="11">
        <f>G43*D43</f>
        <v>8.9600000000000009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783.18</v>
      </c>
      <c r="I45" s="11"/>
    </row>
  </sheetData>
  <autoFilter ref="A3:I45" xr:uid="{AE6FAF9D-4A37-439D-9AF2-300DA77DD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F7-DF57-4305-85E6-2ED30EF3824F}">
  <dimension ref="A1:I45"/>
  <sheetViews>
    <sheetView topLeftCell="A19" workbookViewId="0">
      <selection activeCell="E49" sqref="E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 t="shared" ref="F28:F34" si="3">D28/C28</f>
        <v>0</v>
      </c>
      <c r="G28" s="2">
        <v>0.1</v>
      </c>
      <c r="H28" s="11">
        <f t="shared" ref="H28:H34" si="4"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 t="shared" si="3"/>
        <v>0</v>
      </c>
      <c r="G29" s="2">
        <v>0.1</v>
      </c>
      <c r="H29" s="11">
        <f t="shared" si="4"/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16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5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16"/>
      <c r="F40" s="11">
        <f t="shared" si="6"/>
        <v>0</v>
      </c>
      <c r="G40" s="2">
        <v>0.18</v>
      </c>
      <c r="H40" s="11">
        <f t="shared" si="7"/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/>
      <c r="E41" s="16"/>
      <c r="F41" s="11">
        <f t="shared" si="6"/>
        <v>0</v>
      </c>
      <c r="G41" s="2">
        <v>0.18</v>
      </c>
      <c r="H41" s="11">
        <f t="shared" si="7"/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 t="shared" si="6"/>
        <v>0</v>
      </c>
      <c r="G43" s="2">
        <v>0.14000000000000001</v>
      </c>
      <c r="H43" s="11">
        <f t="shared" si="7"/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0</v>
      </c>
      <c r="I45" s="11"/>
    </row>
  </sheetData>
  <autoFilter ref="A3:I45" xr:uid="{8AE2D671-9C8F-44EC-9693-6CA9D91FDF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2025-02-05T10:10:40Z</dcterms:modified>
</cp:coreProperties>
</file>