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4 Ост КИ филиалы\"/>
    </mc:Choice>
  </mc:AlternateContent>
  <xr:revisionPtr revIDLastSave="0" documentId="13_ncr:1_{85E965B3-387F-4A19-A4B0-DAF08CE6A4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E32" i="1"/>
  <c r="F65" i="1"/>
  <c r="E65" i="1"/>
  <c r="F64" i="1"/>
  <c r="E64" i="1"/>
  <c r="F28" i="1" l="1"/>
  <c r="E28" i="1"/>
  <c r="AA28" i="1" l="1"/>
  <c r="AA70" i="1"/>
  <c r="AA71" i="1"/>
  <c r="AA72" i="1"/>
  <c r="AA73" i="1"/>
  <c r="O7" i="1"/>
  <c r="AA7" i="1" s="1"/>
  <c r="O8" i="1"/>
  <c r="P8" i="1" s="1"/>
  <c r="AA8" i="1" s="1"/>
  <c r="O9" i="1"/>
  <c r="P9" i="1" s="1"/>
  <c r="AA9" i="1" s="1"/>
  <c r="O10" i="1"/>
  <c r="P10" i="1" s="1"/>
  <c r="AA10" i="1" s="1"/>
  <c r="O11" i="1"/>
  <c r="P11" i="1" s="1"/>
  <c r="AA11" i="1" s="1"/>
  <c r="O12" i="1"/>
  <c r="O13" i="1"/>
  <c r="P13" i="1" s="1"/>
  <c r="AA13" i="1" s="1"/>
  <c r="O14" i="1"/>
  <c r="AA14" i="1" s="1"/>
  <c r="O15" i="1"/>
  <c r="AA15" i="1" s="1"/>
  <c r="O16" i="1"/>
  <c r="P16" i="1" s="1"/>
  <c r="AA16" i="1" s="1"/>
  <c r="O17" i="1"/>
  <c r="P17" i="1" s="1"/>
  <c r="AA17" i="1" s="1"/>
  <c r="O18" i="1"/>
  <c r="AA18" i="1" s="1"/>
  <c r="O19" i="1"/>
  <c r="AA19" i="1" s="1"/>
  <c r="O20" i="1"/>
  <c r="P20" i="1" s="1"/>
  <c r="AA20" i="1" s="1"/>
  <c r="O21" i="1"/>
  <c r="P21" i="1" s="1"/>
  <c r="AA21" i="1" s="1"/>
  <c r="O22" i="1"/>
  <c r="AA22" i="1" s="1"/>
  <c r="O23" i="1"/>
  <c r="P23" i="1" s="1"/>
  <c r="AA23" i="1" s="1"/>
  <c r="O24" i="1"/>
  <c r="P24" i="1" s="1"/>
  <c r="AA24" i="1" s="1"/>
  <c r="O25" i="1"/>
  <c r="AA25" i="1" s="1"/>
  <c r="O26" i="1"/>
  <c r="O27" i="1"/>
  <c r="P27" i="1" s="1"/>
  <c r="AA27" i="1" s="1"/>
  <c r="O28" i="1"/>
  <c r="O29" i="1"/>
  <c r="AA29" i="1" s="1"/>
  <c r="O30" i="1"/>
  <c r="AA30" i="1" s="1"/>
  <c r="O31" i="1"/>
  <c r="P31" i="1" s="1"/>
  <c r="AA31" i="1" s="1"/>
  <c r="O32" i="1"/>
  <c r="AA32" i="1" s="1"/>
  <c r="O33" i="1"/>
  <c r="P33" i="1" s="1"/>
  <c r="AA33" i="1" s="1"/>
  <c r="O34" i="1"/>
  <c r="P34" i="1" s="1"/>
  <c r="AA34" i="1" s="1"/>
  <c r="O35" i="1"/>
  <c r="P35" i="1" s="1"/>
  <c r="AA35" i="1" s="1"/>
  <c r="O36" i="1"/>
  <c r="P36" i="1" s="1"/>
  <c r="O37" i="1"/>
  <c r="P37" i="1" s="1"/>
  <c r="AA37" i="1" s="1"/>
  <c r="O38" i="1"/>
  <c r="AA38" i="1" s="1"/>
  <c r="O39" i="1"/>
  <c r="O40" i="1"/>
  <c r="O41" i="1"/>
  <c r="AA41" i="1" s="1"/>
  <c r="O42" i="1"/>
  <c r="P42" i="1" s="1"/>
  <c r="AA42" i="1" s="1"/>
  <c r="O43" i="1"/>
  <c r="P43" i="1" s="1"/>
  <c r="AA43" i="1" s="1"/>
  <c r="O44" i="1"/>
  <c r="AA44" i="1" s="1"/>
  <c r="O45" i="1"/>
  <c r="AA45" i="1" s="1"/>
  <c r="O46" i="1"/>
  <c r="P46" i="1" s="1"/>
  <c r="AA46" i="1" s="1"/>
  <c r="O47" i="1"/>
  <c r="AA47" i="1" s="1"/>
  <c r="O48" i="1"/>
  <c r="P48" i="1" s="1"/>
  <c r="AA48" i="1" s="1"/>
  <c r="O49" i="1"/>
  <c r="P49" i="1" s="1"/>
  <c r="AA49" i="1" s="1"/>
  <c r="O50" i="1"/>
  <c r="AA50" i="1" s="1"/>
  <c r="O51" i="1"/>
  <c r="P51" i="1" s="1"/>
  <c r="AA51" i="1" s="1"/>
  <c r="O52" i="1"/>
  <c r="AA52" i="1" s="1"/>
  <c r="O53" i="1"/>
  <c r="P53" i="1" s="1"/>
  <c r="AA53" i="1" s="1"/>
  <c r="O54" i="1"/>
  <c r="P54" i="1" s="1"/>
  <c r="AA54" i="1" s="1"/>
  <c r="O55" i="1"/>
  <c r="AA55" i="1" s="1"/>
  <c r="O56" i="1"/>
  <c r="P56" i="1" s="1"/>
  <c r="AA56" i="1" s="1"/>
  <c r="O57" i="1"/>
  <c r="P57" i="1" s="1"/>
  <c r="AA57" i="1" s="1"/>
  <c r="O58" i="1"/>
  <c r="P58" i="1" s="1"/>
  <c r="AA58" i="1" s="1"/>
  <c r="O59" i="1"/>
  <c r="AA59" i="1" s="1"/>
  <c r="O60" i="1"/>
  <c r="AA60" i="1" s="1"/>
  <c r="O61" i="1"/>
  <c r="P61" i="1" s="1"/>
  <c r="AA61" i="1" s="1"/>
  <c r="O62" i="1"/>
  <c r="O63" i="1"/>
  <c r="P63" i="1" s="1"/>
  <c r="AA63" i="1" s="1"/>
  <c r="O64" i="1"/>
  <c r="AA64" i="1" s="1"/>
  <c r="O65" i="1"/>
  <c r="P65" i="1" s="1"/>
  <c r="AA65" i="1" s="1"/>
  <c r="O66" i="1"/>
  <c r="AA66" i="1" s="1"/>
  <c r="O67" i="1"/>
  <c r="P67" i="1" s="1"/>
  <c r="AA67" i="1" s="1"/>
  <c r="O68" i="1"/>
  <c r="O69" i="1"/>
  <c r="P69" i="1" s="1"/>
  <c r="AA69" i="1" s="1"/>
  <c r="O70" i="1"/>
  <c r="O71" i="1"/>
  <c r="O72" i="1"/>
  <c r="O73" i="1"/>
  <c r="O6" i="1"/>
  <c r="P6" i="1" s="1"/>
  <c r="AA6" i="1" s="1"/>
  <c r="P12" i="1" l="1"/>
  <c r="AA12" i="1" s="1"/>
  <c r="AA36" i="1"/>
  <c r="P68" i="1"/>
  <c r="AA68" i="1" s="1"/>
  <c r="P40" i="1"/>
  <c r="AA40" i="1" s="1"/>
  <c r="P39" i="1"/>
  <c r="AA39" i="1" s="1"/>
  <c r="P62" i="1"/>
  <c r="AA62" i="1" s="1"/>
  <c r="P26" i="1"/>
  <c r="AA26" i="1" s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6" i="1"/>
  <c r="S6" i="1"/>
  <c r="S72" i="1"/>
  <c r="T72" i="1"/>
  <c r="S70" i="1"/>
  <c r="T70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T40" i="1"/>
  <c r="S38" i="1"/>
  <c r="T38" i="1"/>
  <c r="T36" i="1"/>
  <c r="S34" i="1"/>
  <c r="T34" i="1"/>
  <c r="S32" i="1"/>
  <c r="T32" i="1"/>
  <c r="S30" i="1"/>
  <c r="T30" i="1"/>
  <c r="S28" i="1"/>
  <c r="T28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6" i="1" l="1"/>
  <c r="S40" i="1"/>
  <c r="S68" i="1"/>
  <c r="S39" i="1"/>
  <c r="P5" i="1"/>
  <c r="AA5" i="1"/>
  <c r="S26" i="1"/>
  <c r="K5" i="1"/>
</calcChain>
</file>

<file path=xl/sharedStrings.xml><?xml version="1.0" encoding="utf-8"?>
<sst xmlns="http://schemas.openxmlformats.org/spreadsheetml/2006/main" count="178" uniqueCount="102">
  <si>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</si>
  <si>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</si>
  <si>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</si>
  <si>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</si>
  <si>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</si>
  <si>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</si>
  <si>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</si>
  <si>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</si>
  <si>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</si>
  <si>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</si>
  <si>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</si>
  <si>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</si>
  <si>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</si>
  <si>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</si>
  <si>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</si>
  <si>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</si>
  <si>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</si>
  <si>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</si>
  <si>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</si>
  <si>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</si>
  <si>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</si>
  <si>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</si>
  <si>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</si>
  <si>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</si>
  <si>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26,03,</t>
  </si>
  <si>
    <t>19,03,</t>
  </si>
  <si>
    <t>12,03,</t>
  </si>
  <si>
    <t>04,03,</t>
  </si>
  <si>
    <t>27,02,</t>
  </si>
  <si>
    <t>20,02,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</si>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</sst>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85546875" customWidth="1"/>
    <col min="3" max="6" width="7.140625" customWidth="1"/>
    <col min="7" max="7" width="5.140625" style="8" customWidth="1"/>
    <col min="8" max="8" width="5.140625" customWidth="1"/>
    <col min="9" max="9" width="1" customWidth="1"/>
    <col min="10" max="10" width="7.28515625" customWidth="1"/>
    <col min="11" max="11" width="6.7109375" customWidth="1"/>
    <col min="12" max="13" width="1.140625" customWidth="1"/>
    <col min="14" max="15" width="7.140625" customWidth="1"/>
    <col min="16" max="17" width="8" customWidth="1"/>
    <col min="18" max="18" width="22.7109375" customWidth="1"/>
    <col min="19" max="20" width="5.28515625" customWidth="1"/>
    <col min="21" max="25" width="7.28515625" customWidth="1"/>
    <col min="26" max="26" width="30.710937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10194.926999999998</v>
      </c>
      <c r="F5" s="4">
        <f>SUM(F6:F497)</f>
        <v>9198.9680000000008</v>
      </c>
      <c r="G5" s="6"/>
      <c r="H5" s="1"/>
      <c r="I5" s="1"/>
      <c r="J5" s="4">
        <f>SUM(J6:J497)</f>
        <v>10849.507999999996</v>
      </c>
      <c r="K5" s="4">
        <f>SUM(K6:K497)</f>
        <v>-654.58100000000013</v>
      </c>
      <c r="L5" s="4">
        <f>SUM(L6:L497)</f>
        <v>0</v>
      </c>
      <c r="M5" s="4">
        <f>SUM(M6:M497)</f>
        <v>0</v>
      </c>
      <c r="N5" s="4">
        <f>SUM(N6:N497)</f>
        <v>10459.575200000001</v>
      </c>
      <c r="O5" s="4">
        <f>SUM(O6:O497)</f>
        <v>2038.9854000000003</v>
      </c>
      <c r="P5" s="4">
        <f>SUM(P6:P497)</f>
        <v>8724.5501999999997</v>
      </c>
      <c r="Q5" s="4">
        <f>SUM(Q6:Q497)</f>
        <v>0</v>
      </c>
      <c r="R5" s="1"/>
      <c r="S5" s="1"/>
      <c r="T5" s="1"/>
      <c r="U5" s="4">
        <f>SUM(U6:U497)</f>
        <v>2090.8032000000007</v>
      </c>
      <c r="V5" s="4">
        <f>SUM(V6:V497)</f>
        <v>2281.3000000000006</v>
      </c>
      <c r="W5" s="4">
        <f>SUM(W6:W497)</f>
        <v>1741.6053999999997</v>
      </c>
      <c r="X5" s="4">
        <f>SUM(X6:X497)</f>
        <v>1963.5953999999999</v>
      </c>
      <c r="Y5" s="4">
        <f>SUM(Y6:Y497)</f>
        <v>1914.0883999999999</v>
      </c>
      <c r="Z5" s="1"/>
      <c r="AA5" s="4">
        <f>SUM(AA6:AA497)</f>
        <v>4861.2022000000006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332</v>
      </c>
      <c r="D6" s="1">
        <v>424</v>
      </c>
      <c r="E6" s="1">
        <v>259</v>
      </c>
      <c r="F6" s="1">
        <v>416</v>
      </c>
      <c r="G6" s="6">
        <v>0.4</v>
      </c>
      <c r="H6" s="1">
        <v>60</v>
      </c>
      <c r="I6" s="1"/>
      <c r="J6" s="1">
        <v>280</v>
      </c>
      <c r="K6" s="1">
        <f t="shared" ref="K6:K35" si="0">E6-J6</f>
        <v>-21</v>
      </c>
      <c r="L6" s="1"/>
      <c r="M6" s="1"/>
      <c r="N6" s="1"/>
      <c r="O6" s="1">
        <f>E6/5</f>
        <v>51.8</v>
      </c>
      <c r="P6" s="5">
        <f>13*O6-N6-F6</f>
        <v>257.39999999999998</v>
      </c>
      <c r="Q6" s="5"/>
      <c r="R6" s="1"/>
      <c r="S6" s="1">
        <f>(F6+N6+P6)/O6</f>
        <v>13</v>
      </c>
      <c r="T6" s="1">
        <f>(F6+N6)/O6</f>
        <v>8.0308880308880308</v>
      </c>
      <c r="U6" s="1">
        <v>42</v>
      </c>
      <c r="V6" s="1">
        <v>68.8</v>
      </c>
      <c r="W6" s="1">
        <v>49.4</v>
      </c>
      <c r="X6" s="1">
        <v>42</v>
      </c>
      <c r="Y6" s="1">
        <v>51.6</v>
      </c>
      <c r="Z6" s="1"/>
      <c r="AA6" s="1">
        <f>P6*G6</f>
        <v>102.96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143.69900000000001</v>
      </c>
      <c r="D7" s="1"/>
      <c r="E7" s="1">
        <v>19.844999999999999</v>
      </c>
      <c r="F7" s="1">
        <v>121.36799999999999</v>
      </c>
      <c r="G7" s="6">
        <v>1</v>
      </c>
      <c r="H7" s="1">
        <v>120</v>
      </c>
      <c r="I7" s="1"/>
      <c r="J7" s="1">
        <v>19.744</v>
      </c>
      <c r="K7" s="1">
        <f t="shared" si="0"/>
        <v>0.10099999999999909</v>
      </c>
      <c r="L7" s="1"/>
      <c r="M7" s="1"/>
      <c r="N7" s="1"/>
      <c r="O7" s="1">
        <f>E7/5</f>
        <v>3.9689999999999999</v>
      </c>
      <c r="P7" s="5"/>
      <c r="Q7" s="5"/>
      <c r="R7" s="1"/>
      <c r="S7" s="1">
        <f t="shared" ref="S7:S70" si="1">(F7+N7+P7)/O7</f>
        <v>30.57898715041572</v>
      </c>
      <c r="T7" s="1">
        <f t="shared" ref="T7:T70" si="2">(F7+N7)/O7</f>
        <v>30.57898715041572</v>
      </c>
      <c r="U7" s="1">
        <v>2.9276</v>
      </c>
      <c r="V7" s="1">
        <v>1.7118</v>
      </c>
      <c r="W7" s="1">
        <v>9.1780000000000008</v>
      </c>
      <c r="X7" s="1">
        <v>5.7223999999999986</v>
      </c>
      <c r="Y7" s="1">
        <v>3.7766000000000002</v>
      </c>
      <c r="Z7" s="11" t="s">
        <v>34</v>
      </c>
      <c r="AA7" s="1">
        <f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33</v>
      </c>
      <c r="C8" s="1">
        <v>59.558999999999997</v>
      </c>
      <c r="D8" s="1">
        <v>204.678</v>
      </c>
      <c r="E8" s="1">
        <v>134.05699999999999</v>
      </c>
      <c r="F8" s="1">
        <v>88.037999999999997</v>
      </c>
      <c r="G8" s="6">
        <v>1</v>
      </c>
      <c r="H8" s="1">
        <v>45</v>
      </c>
      <c r="I8" s="1"/>
      <c r="J8" s="1">
        <v>144.15100000000001</v>
      </c>
      <c r="K8" s="1">
        <f t="shared" si="0"/>
        <v>-10.094000000000023</v>
      </c>
      <c r="L8" s="1"/>
      <c r="M8" s="1"/>
      <c r="N8" s="1">
        <v>62.999000000000002</v>
      </c>
      <c r="O8" s="1">
        <f>E8/5</f>
        <v>26.811399999999999</v>
      </c>
      <c r="P8" s="5">
        <f t="shared" ref="P7:P27" si="3">13*O8-N8-F8</f>
        <v>197.51119999999997</v>
      </c>
      <c r="Q8" s="5"/>
      <c r="R8" s="1"/>
      <c r="S8" s="1">
        <f t="shared" si="1"/>
        <v>12.999999999999998</v>
      </c>
      <c r="T8" s="1">
        <f t="shared" si="2"/>
        <v>5.6333126953460102</v>
      </c>
      <c r="U8" s="1">
        <v>22.294</v>
      </c>
      <c r="V8" s="1">
        <v>26.185199999999998</v>
      </c>
      <c r="W8" s="1">
        <v>17.836400000000001</v>
      </c>
      <c r="X8" s="1">
        <v>20.196000000000002</v>
      </c>
      <c r="Y8" s="1">
        <v>24.537400000000002</v>
      </c>
      <c r="Z8" s="1"/>
      <c r="AA8" s="1">
        <f>P8*G8</f>
        <v>197.51119999999997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33</v>
      </c>
      <c r="C9" s="1">
        <v>169.61099999999999</v>
      </c>
      <c r="D9" s="1">
        <v>221.21899999999999</v>
      </c>
      <c r="E9" s="1">
        <v>285.69600000000003</v>
      </c>
      <c r="F9" s="1">
        <v>29.108000000000001</v>
      </c>
      <c r="G9" s="6">
        <v>1</v>
      </c>
      <c r="H9" s="1">
        <v>45</v>
      </c>
      <c r="I9" s="1"/>
      <c r="J9" s="1">
        <v>281.76299999999998</v>
      </c>
      <c r="K9" s="1">
        <f t="shared" si="0"/>
        <v>3.9330000000000496</v>
      </c>
      <c r="L9" s="1"/>
      <c r="M9" s="1"/>
      <c r="N9" s="1">
        <v>500</v>
      </c>
      <c r="O9" s="1">
        <f>E9/5</f>
        <v>57.139200000000002</v>
      </c>
      <c r="P9" s="5">
        <f t="shared" si="3"/>
        <v>213.70160000000004</v>
      </c>
      <c r="Q9" s="5"/>
      <c r="R9" s="1"/>
      <c r="S9" s="1">
        <f t="shared" si="1"/>
        <v>13</v>
      </c>
      <c r="T9" s="1">
        <f t="shared" si="2"/>
        <v>9.2599826388888875</v>
      </c>
      <c r="U9" s="1">
        <v>62.012599999999999</v>
      </c>
      <c r="V9" s="1">
        <v>47.515599999999999</v>
      </c>
      <c r="W9" s="1">
        <v>43.024799999999999</v>
      </c>
      <c r="X9" s="1">
        <v>52.395799999999987</v>
      </c>
      <c r="Y9" s="1">
        <v>54.314</v>
      </c>
      <c r="Z9" s="1"/>
      <c r="AA9" s="1">
        <f>P9*G9</f>
        <v>213.70160000000004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33</v>
      </c>
      <c r="C10" s="1">
        <v>519.80600000000004</v>
      </c>
      <c r="D10" s="1">
        <v>275.08999999999997</v>
      </c>
      <c r="E10" s="1">
        <v>367.274</v>
      </c>
      <c r="F10" s="1">
        <v>353.16</v>
      </c>
      <c r="G10" s="6">
        <v>1</v>
      </c>
      <c r="H10" s="1">
        <v>60</v>
      </c>
      <c r="I10" s="1"/>
      <c r="J10" s="1">
        <v>374.44</v>
      </c>
      <c r="K10" s="1">
        <f t="shared" si="0"/>
        <v>-7.1659999999999968</v>
      </c>
      <c r="L10" s="1"/>
      <c r="M10" s="1"/>
      <c r="N10" s="1">
        <v>300</v>
      </c>
      <c r="O10" s="1">
        <f>E10/5</f>
        <v>73.454800000000006</v>
      </c>
      <c r="P10" s="5">
        <f t="shared" si="3"/>
        <v>301.75240000000002</v>
      </c>
      <c r="Q10" s="5"/>
      <c r="R10" s="1"/>
      <c r="S10" s="1">
        <f t="shared" si="1"/>
        <v>13.000000000000002</v>
      </c>
      <c r="T10" s="1">
        <f t="shared" si="2"/>
        <v>8.8919988891127613</v>
      </c>
      <c r="U10" s="1">
        <v>72.220600000000005</v>
      </c>
      <c r="V10" s="1">
        <v>82.649000000000001</v>
      </c>
      <c r="W10" s="1">
        <v>76.652799999999999</v>
      </c>
      <c r="X10" s="1">
        <v>72.511200000000002</v>
      </c>
      <c r="Y10" s="1">
        <v>81.426400000000001</v>
      </c>
      <c r="Z10" s="1"/>
      <c r="AA10" s="1">
        <f>P10*G10</f>
        <v>301.75240000000002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33</v>
      </c>
      <c r="C11" s="1">
        <v>46.619</v>
      </c>
      <c r="D11" s="1"/>
      <c r="E11" s="1">
        <v>22.367000000000001</v>
      </c>
      <c r="F11" s="1">
        <v>21.803000000000001</v>
      </c>
      <c r="G11" s="6">
        <v>1</v>
      </c>
      <c r="H11" s="1">
        <v>120</v>
      </c>
      <c r="I11" s="1"/>
      <c r="J11" s="1">
        <v>22.547999999999998</v>
      </c>
      <c r="K11" s="1">
        <f t="shared" si="0"/>
        <v>-0.18099999999999739</v>
      </c>
      <c r="L11" s="1"/>
      <c r="M11" s="1"/>
      <c r="N11" s="1">
        <v>12.977999999999991</v>
      </c>
      <c r="O11" s="1">
        <f>E11/5</f>
        <v>4.4733999999999998</v>
      </c>
      <c r="P11" s="5">
        <f t="shared" si="3"/>
        <v>23.373200000000008</v>
      </c>
      <c r="Q11" s="5"/>
      <c r="R11" s="1"/>
      <c r="S11" s="1">
        <f t="shared" si="1"/>
        <v>13.000000000000002</v>
      </c>
      <c r="T11" s="1">
        <f t="shared" si="2"/>
        <v>7.7750704162382069</v>
      </c>
      <c r="U11" s="1">
        <v>4.3959999999999999</v>
      </c>
      <c r="V11" s="1">
        <v>5.0292000000000003</v>
      </c>
      <c r="W11" s="1">
        <v>5.7154000000000007</v>
      </c>
      <c r="X11" s="1">
        <v>4.2755999999999998</v>
      </c>
      <c r="Y11" s="1">
        <v>3.0310000000000001</v>
      </c>
      <c r="Z11" s="1"/>
      <c r="AA11" s="1">
        <f>P11*G11</f>
        <v>23.373200000000008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33</v>
      </c>
      <c r="C12" s="1">
        <v>100.48</v>
      </c>
      <c r="D12" s="1">
        <v>64.825000000000003</v>
      </c>
      <c r="E12" s="1">
        <v>87.103999999999999</v>
      </c>
      <c r="F12" s="1">
        <v>64.59</v>
      </c>
      <c r="G12" s="6">
        <v>1</v>
      </c>
      <c r="H12" s="1">
        <v>60</v>
      </c>
      <c r="I12" s="1"/>
      <c r="J12" s="1">
        <v>88.65</v>
      </c>
      <c r="K12" s="1">
        <f t="shared" si="0"/>
        <v>-1.5460000000000065</v>
      </c>
      <c r="L12" s="1"/>
      <c r="M12" s="1"/>
      <c r="N12" s="1"/>
      <c r="O12" s="1">
        <f>E12/5</f>
        <v>17.4208</v>
      </c>
      <c r="P12" s="5">
        <f>12*O12-N12-F12</f>
        <v>144.45959999999999</v>
      </c>
      <c r="Q12" s="5"/>
      <c r="R12" s="1"/>
      <c r="S12" s="1">
        <f t="shared" si="1"/>
        <v>12</v>
      </c>
      <c r="T12" s="1">
        <f t="shared" si="2"/>
        <v>3.7076368479059516</v>
      </c>
      <c r="U12" s="1">
        <v>10.301</v>
      </c>
      <c r="V12" s="1">
        <v>15.5108</v>
      </c>
      <c r="W12" s="1">
        <v>14.3284</v>
      </c>
      <c r="X12" s="1">
        <v>10.806800000000001</v>
      </c>
      <c r="Y12" s="1">
        <v>17.4284</v>
      </c>
      <c r="Z12" s="1"/>
      <c r="AA12" s="1">
        <f>P12*G12</f>
        <v>144.45959999999999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33</v>
      </c>
      <c r="C13" s="1">
        <v>259.59500000000003</v>
      </c>
      <c r="D13" s="1">
        <v>105.11199999999999</v>
      </c>
      <c r="E13" s="1">
        <v>237.93899999999999</v>
      </c>
      <c r="F13" s="1">
        <v>82.096000000000004</v>
      </c>
      <c r="G13" s="6">
        <v>1</v>
      </c>
      <c r="H13" s="1">
        <v>60</v>
      </c>
      <c r="I13" s="1"/>
      <c r="J13" s="1">
        <v>235.59100000000001</v>
      </c>
      <c r="K13" s="1">
        <f t="shared" si="0"/>
        <v>2.3479999999999848</v>
      </c>
      <c r="L13" s="1"/>
      <c r="M13" s="1"/>
      <c r="N13" s="1">
        <v>277.09519999999998</v>
      </c>
      <c r="O13" s="1">
        <f>E13/5</f>
        <v>47.587800000000001</v>
      </c>
      <c r="P13" s="5">
        <f t="shared" si="3"/>
        <v>259.4502</v>
      </c>
      <c r="Q13" s="5"/>
      <c r="R13" s="1"/>
      <c r="S13" s="1">
        <f t="shared" si="1"/>
        <v>12.999999999999998</v>
      </c>
      <c r="T13" s="1">
        <f t="shared" si="2"/>
        <v>7.5479681767175615</v>
      </c>
      <c r="U13" s="1">
        <v>45.432400000000001</v>
      </c>
      <c r="V13" s="1">
        <v>41.415999999999997</v>
      </c>
      <c r="W13" s="1">
        <v>40.026000000000003</v>
      </c>
      <c r="X13" s="1">
        <v>35.972200000000001</v>
      </c>
      <c r="Y13" s="1">
        <v>40.711599999999997</v>
      </c>
      <c r="Z13" s="1"/>
      <c r="AA13" s="1">
        <f>P13*G13</f>
        <v>259.4502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31</v>
      </c>
      <c r="C14" s="1">
        <v>199</v>
      </c>
      <c r="D14" s="1">
        <v>248</v>
      </c>
      <c r="E14" s="1">
        <v>160</v>
      </c>
      <c r="F14" s="1">
        <v>224</v>
      </c>
      <c r="G14" s="6">
        <v>0.25</v>
      </c>
      <c r="H14" s="1">
        <v>120</v>
      </c>
      <c r="I14" s="1"/>
      <c r="J14" s="1">
        <v>163</v>
      </c>
      <c r="K14" s="1">
        <f t="shared" si="0"/>
        <v>-3</v>
      </c>
      <c r="L14" s="1"/>
      <c r="M14" s="1"/>
      <c r="N14" s="1">
        <v>380</v>
      </c>
      <c r="O14" s="1">
        <f>E14/5</f>
        <v>32</v>
      </c>
      <c r="P14" s="5"/>
      <c r="Q14" s="5"/>
      <c r="R14" s="1"/>
      <c r="S14" s="1">
        <f t="shared" si="1"/>
        <v>18.875</v>
      </c>
      <c r="T14" s="1">
        <f t="shared" si="2"/>
        <v>18.875</v>
      </c>
      <c r="U14" s="1">
        <v>54.6</v>
      </c>
      <c r="V14" s="1">
        <v>54.6</v>
      </c>
      <c r="W14" s="1">
        <v>37.4</v>
      </c>
      <c r="X14" s="1">
        <v>40.200000000000003</v>
      </c>
      <c r="Y14" s="1">
        <v>40.6</v>
      </c>
      <c r="Z14" s="11" t="s">
        <v>34</v>
      </c>
      <c r="AA14" s="1">
        <f>P14*G14</f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31</v>
      </c>
      <c r="C15" s="1">
        <v>94</v>
      </c>
      <c r="D15" s="1">
        <v>64</v>
      </c>
      <c r="E15" s="1">
        <v>98</v>
      </c>
      <c r="F15" s="1">
        <v>32</v>
      </c>
      <c r="G15" s="6">
        <v>0.15</v>
      </c>
      <c r="H15" s="1">
        <v>60</v>
      </c>
      <c r="I15" s="1"/>
      <c r="J15" s="1">
        <v>94</v>
      </c>
      <c r="K15" s="1">
        <f t="shared" si="0"/>
        <v>4</v>
      </c>
      <c r="L15" s="1"/>
      <c r="M15" s="1"/>
      <c r="N15" s="1">
        <v>255.1999999999999</v>
      </c>
      <c r="O15" s="1">
        <f>E15/5</f>
        <v>19.600000000000001</v>
      </c>
      <c r="P15" s="5"/>
      <c r="Q15" s="5"/>
      <c r="R15" s="1"/>
      <c r="S15" s="1">
        <f t="shared" si="1"/>
        <v>14.653061224489791</v>
      </c>
      <c r="T15" s="1">
        <f t="shared" si="2"/>
        <v>14.653061224489791</v>
      </c>
      <c r="U15" s="1">
        <v>31.2</v>
      </c>
      <c r="V15" s="1">
        <v>21.6</v>
      </c>
      <c r="W15" s="1">
        <v>13.2</v>
      </c>
      <c r="X15" s="1">
        <v>25</v>
      </c>
      <c r="Y15" s="1">
        <v>5.2</v>
      </c>
      <c r="Z15" s="1"/>
      <c r="AA15" s="1">
        <f>P15*G15</f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31</v>
      </c>
      <c r="C16" s="1">
        <v>252</v>
      </c>
      <c r="D16" s="1">
        <v>16</v>
      </c>
      <c r="E16" s="1">
        <v>164</v>
      </c>
      <c r="F16" s="1">
        <v>76</v>
      </c>
      <c r="G16" s="6">
        <v>0.15</v>
      </c>
      <c r="H16" s="1">
        <v>60</v>
      </c>
      <c r="I16" s="1"/>
      <c r="J16" s="1">
        <v>168</v>
      </c>
      <c r="K16" s="1">
        <f t="shared" si="0"/>
        <v>-4</v>
      </c>
      <c r="L16" s="1"/>
      <c r="M16" s="1"/>
      <c r="N16" s="1">
        <v>250</v>
      </c>
      <c r="O16" s="1">
        <f>E16/5</f>
        <v>32.799999999999997</v>
      </c>
      <c r="P16" s="5">
        <f t="shared" si="3"/>
        <v>100.39999999999998</v>
      </c>
      <c r="Q16" s="5"/>
      <c r="R16" s="1"/>
      <c r="S16" s="1">
        <f t="shared" si="1"/>
        <v>13</v>
      </c>
      <c r="T16" s="1">
        <f t="shared" si="2"/>
        <v>9.9390243902439028</v>
      </c>
      <c r="U16" s="1">
        <v>34.799999999999997</v>
      </c>
      <c r="V16" s="1">
        <v>32.6</v>
      </c>
      <c r="W16" s="1">
        <v>28.8</v>
      </c>
      <c r="X16" s="1">
        <v>46.6</v>
      </c>
      <c r="Y16" s="1">
        <v>45</v>
      </c>
      <c r="Z16" s="1"/>
      <c r="AA16" s="1">
        <f>P16*G16</f>
        <v>15.059999999999995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31</v>
      </c>
      <c r="C17" s="1">
        <v>313</v>
      </c>
      <c r="D17" s="1">
        <v>48</v>
      </c>
      <c r="E17" s="1">
        <v>222</v>
      </c>
      <c r="F17" s="1">
        <v>109</v>
      </c>
      <c r="G17" s="6">
        <v>0.15</v>
      </c>
      <c r="H17" s="1">
        <v>60</v>
      </c>
      <c r="I17" s="1"/>
      <c r="J17" s="1">
        <v>227</v>
      </c>
      <c r="K17" s="1">
        <f t="shared" si="0"/>
        <v>-5</v>
      </c>
      <c r="L17" s="1"/>
      <c r="M17" s="1"/>
      <c r="N17" s="1">
        <v>135.4</v>
      </c>
      <c r="O17" s="1">
        <f>E17/5</f>
        <v>44.4</v>
      </c>
      <c r="P17" s="5">
        <f t="shared" si="3"/>
        <v>332.79999999999995</v>
      </c>
      <c r="Q17" s="5"/>
      <c r="R17" s="1"/>
      <c r="S17" s="1">
        <f t="shared" si="1"/>
        <v>12.999999999999998</v>
      </c>
      <c r="T17" s="1">
        <f t="shared" si="2"/>
        <v>5.5045045045045047</v>
      </c>
      <c r="U17" s="1">
        <v>35.200000000000003</v>
      </c>
      <c r="V17" s="1">
        <v>38.4</v>
      </c>
      <c r="W17" s="1">
        <v>42</v>
      </c>
      <c r="X17" s="1">
        <v>48</v>
      </c>
      <c r="Y17" s="1">
        <v>58</v>
      </c>
      <c r="Z17" s="1"/>
      <c r="AA17" s="1">
        <f>P17*G17</f>
        <v>49.919999999999995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33</v>
      </c>
      <c r="C18" s="1">
        <v>219.56299999999999</v>
      </c>
      <c r="D18" s="1">
        <v>116.818</v>
      </c>
      <c r="E18" s="1">
        <v>55.195999999999998</v>
      </c>
      <c r="F18" s="1">
        <v>263.43200000000002</v>
      </c>
      <c r="G18" s="6">
        <v>1</v>
      </c>
      <c r="H18" s="1">
        <v>60</v>
      </c>
      <c r="I18" s="1"/>
      <c r="J18" s="1">
        <v>57.18</v>
      </c>
      <c r="K18" s="1">
        <f t="shared" si="0"/>
        <v>-1.9840000000000018</v>
      </c>
      <c r="L18" s="1"/>
      <c r="M18" s="1"/>
      <c r="N18" s="1"/>
      <c r="O18" s="1">
        <f>E18/5</f>
        <v>11.039199999999999</v>
      </c>
      <c r="P18" s="5"/>
      <c r="Q18" s="5"/>
      <c r="R18" s="1"/>
      <c r="S18" s="1">
        <f t="shared" si="1"/>
        <v>23.863323429234004</v>
      </c>
      <c r="T18" s="1">
        <f t="shared" si="2"/>
        <v>23.863323429234004</v>
      </c>
      <c r="U18" s="1">
        <v>17.329799999999999</v>
      </c>
      <c r="V18" s="1">
        <v>30.290800000000001</v>
      </c>
      <c r="W18" s="1">
        <v>28.494599999999998</v>
      </c>
      <c r="X18" s="1">
        <v>23.651199999999999</v>
      </c>
      <c r="Y18" s="1">
        <v>12.046799999999999</v>
      </c>
      <c r="Z18" s="11" t="s">
        <v>34</v>
      </c>
      <c r="AA18" s="1">
        <f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33</v>
      </c>
      <c r="C19" s="1">
        <v>167.357</v>
      </c>
      <c r="D19" s="1"/>
      <c r="E19" s="1">
        <v>27.524000000000001</v>
      </c>
      <c r="F19" s="1">
        <v>129.95699999999999</v>
      </c>
      <c r="G19" s="6">
        <v>1</v>
      </c>
      <c r="H19" s="1">
        <v>60</v>
      </c>
      <c r="I19" s="1"/>
      <c r="J19" s="1">
        <v>27.588000000000001</v>
      </c>
      <c r="K19" s="1">
        <f t="shared" si="0"/>
        <v>-6.4000000000000057E-2</v>
      </c>
      <c r="L19" s="1"/>
      <c r="M19" s="1"/>
      <c r="N19" s="1"/>
      <c r="O19" s="1">
        <f>E19/5</f>
        <v>5.5048000000000004</v>
      </c>
      <c r="P19" s="5"/>
      <c r="Q19" s="5"/>
      <c r="R19" s="1"/>
      <c r="S19" s="1">
        <f t="shared" si="1"/>
        <v>23.607942159569827</v>
      </c>
      <c r="T19" s="1">
        <f t="shared" si="2"/>
        <v>23.607942159569827</v>
      </c>
      <c r="U19" s="1">
        <v>3.9352</v>
      </c>
      <c r="V19" s="1">
        <v>0</v>
      </c>
      <c r="W19" s="1">
        <v>17.368400000000001</v>
      </c>
      <c r="X19" s="1">
        <v>2.7648000000000001</v>
      </c>
      <c r="Y19" s="1">
        <v>0</v>
      </c>
      <c r="Z19" s="11" t="s">
        <v>34</v>
      </c>
      <c r="AA19" s="1">
        <f>P19*G19</f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33</v>
      </c>
      <c r="C20" s="1">
        <v>54.491</v>
      </c>
      <c r="D20" s="1">
        <v>190.03700000000001</v>
      </c>
      <c r="E20" s="1">
        <v>145.739</v>
      </c>
      <c r="F20" s="1">
        <v>67.853999999999999</v>
      </c>
      <c r="G20" s="6">
        <v>1</v>
      </c>
      <c r="H20" s="1">
        <v>45</v>
      </c>
      <c r="I20" s="1"/>
      <c r="J20" s="1">
        <v>143.67599999999999</v>
      </c>
      <c r="K20" s="1">
        <f t="shared" si="0"/>
        <v>2.0630000000000166</v>
      </c>
      <c r="L20" s="1"/>
      <c r="M20" s="1"/>
      <c r="N20" s="1">
        <v>158.33779999999999</v>
      </c>
      <c r="O20" s="1">
        <f>E20/5</f>
        <v>29.1478</v>
      </c>
      <c r="P20" s="5">
        <f t="shared" si="3"/>
        <v>152.7296</v>
      </c>
      <c r="Q20" s="5"/>
      <c r="R20" s="1"/>
      <c r="S20" s="1">
        <f t="shared" si="1"/>
        <v>13</v>
      </c>
      <c r="T20" s="1">
        <f t="shared" si="2"/>
        <v>7.7601671481209555</v>
      </c>
      <c r="U20" s="1">
        <v>28.491599999999998</v>
      </c>
      <c r="V20" s="1">
        <v>27.827400000000001</v>
      </c>
      <c r="W20" s="1">
        <v>20.7988</v>
      </c>
      <c r="X20" s="1">
        <v>30.040800000000001</v>
      </c>
      <c r="Y20" s="1">
        <v>33.192</v>
      </c>
      <c r="Z20" s="1"/>
      <c r="AA20" s="1">
        <f>P20*G20</f>
        <v>152.7296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33</v>
      </c>
      <c r="C21" s="1">
        <v>0.01</v>
      </c>
      <c r="D21" s="1">
        <v>134.995</v>
      </c>
      <c r="E21" s="1">
        <v>61.2</v>
      </c>
      <c r="F21" s="1">
        <v>73.805000000000007</v>
      </c>
      <c r="G21" s="6">
        <v>1</v>
      </c>
      <c r="H21" s="1">
        <v>60</v>
      </c>
      <c r="I21" s="1"/>
      <c r="J21" s="1">
        <v>63.07</v>
      </c>
      <c r="K21" s="1">
        <f t="shared" si="0"/>
        <v>-1.8699999999999974</v>
      </c>
      <c r="L21" s="1"/>
      <c r="M21" s="1"/>
      <c r="N21" s="1"/>
      <c r="O21" s="1">
        <f>E21/5</f>
        <v>12.24</v>
      </c>
      <c r="P21" s="5">
        <f t="shared" si="3"/>
        <v>85.314999999999998</v>
      </c>
      <c r="Q21" s="5"/>
      <c r="R21" s="1"/>
      <c r="S21" s="1">
        <f t="shared" si="1"/>
        <v>13</v>
      </c>
      <c r="T21" s="1">
        <f t="shared" si="2"/>
        <v>6.0298202614379086</v>
      </c>
      <c r="U21" s="1">
        <v>6.8129999999999997</v>
      </c>
      <c r="V21" s="1">
        <v>15.225</v>
      </c>
      <c r="W21" s="1">
        <v>0.27500000000000002</v>
      </c>
      <c r="X21" s="1">
        <v>8.7706</v>
      </c>
      <c r="Y21" s="1">
        <v>3.8058000000000001</v>
      </c>
      <c r="Z21" s="1"/>
      <c r="AA21" s="1">
        <f>P21*G21</f>
        <v>85.314999999999998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31</v>
      </c>
      <c r="C22" s="1">
        <v>252</v>
      </c>
      <c r="D22" s="1">
        <v>296</v>
      </c>
      <c r="E22" s="1">
        <v>191</v>
      </c>
      <c r="F22" s="1">
        <v>281</v>
      </c>
      <c r="G22" s="6">
        <v>0.25</v>
      </c>
      <c r="H22" s="1">
        <v>120</v>
      </c>
      <c r="I22" s="1"/>
      <c r="J22" s="1">
        <v>198</v>
      </c>
      <c r="K22" s="1">
        <f t="shared" si="0"/>
        <v>-7</v>
      </c>
      <c r="L22" s="1"/>
      <c r="M22" s="1"/>
      <c r="N22" s="1">
        <v>350</v>
      </c>
      <c r="O22" s="1">
        <f>E22/5</f>
        <v>38.200000000000003</v>
      </c>
      <c r="P22" s="5"/>
      <c r="Q22" s="5"/>
      <c r="R22" s="1"/>
      <c r="S22" s="1">
        <f t="shared" si="1"/>
        <v>16.518324607329841</v>
      </c>
      <c r="T22" s="1">
        <f t="shared" si="2"/>
        <v>16.518324607329841</v>
      </c>
      <c r="U22" s="1">
        <v>59</v>
      </c>
      <c r="V22" s="1">
        <v>63.4</v>
      </c>
      <c r="W22" s="1">
        <v>43.6</v>
      </c>
      <c r="X22" s="1">
        <v>44.8</v>
      </c>
      <c r="Y22" s="1">
        <v>37</v>
      </c>
      <c r="Z22" s="11" t="s">
        <v>34</v>
      </c>
      <c r="AA22" s="1">
        <f>P22*G22</f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33</v>
      </c>
      <c r="C23" s="1">
        <v>149.21600000000001</v>
      </c>
      <c r="D23" s="1">
        <v>75.444999999999993</v>
      </c>
      <c r="E23" s="1">
        <v>193.44300000000001</v>
      </c>
      <c r="F23" s="1">
        <v>1.7549999999999999</v>
      </c>
      <c r="G23" s="6">
        <v>1</v>
      </c>
      <c r="H23" s="1">
        <v>45</v>
      </c>
      <c r="I23" s="1"/>
      <c r="J23" s="1">
        <v>192.30199999999999</v>
      </c>
      <c r="K23" s="1">
        <f t="shared" si="0"/>
        <v>1.1410000000000196</v>
      </c>
      <c r="L23" s="1"/>
      <c r="M23" s="1"/>
      <c r="N23" s="1">
        <v>250</v>
      </c>
      <c r="O23" s="1">
        <f>E23/5</f>
        <v>38.688600000000001</v>
      </c>
      <c r="P23" s="5">
        <f t="shared" si="3"/>
        <v>251.1968</v>
      </c>
      <c r="Q23" s="5"/>
      <c r="R23" s="1"/>
      <c r="S23" s="1">
        <f t="shared" si="1"/>
        <v>13</v>
      </c>
      <c r="T23" s="1">
        <f t="shared" si="2"/>
        <v>6.5072140113625201</v>
      </c>
      <c r="U23" s="1">
        <v>32.397000000000013</v>
      </c>
      <c r="V23" s="1">
        <v>27.669599999999999</v>
      </c>
      <c r="W23" s="1">
        <v>27.841200000000001</v>
      </c>
      <c r="X23" s="1">
        <v>30.025400000000001</v>
      </c>
      <c r="Y23" s="1">
        <v>34.500599999999999</v>
      </c>
      <c r="Z23" s="1"/>
      <c r="AA23" s="1">
        <f>P23*G23</f>
        <v>251.1968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31</v>
      </c>
      <c r="C24" s="1">
        <v>385</v>
      </c>
      <c r="D24" s="1">
        <v>304</v>
      </c>
      <c r="E24" s="1">
        <v>238</v>
      </c>
      <c r="F24" s="1">
        <v>392</v>
      </c>
      <c r="G24" s="6">
        <v>0.25</v>
      </c>
      <c r="H24" s="1">
        <v>120</v>
      </c>
      <c r="I24" s="1"/>
      <c r="J24" s="1">
        <v>239</v>
      </c>
      <c r="K24" s="1">
        <f t="shared" si="0"/>
        <v>-1</v>
      </c>
      <c r="L24" s="1"/>
      <c r="M24" s="1"/>
      <c r="N24" s="1"/>
      <c r="O24" s="1">
        <f>E24/5</f>
        <v>47.6</v>
      </c>
      <c r="P24" s="5">
        <f t="shared" si="3"/>
        <v>226.80000000000007</v>
      </c>
      <c r="Q24" s="5"/>
      <c r="R24" s="1"/>
      <c r="S24" s="1">
        <f t="shared" si="1"/>
        <v>13.000000000000002</v>
      </c>
      <c r="T24" s="1">
        <f t="shared" si="2"/>
        <v>8.235294117647058</v>
      </c>
      <c r="U24" s="1">
        <v>23.2</v>
      </c>
      <c r="V24" s="1">
        <v>57.6</v>
      </c>
      <c r="W24" s="1">
        <v>41.6</v>
      </c>
      <c r="X24" s="1">
        <v>42.4</v>
      </c>
      <c r="Y24" s="1">
        <v>35.200000000000003</v>
      </c>
      <c r="Z24" s="1"/>
      <c r="AA24" s="1">
        <f>P24*G24</f>
        <v>56.700000000000017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33</v>
      </c>
      <c r="C25" s="1">
        <v>75.063000000000002</v>
      </c>
      <c r="D25" s="1"/>
      <c r="E25" s="1">
        <v>13.992000000000001</v>
      </c>
      <c r="F25" s="1">
        <v>58.49</v>
      </c>
      <c r="G25" s="6">
        <v>1</v>
      </c>
      <c r="H25" s="1">
        <v>120</v>
      </c>
      <c r="I25" s="1"/>
      <c r="J25" s="1">
        <v>14.624000000000001</v>
      </c>
      <c r="K25" s="1">
        <f t="shared" si="0"/>
        <v>-0.63199999999999967</v>
      </c>
      <c r="L25" s="1"/>
      <c r="M25" s="1"/>
      <c r="N25" s="1"/>
      <c r="O25" s="1">
        <f>E25/5</f>
        <v>2.7984</v>
      </c>
      <c r="P25" s="5"/>
      <c r="Q25" s="5"/>
      <c r="R25" s="1"/>
      <c r="S25" s="1">
        <f t="shared" si="1"/>
        <v>20.901229273870783</v>
      </c>
      <c r="T25" s="1">
        <f t="shared" si="2"/>
        <v>20.901229273870783</v>
      </c>
      <c r="U25" s="1">
        <v>2.8553999999999999</v>
      </c>
      <c r="V25" s="1">
        <v>5.5246000000000004</v>
      </c>
      <c r="W25" s="1">
        <v>4.6595999999999993</v>
      </c>
      <c r="X25" s="1">
        <v>3.6265999999999998</v>
      </c>
      <c r="Y25" s="1">
        <v>4.5262000000000002</v>
      </c>
      <c r="Z25" s="11" t="s">
        <v>34</v>
      </c>
      <c r="AA25" s="1">
        <f>P25*G25</f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31</v>
      </c>
      <c r="C26" s="1">
        <v>133</v>
      </c>
      <c r="D26" s="1">
        <v>96</v>
      </c>
      <c r="E26" s="1">
        <v>193</v>
      </c>
      <c r="F26" s="1">
        <v>12</v>
      </c>
      <c r="G26" s="6">
        <v>0.4</v>
      </c>
      <c r="H26" s="1">
        <v>45</v>
      </c>
      <c r="I26" s="1"/>
      <c r="J26" s="1">
        <v>200</v>
      </c>
      <c r="K26" s="1">
        <f t="shared" si="0"/>
        <v>-7</v>
      </c>
      <c r="L26" s="1"/>
      <c r="M26" s="1"/>
      <c r="N26" s="1"/>
      <c r="O26" s="1">
        <f>E26/5</f>
        <v>38.6</v>
      </c>
      <c r="P26" s="5">
        <f>8*O26-N26-F26</f>
        <v>296.8</v>
      </c>
      <c r="Q26" s="5"/>
      <c r="R26" s="1"/>
      <c r="S26" s="1">
        <f t="shared" si="1"/>
        <v>8</v>
      </c>
      <c r="T26" s="1">
        <f t="shared" si="2"/>
        <v>0.31088082901554404</v>
      </c>
      <c r="U26" s="1">
        <v>8.1999999999999993</v>
      </c>
      <c r="V26" s="1">
        <v>14.4</v>
      </c>
      <c r="W26" s="1">
        <v>15</v>
      </c>
      <c r="X26" s="1">
        <v>10.4</v>
      </c>
      <c r="Y26" s="1">
        <v>14.6</v>
      </c>
      <c r="Z26" s="1"/>
      <c r="AA26" s="1">
        <f>P26*G26</f>
        <v>118.72000000000001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33</v>
      </c>
      <c r="C27" s="1">
        <v>122.22</v>
      </c>
      <c r="D27" s="1">
        <v>226.69</v>
      </c>
      <c r="E27" s="1">
        <v>178.262</v>
      </c>
      <c r="F27" s="1">
        <v>134.43100000000001</v>
      </c>
      <c r="G27" s="6">
        <v>1</v>
      </c>
      <c r="H27" s="1">
        <v>60</v>
      </c>
      <c r="I27" s="1"/>
      <c r="J27" s="1">
        <v>182.62700000000001</v>
      </c>
      <c r="K27" s="1">
        <f t="shared" si="0"/>
        <v>-4.3650000000000091</v>
      </c>
      <c r="L27" s="1"/>
      <c r="M27" s="1"/>
      <c r="N27" s="1">
        <v>136.66800000000001</v>
      </c>
      <c r="O27" s="1">
        <f>E27/5</f>
        <v>35.6524</v>
      </c>
      <c r="P27" s="5">
        <f t="shared" si="3"/>
        <v>192.38219999999998</v>
      </c>
      <c r="Q27" s="5"/>
      <c r="R27" s="1"/>
      <c r="S27" s="1">
        <f t="shared" si="1"/>
        <v>13.000000000000002</v>
      </c>
      <c r="T27" s="1">
        <f t="shared" si="2"/>
        <v>7.6039481213045983</v>
      </c>
      <c r="U27" s="1">
        <v>34.454000000000001</v>
      </c>
      <c r="V27" s="1">
        <v>37.232799999999997</v>
      </c>
      <c r="W27" s="1">
        <v>29.678599999999999</v>
      </c>
      <c r="X27" s="1">
        <v>32.873199999999997</v>
      </c>
      <c r="Y27" s="1">
        <v>41.213799999999999</v>
      </c>
      <c r="Z27" s="1"/>
      <c r="AA27" s="1">
        <f>P27*G27</f>
        <v>192.38219999999998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33</v>
      </c>
      <c r="C28" s="1">
        <v>119.896</v>
      </c>
      <c r="D28" s="1"/>
      <c r="E28" s="12">
        <f>-17.472+E70</f>
        <v>-16.119</v>
      </c>
      <c r="F28" s="12">
        <f>F70</f>
        <v>15.04</v>
      </c>
      <c r="G28" s="6">
        <v>1</v>
      </c>
      <c r="H28" s="1">
        <v>60</v>
      </c>
      <c r="I28" s="1"/>
      <c r="J28" s="1">
        <v>82.162999999999997</v>
      </c>
      <c r="K28" s="1">
        <f t="shared" si="0"/>
        <v>-98.281999999999996</v>
      </c>
      <c r="L28" s="1"/>
      <c r="M28" s="1"/>
      <c r="N28" s="1">
        <v>203.83359999999999</v>
      </c>
      <c r="O28" s="1">
        <f>E28/5</f>
        <v>-3.2237999999999998</v>
      </c>
      <c r="P28" s="13">
        <v>100</v>
      </c>
      <c r="Q28" s="5"/>
      <c r="R28" s="1"/>
      <c r="S28" s="1">
        <f t="shared" si="1"/>
        <v>-98.912339475153559</v>
      </c>
      <c r="T28" s="1">
        <f t="shared" si="2"/>
        <v>-67.893045474285003</v>
      </c>
      <c r="U28" s="1">
        <v>47.440800000000003</v>
      </c>
      <c r="V28" s="1">
        <v>10.290800000000001</v>
      </c>
      <c r="W28" s="1">
        <v>5.1534000000000004</v>
      </c>
      <c r="X28" s="1">
        <v>9.5521999999999991</v>
      </c>
      <c r="Y28" s="1">
        <v>13.2384</v>
      </c>
      <c r="Z28" s="1"/>
      <c r="AA28" s="1">
        <f>P28*G28</f>
        <v>100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33</v>
      </c>
      <c r="C29" s="1">
        <v>3.5569999999999999</v>
      </c>
      <c r="D29" s="1">
        <v>24.425000000000001</v>
      </c>
      <c r="E29" s="1">
        <v>8.11</v>
      </c>
      <c r="F29" s="1">
        <v>17.867000000000001</v>
      </c>
      <c r="G29" s="6">
        <v>1</v>
      </c>
      <c r="H29" s="1">
        <v>60</v>
      </c>
      <c r="I29" s="1"/>
      <c r="J29" s="1">
        <v>8.11</v>
      </c>
      <c r="K29" s="1">
        <f t="shared" si="0"/>
        <v>0</v>
      </c>
      <c r="L29" s="1"/>
      <c r="M29" s="1"/>
      <c r="N29" s="1">
        <v>44.290599999999998</v>
      </c>
      <c r="O29" s="1">
        <f>E29/5</f>
        <v>1.6219999999999999</v>
      </c>
      <c r="P29" s="5"/>
      <c r="Q29" s="5"/>
      <c r="R29" s="1"/>
      <c r="S29" s="1">
        <f t="shared" si="1"/>
        <v>38.321578298397043</v>
      </c>
      <c r="T29" s="1">
        <f t="shared" si="2"/>
        <v>38.321578298397043</v>
      </c>
      <c r="U29" s="1">
        <v>7.1400000000000006</v>
      </c>
      <c r="V29" s="1">
        <v>6.6501999999999999</v>
      </c>
      <c r="W29" s="1">
        <v>1.202</v>
      </c>
      <c r="X29" s="1">
        <v>3.613</v>
      </c>
      <c r="Y29" s="1">
        <v>0.79600000000000004</v>
      </c>
      <c r="Z29" s="1"/>
      <c r="AA29" s="1">
        <f>P29*G29</f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31</v>
      </c>
      <c r="C30" s="1">
        <v>143</v>
      </c>
      <c r="D30" s="1">
        <v>488</v>
      </c>
      <c r="E30" s="1">
        <v>203</v>
      </c>
      <c r="F30" s="1">
        <v>328</v>
      </c>
      <c r="G30" s="6">
        <v>0.4</v>
      </c>
      <c r="H30" s="1">
        <v>45</v>
      </c>
      <c r="I30" s="1"/>
      <c r="J30" s="1">
        <v>236</v>
      </c>
      <c r="K30" s="1">
        <f t="shared" si="0"/>
        <v>-33</v>
      </c>
      <c r="L30" s="1"/>
      <c r="M30" s="1"/>
      <c r="N30" s="1">
        <v>750</v>
      </c>
      <c r="O30" s="1">
        <f>E30/5</f>
        <v>40.6</v>
      </c>
      <c r="P30" s="5"/>
      <c r="Q30" s="5"/>
      <c r="R30" s="1"/>
      <c r="S30" s="1">
        <f t="shared" si="1"/>
        <v>26.551724137931032</v>
      </c>
      <c r="T30" s="1">
        <f t="shared" si="2"/>
        <v>26.551724137931032</v>
      </c>
      <c r="U30" s="1">
        <v>85.2</v>
      </c>
      <c r="V30" s="1">
        <v>73</v>
      </c>
      <c r="W30" s="1">
        <v>47.6</v>
      </c>
      <c r="X30" s="1">
        <v>57</v>
      </c>
      <c r="Y30" s="1">
        <v>64.400000000000006</v>
      </c>
      <c r="Z30" s="1"/>
      <c r="AA30" s="1">
        <f>P30*G30</f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33</v>
      </c>
      <c r="C31" s="1">
        <v>-4.2450000000000001</v>
      </c>
      <c r="D31" s="1">
        <v>376.73099999999999</v>
      </c>
      <c r="E31" s="1">
        <v>145.77799999999999</v>
      </c>
      <c r="F31" s="1">
        <v>224.10400000000001</v>
      </c>
      <c r="G31" s="6">
        <v>1</v>
      </c>
      <c r="H31" s="1">
        <v>45</v>
      </c>
      <c r="I31" s="1"/>
      <c r="J31" s="1">
        <v>160.874</v>
      </c>
      <c r="K31" s="1">
        <f t="shared" si="0"/>
        <v>-15.096000000000004</v>
      </c>
      <c r="L31" s="1"/>
      <c r="M31" s="1"/>
      <c r="N31" s="1"/>
      <c r="O31" s="1">
        <f>E31/5</f>
        <v>29.1556</v>
      </c>
      <c r="P31" s="5">
        <f t="shared" ref="P29:P69" si="4">13*O31-N31-F31</f>
        <v>154.9188</v>
      </c>
      <c r="Q31" s="5"/>
      <c r="R31" s="1"/>
      <c r="S31" s="1">
        <f t="shared" si="1"/>
        <v>13</v>
      </c>
      <c r="T31" s="1">
        <f t="shared" si="2"/>
        <v>7.686482185240572</v>
      </c>
      <c r="U31" s="1">
        <v>19.807600000000001</v>
      </c>
      <c r="V31" s="1">
        <v>41.353400000000001</v>
      </c>
      <c r="W31" s="1">
        <v>19.570399999999999</v>
      </c>
      <c r="X31" s="1">
        <v>27.45</v>
      </c>
      <c r="Y31" s="1">
        <v>32.555399999999999</v>
      </c>
      <c r="Z31" s="1"/>
      <c r="AA31" s="1">
        <f>P31*G31</f>
        <v>154.9188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33</v>
      </c>
      <c r="C32" s="1">
        <v>43.968000000000004</v>
      </c>
      <c r="D32" s="1">
        <v>162.95099999999999</v>
      </c>
      <c r="E32" s="12">
        <f>64.715+E73</f>
        <v>75.141999999999996</v>
      </c>
      <c r="F32" s="12">
        <f>110.217+F73</f>
        <v>119.905</v>
      </c>
      <c r="G32" s="6">
        <v>1</v>
      </c>
      <c r="H32" s="1">
        <v>45</v>
      </c>
      <c r="I32" s="1"/>
      <c r="J32" s="1">
        <v>66.465000000000003</v>
      </c>
      <c r="K32" s="1">
        <f t="shared" si="0"/>
        <v>8.6769999999999925</v>
      </c>
      <c r="L32" s="1"/>
      <c r="M32" s="1"/>
      <c r="N32" s="1">
        <v>137.30160000000001</v>
      </c>
      <c r="O32" s="1">
        <f>E32/5</f>
        <v>15.0284</v>
      </c>
      <c r="P32" s="5"/>
      <c r="Q32" s="5"/>
      <c r="R32" s="1"/>
      <c r="S32" s="1">
        <f t="shared" si="1"/>
        <v>17.114702829309838</v>
      </c>
      <c r="T32" s="1">
        <f t="shared" si="2"/>
        <v>17.114702829309838</v>
      </c>
      <c r="U32" s="1">
        <v>25.415199999999999</v>
      </c>
      <c r="V32" s="1">
        <v>26.555399999999999</v>
      </c>
      <c r="W32" s="1">
        <v>17.1264</v>
      </c>
      <c r="X32" s="1">
        <v>28.227799999999998</v>
      </c>
      <c r="Y32" s="1">
        <v>17.0306</v>
      </c>
      <c r="Z32" s="1"/>
      <c r="AA32" s="1">
        <f>P32*G32</f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33</v>
      </c>
      <c r="C33" s="1">
        <v>106.733</v>
      </c>
      <c r="D33" s="1">
        <v>185.738</v>
      </c>
      <c r="E33" s="1">
        <v>188.464</v>
      </c>
      <c r="F33" s="1">
        <v>29.658999999999999</v>
      </c>
      <c r="G33" s="6">
        <v>1</v>
      </c>
      <c r="H33" s="1">
        <v>45</v>
      </c>
      <c r="I33" s="1"/>
      <c r="J33" s="1">
        <v>190.20599999999999</v>
      </c>
      <c r="K33" s="1">
        <f t="shared" si="0"/>
        <v>-1.7419999999999902</v>
      </c>
      <c r="L33" s="1"/>
      <c r="M33" s="1"/>
      <c r="N33" s="1">
        <v>399.65260000000001</v>
      </c>
      <c r="O33" s="1">
        <f>E33/5</f>
        <v>37.692799999999998</v>
      </c>
      <c r="P33" s="5">
        <f t="shared" si="4"/>
        <v>60.694799999999979</v>
      </c>
      <c r="Q33" s="5"/>
      <c r="R33" s="1"/>
      <c r="S33" s="1">
        <f t="shared" si="1"/>
        <v>13</v>
      </c>
      <c r="T33" s="1">
        <f t="shared" si="2"/>
        <v>11.389750827744292</v>
      </c>
      <c r="U33" s="1">
        <v>47.175199999999997</v>
      </c>
      <c r="V33" s="1">
        <v>37.218800000000002</v>
      </c>
      <c r="W33" s="1">
        <v>23.937799999999999</v>
      </c>
      <c r="X33" s="1">
        <v>43.782200000000003</v>
      </c>
      <c r="Y33" s="1">
        <v>45.5364</v>
      </c>
      <c r="Z33" s="1"/>
      <c r="AA33" s="1">
        <f>P33*G33</f>
        <v>60.694799999999979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31</v>
      </c>
      <c r="C34" s="1"/>
      <c r="D34" s="1">
        <v>330</v>
      </c>
      <c r="E34" s="1">
        <v>95</v>
      </c>
      <c r="F34" s="1">
        <v>235</v>
      </c>
      <c r="G34" s="6">
        <v>0.36</v>
      </c>
      <c r="H34" s="1">
        <v>45</v>
      </c>
      <c r="I34" s="1"/>
      <c r="J34" s="1">
        <v>98</v>
      </c>
      <c r="K34" s="1">
        <f t="shared" si="0"/>
        <v>-3</v>
      </c>
      <c r="L34" s="1"/>
      <c r="M34" s="1"/>
      <c r="N34" s="1"/>
      <c r="O34" s="1">
        <f>E34/5</f>
        <v>19</v>
      </c>
      <c r="P34" s="5">
        <f t="shared" si="4"/>
        <v>12</v>
      </c>
      <c r="Q34" s="5"/>
      <c r="R34" s="1"/>
      <c r="S34" s="1">
        <f t="shared" si="1"/>
        <v>13</v>
      </c>
      <c r="T34" s="1">
        <f t="shared" si="2"/>
        <v>12.368421052631579</v>
      </c>
      <c r="U34" s="1">
        <v>18</v>
      </c>
      <c r="V34" s="1">
        <v>38</v>
      </c>
      <c r="W34" s="1">
        <v>3.8</v>
      </c>
      <c r="X34" s="1">
        <v>25</v>
      </c>
      <c r="Y34" s="1">
        <v>0.8</v>
      </c>
      <c r="Z34" s="1"/>
      <c r="AA34" s="1">
        <f>P34*G34</f>
        <v>4.32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33</v>
      </c>
      <c r="C35" s="1">
        <v>51.402000000000001</v>
      </c>
      <c r="D35" s="1">
        <v>227.02600000000001</v>
      </c>
      <c r="E35" s="1">
        <v>116.964</v>
      </c>
      <c r="F35" s="1">
        <v>135.76</v>
      </c>
      <c r="G35" s="6">
        <v>1</v>
      </c>
      <c r="H35" s="1">
        <v>60</v>
      </c>
      <c r="I35" s="1"/>
      <c r="J35" s="1">
        <v>121.726</v>
      </c>
      <c r="K35" s="1">
        <f t="shared" si="0"/>
        <v>-4.7620000000000005</v>
      </c>
      <c r="L35" s="1"/>
      <c r="M35" s="1"/>
      <c r="N35" s="1">
        <v>150.34159999999989</v>
      </c>
      <c r="O35" s="1">
        <f>E35/5</f>
        <v>23.392800000000001</v>
      </c>
      <c r="P35" s="5">
        <f t="shared" si="4"/>
        <v>18.004800000000131</v>
      </c>
      <c r="Q35" s="5"/>
      <c r="R35" s="1"/>
      <c r="S35" s="1">
        <f t="shared" si="1"/>
        <v>13</v>
      </c>
      <c r="T35" s="1">
        <f t="shared" si="2"/>
        <v>12.230327280188769</v>
      </c>
      <c r="U35" s="1">
        <v>30.547799999999999</v>
      </c>
      <c r="V35" s="1">
        <v>33.305399999999999</v>
      </c>
      <c r="W35" s="1">
        <v>23.667000000000002</v>
      </c>
      <c r="X35" s="1">
        <v>24.666399999999999</v>
      </c>
      <c r="Y35" s="1">
        <v>33.406599999999997</v>
      </c>
      <c r="Z35" s="1"/>
      <c r="AA35" s="1">
        <f>P35*G35</f>
        <v>18.004800000000131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31</v>
      </c>
      <c r="C36" s="1">
        <v>155</v>
      </c>
      <c r="D36" s="1"/>
      <c r="E36" s="1">
        <v>94</v>
      </c>
      <c r="F36" s="1">
        <v>57</v>
      </c>
      <c r="G36" s="6">
        <v>0.4</v>
      </c>
      <c r="H36" s="1" t="e">
        <v>#N/A</v>
      </c>
      <c r="I36" s="1"/>
      <c r="J36" s="1">
        <v>92</v>
      </c>
      <c r="K36" s="1">
        <f t="shared" ref="K36:K66" si="5">E36-J36</f>
        <v>2</v>
      </c>
      <c r="L36" s="1"/>
      <c r="M36" s="1"/>
      <c r="N36" s="1"/>
      <c r="O36" s="1">
        <f>E36/5</f>
        <v>18.8</v>
      </c>
      <c r="P36" s="5">
        <f>10*O36-N36-F36</f>
        <v>131</v>
      </c>
      <c r="Q36" s="5"/>
      <c r="R36" s="1"/>
      <c r="S36" s="1">
        <f t="shared" si="1"/>
        <v>10</v>
      </c>
      <c r="T36" s="1">
        <f t="shared" si="2"/>
        <v>3.0319148936170213</v>
      </c>
      <c r="U36" s="1">
        <v>6.8</v>
      </c>
      <c r="V36" s="1">
        <v>10.4</v>
      </c>
      <c r="W36" s="1">
        <v>12.6</v>
      </c>
      <c r="X36" s="1">
        <v>10.4</v>
      </c>
      <c r="Y36" s="1">
        <v>10</v>
      </c>
      <c r="Z36" s="1"/>
      <c r="AA36" s="1">
        <f>P36*G36</f>
        <v>52.400000000000006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33</v>
      </c>
      <c r="C37" s="1">
        <v>41.975999999999999</v>
      </c>
      <c r="D37" s="1">
        <v>80.177999999999997</v>
      </c>
      <c r="E37" s="1">
        <v>107.393</v>
      </c>
      <c r="F37" s="1">
        <v>3.9319999999999999</v>
      </c>
      <c r="G37" s="6">
        <v>1</v>
      </c>
      <c r="H37" s="1">
        <v>60</v>
      </c>
      <c r="I37" s="1"/>
      <c r="J37" s="1">
        <v>107.58</v>
      </c>
      <c r="K37" s="1">
        <f t="shared" si="5"/>
        <v>-0.18699999999999761</v>
      </c>
      <c r="L37" s="1"/>
      <c r="M37" s="1"/>
      <c r="N37" s="1">
        <v>158.25559999999999</v>
      </c>
      <c r="O37" s="1">
        <f>E37/5</f>
        <v>21.4786</v>
      </c>
      <c r="P37" s="5">
        <f t="shared" si="4"/>
        <v>117.03420000000004</v>
      </c>
      <c r="Q37" s="5"/>
      <c r="R37" s="1"/>
      <c r="S37" s="1">
        <f t="shared" si="1"/>
        <v>13.000000000000002</v>
      </c>
      <c r="T37" s="1">
        <f t="shared" si="2"/>
        <v>7.5511253061186467</v>
      </c>
      <c r="U37" s="1">
        <v>20.8674</v>
      </c>
      <c r="V37" s="1">
        <v>18.113800000000001</v>
      </c>
      <c r="W37" s="1">
        <v>14.6256</v>
      </c>
      <c r="X37" s="1">
        <v>15.7308</v>
      </c>
      <c r="Y37" s="1">
        <v>22.8566</v>
      </c>
      <c r="Z37" s="1"/>
      <c r="AA37" s="1">
        <f>P37*G37</f>
        <v>117.03420000000004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>
        <v>21</v>
      </c>
      <c r="D38" s="1">
        <v>100</v>
      </c>
      <c r="E38" s="1">
        <v>11</v>
      </c>
      <c r="F38" s="1">
        <v>88</v>
      </c>
      <c r="G38" s="6">
        <v>0.09</v>
      </c>
      <c r="H38" s="1">
        <v>45</v>
      </c>
      <c r="I38" s="1"/>
      <c r="J38" s="1">
        <v>18</v>
      </c>
      <c r="K38" s="1">
        <f t="shared" si="5"/>
        <v>-7</v>
      </c>
      <c r="L38" s="1"/>
      <c r="M38" s="1"/>
      <c r="N38" s="1"/>
      <c r="O38" s="1">
        <f>E38/5</f>
        <v>2.2000000000000002</v>
      </c>
      <c r="P38" s="5"/>
      <c r="Q38" s="5"/>
      <c r="R38" s="1"/>
      <c r="S38" s="1">
        <f t="shared" si="1"/>
        <v>40</v>
      </c>
      <c r="T38" s="1">
        <f t="shared" si="2"/>
        <v>40</v>
      </c>
      <c r="U38" s="1">
        <v>9</v>
      </c>
      <c r="V38" s="1">
        <v>12.8</v>
      </c>
      <c r="W38" s="1">
        <v>7</v>
      </c>
      <c r="X38" s="1">
        <v>12.6</v>
      </c>
      <c r="Y38" s="1">
        <v>11.2</v>
      </c>
      <c r="Z38" s="1"/>
      <c r="AA38" s="1">
        <f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31</v>
      </c>
      <c r="C39" s="1">
        <v>404</v>
      </c>
      <c r="D39" s="1">
        <v>170</v>
      </c>
      <c r="E39" s="1">
        <v>348</v>
      </c>
      <c r="F39" s="1">
        <v>148</v>
      </c>
      <c r="G39" s="6">
        <v>0.45</v>
      </c>
      <c r="H39" s="1">
        <v>45</v>
      </c>
      <c r="I39" s="1"/>
      <c r="J39" s="1">
        <v>355</v>
      </c>
      <c r="K39" s="1">
        <f t="shared" si="5"/>
        <v>-7</v>
      </c>
      <c r="L39" s="1"/>
      <c r="M39" s="1"/>
      <c r="N39" s="1"/>
      <c r="O39" s="1">
        <f>E39/5</f>
        <v>69.599999999999994</v>
      </c>
      <c r="P39" s="5">
        <f>10*O39-N39-F39</f>
        <v>548</v>
      </c>
      <c r="Q39" s="5"/>
      <c r="R39" s="1"/>
      <c r="S39" s="1">
        <f t="shared" si="1"/>
        <v>10</v>
      </c>
      <c r="T39" s="1">
        <f t="shared" si="2"/>
        <v>2.1264367816091956</v>
      </c>
      <c r="U39" s="1">
        <v>21.4</v>
      </c>
      <c r="V39" s="1">
        <v>46.4</v>
      </c>
      <c r="W39" s="1">
        <v>44.2</v>
      </c>
      <c r="X39" s="1">
        <v>33.799999999999997</v>
      </c>
      <c r="Y39" s="1">
        <v>34.6</v>
      </c>
      <c r="Z39" s="1"/>
      <c r="AA39" s="1">
        <f>P39*G39</f>
        <v>246.6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31</v>
      </c>
      <c r="C40" s="1">
        <v>446</v>
      </c>
      <c r="D40" s="1"/>
      <c r="E40" s="1">
        <v>278</v>
      </c>
      <c r="F40" s="1">
        <v>92</v>
      </c>
      <c r="G40" s="6">
        <v>0.3</v>
      </c>
      <c r="H40" s="1">
        <v>45</v>
      </c>
      <c r="I40" s="1"/>
      <c r="J40" s="1">
        <v>295</v>
      </c>
      <c r="K40" s="1">
        <f t="shared" si="5"/>
        <v>-17</v>
      </c>
      <c r="L40" s="1"/>
      <c r="M40" s="1"/>
      <c r="N40" s="1"/>
      <c r="O40" s="1">
        <f>E40/5</f>
        <v>55.6</v>
      </c>
      <c r="P40" s="5">
        <f>10*O40-N40-F40</f>
        <v>464</v>
      </c>
      <c r="Q40" s="5"/>
      <c r="R40" s="1"/>
      <c r="S40" s="1">
        <f t="shared" si="1"/>
        <v>10</v>
      </c>
      <c r="T40" s="1">
        <f t="shared" si="2"/>
        <v>1.6546762589928057</v>
      </c>
      <c r="U40" s="1">
        <v>19.8</v>
      </c>
      <c r="V40" s="1">
        <v>32.200000000000003</v>
      </c>
      <c r="W40" s="1">
        <v>44.4</v>
      </c>
      <c r="X40" s="1">
        <v>29.4</v>
      </c>
      <c r="Y40" s="1">
        <v>24.2</v>
      </c>
      <c r="Z40" s="1"/>
      <c r="AA40" s="1">
        <f>P40*G40</f>
        <v>139.19999999999999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31</v>
      </c>
      <c r="C41" s="1">
        <v>70</v>
      </c>
      <c r="D41" s="1">
        <v>336</v>
      </c>
      <c r="E41" s="1">
        <v>150</v>
      </c>
      <c r="F41" s="1">
        <v>174</v>
      </c>
      <c r="G41" s="6">
        <v>0.27</v>
      </c>
      <c r="H41" s="1">
        <v>45</v>
      </c>
      <c r="I41" s="1"/>
      <c r="J41" s="1">
        <v>172</v>
      </c>
      <c r="K41" s="1">
        <f t="shared" si="5"/>
        <v>-22</v>
      </c>
      <c r="L41" s="1"/>
      <c r="M41" s="1"/>
      <c r="N41" s="1">
        <v>310.19999999999987</v>
      </c>
      <c r="O41" s="1">
        <f>E41/5</f>
        <v>30</v>
      </c>
      <c r="P41" s="5"/>
      <c r="Q41" s="5"/>
      <c r="R41" s="1"/>
      <c r="S41" s="1">
        <f t="shared" si="1"/>
        <v>16.139999999999997</v>
      </c>
      <c r="T41" s="1">
        <f t="shared" si="2"/>
        <v>16.139999999999997</v>
      </c>
      <c r="U41" s="1">
        <v>49.4</v>
      </c>
      <c r="V41" s="1">
        <v>45</v>
      </c>
      <c r="W41" s="1">
        <v>32</v>
      </c>
      <c r="X41" s="1">
        <v>39</v>
      </c>
      <c r="Y41" s="1">
        <v>33.4</v>
      </c>
      <c r="Z41" s="1"/>
      <c r="AA41" s="1">
        <f>P41*G41</f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33</v>
      </c>
      <c r="C42" s="1">
        <v>113.221</v>
      </c>
      <c r="D42" s="1"/>
      <c r="E42" s="1">
        <v>65.116</v>
      </c>
      <c r="F42" s="1">
        <v>12.145</v>
      </c>
      <c r="G42" s="6">
        <v>1</v>
      </c>
      <c r="H42" s="1">
        <v>45</v>
      </c>
      <c r="I42" s="1"/>
      <c r="J42" s="1">
        <v>88.843999999999994</v>
      </c>
      <c r="K42" s="1">
        <f t="shared" si="5"/>
        <v>-23.727999999999994</v>
      </c>
      <c r="L42" s="1"/>
      <c r="M42" s="1"/>
      <c r="N42" s="1">
        <v>109.2582</v>
      </c>
      <c r="O42" s="1">
        <f>E42/5</f>
        <v>13.023199999999999</v>
      </c>
      <c r="P42" s="5">
        <f t="shared" si="4"/>
        <v>47.898399999999981</v>
      </c>
      <c r="Q42" s="5"/>
      <c r="R42" s="1"/>
      <c r="S42" s="1">
        <f t="shared" si="1"/>
        <v>13</v>
      </c>
      <c r="T42" s="1">
        <f t="shared" si="2"/>
        <v>9.3220713803059159</v>
      </c>
      <c r="U42" s="1">
        <v>23.664400000000001</v>
      </c>
      <c r="V42" s="1">
        <v>6.7538</v>
      </c>
      <c r="W42" s="1">
        <v>3.778799999999999</v>
      </c>
      <c r="X42" s="1">
        <v>6.3798000000000004</v>
      </c>
      <c r="Y42" s="1">
        <v>10.581799999999999</v>
      </c>
      <c r="Z42" s="1"/>
      <c r="AA42" s="1">
        <f>P42*G42</f>
        <v>47.898399999999981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33</v>
      </c>
      <c r="C43" s="1">
        <v>3.8490000000000002</v>
      </c>
      <c r="D43" s="1">
        <v>150.03399999999999</v>
      </c>
      <c r="E43" s="1">
        <v>49.279000000000003</v>
      </c>
      <c r="F43" s="1">
        <v>98.984999999999999</v>
      </c>
      <c r="G43" s="6">
        <v>1</v>
      </c>
      <c r="H43" s="1">
        <v>45</v>
      </c>
      <c r="I43" s="1"/>
      <c r="J43" s="1">
        <v>56.930999999999997</v>
      </c>
      <c r="K43" s="1">
        <f t="shared" si="5"/>
        <v>-7.6519999999999939</v>
      </c>
      <c r="L43" s="1"/>
      <c r="M43" s="1"/>
      <c r="N43" s="1"/>
      <c r="O43" s="1">
        <f>E43/5</f>
        <v>9.8558000000000003</v>
      </c>
      <c r="P43" s="5">
        <f t="shared" si="4"/>
        <v>29.140400000000014</v>
      </c>
      <c r="Q43" s="5"/>
      <c r="R43" s="1"/>
      <c r="S43" s="1">
        <f t="shared" si="1"/>
        <v>13.000000000000002</v>
      </c>
      <c r="T43" s="1">
        <f t="shared" si="2"/>
        <v>10.043324742791047</v>
      </c>
      <c r="U43" s="1">
        <v>9.1209999999999987</v>
      </c>
      <c r="V43" s="1">
        <v>16.1874</v>
      </c>
      <c r="W43" s="1">
        <v>9.0132000000000012</v>
      </c>
      <c r="X43" s="1">
        <v>12.646599999999999</v>
      </c>
      <c r="Y43" s="1">
        <v>15.550599999999999</v>
      </c>
      <c r="Z43" s="1"/>
      <c r="AA43" s="1">
        <f>P43*G43</f>
        <v>29.140400000000014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71</v>
      </c>
      <c r="B44" s="1" t="s">
        <v>31</v>
      </c>
      <c r="C44" s="1">
        <v>211</v>
      </c>
      <c r="D44" s="1">
        <v>528</v>
      </c>
      <c r="E44" s="1">
        <v>288</v>
      </c>
      <c r="F44" s="1">
        <v>295</v>
      </c>
      <c r="G44" s="6">
        <v>0.4</v>
      </c>
      <c r="H44" s="1">
        <v>60</v>
      </c>
      <c r="I44" s="1"/>
      <c r="J44" s="1">
        <v>318</v>
      </c>
      <c r="K44" s="1">
        <f t="shared" si="5"/>
        <v>-30</v>
      </c>
      <c r="L44" s="1"/>
      <c r="M44" s="1"/>
      <c r="N44" s="1">
        <v>720</v>
      </c>
      <c r="O44" s="1">
        <f>E44/5</f>
        <v>57.6</v>
      </c>
      <c r="P44" s="5"/>
      <c r="Q44" s="5"/>
      <c r="R44" s="1"/>
      <c r="S44" s="1">
        <f t="shared" si="1"/>
        <v>17.621527777777779</v>
      </c>
      <c r="T44" s="1">
        <f t="shared" si="2"/>
        <v>17.621527777777779</v>
      </c>
      <c r="U44" s="1">
        <v>93.2</v>
      </c>
      <c r="V44" s="1">
        <v>81.599999999999994</v>
      </c>
      <c r="W44" s="1">
        <v>60.4</v>
      </c>
      <c r="X44" s="1">
        <v>67</v>
      </c>
      <c r="Y44" s="1">
        <v>57.6</v>
      </c>
      <c r="Z44" s="1"/>
      <c r="AA44" s="1">
        <f>P44*G44</f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31</v>
      </c>
      <c r="C45" s="1">
        <v>93</v>
      </c>
      <c r="D45" s="1">
        <v>632</v>
      </c>
      <c r="E45" s="1">
        <v>220</v>
      </c>
      <c r="F45" s="1">
        <v>415</v>
      </c>
      <c r="G45" s="6">
        <v>0.4</v>
      </c>
      <c r="H45" s="1">
        <v>60</v>
      </c>
      <c r="I45" s="1"/>
      <c r="J45" s="1">
        <v>243</v>
      </c>
      <c r="K45" s="1">
        <f t="shared" si="5"/>
        <v>-23</v>
      </c>
      <c r="L45" s="1"/>
      <c r="M45" s="1"/>
      <c r="N45" s="1">
        <v>370</v>
      </c>
      <c r="O45" s="1">
        <f>E45/5</f>
        <v>44</v>
      </c>
      <c r="P45" s="5"/>
      <c r="Q45" s="5"/>
      <c r="R45" s="1"/>
      <c r="S45" s="1">
        <f t="shared" si="1"/>
        <v>17.84090909090909</v>
      </c>
      <c r="T45" s="1">
        <f t="shared" si="2"/>
        <v>17.84090909090909</v>
      </c>
      <c r="U45" s="1">
        <v>71</v>
      </c>
      <c r="V45" s="1">
        <v>82</v>
      </c>
      <c r="W45" s="1">
        <v>47.6</v>
      </c>
      <c r="X45" s="1">
        <v>49.6</v>
      </c>
      <c r="Y45" s="1">
        <v>63</v>
      </c>
      <c r="Z45" s="1"/>
      <c r="AA45" s="1">
        <f>P45*G45</f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73</v>
      </c>
      <c r="B46" s="1" t="s">
        <v>31</v>
      </c>
      <c r="C46" s="1">
        <v>167</v>
      </c>
      <c r="D46" s="1">
        <v>512</v>
      </c>
      <c r="E46" s="1">
        <v>281</v>
      </c>
      <c r="F46" s="1">
        <v>288</v>
      </c>
      <c r="G46" s="6">
        <v>0.4</v>
      </c>
      <c r="H46" s="1">
        <v>60</v>
      </c>
      <c r="I46" s="1"/>
      <c r="J46" s="1">
        <v>328</v>
      </c>
      <c r="K46" s="1">
        <f t="shared" si="5"/>
        <v>-47</v>
      </c>
      <c r="L46" s="1"/>
      <c r="M46" s="1"/>
      <c r="N46" s="1">
        <v>300</v>
      </c>
      <c r="O46" s="1">
        <f>E46/5</f>
        <v>56.2</v>
      </c>
      <c r="P46" s="5">
        <f t="shared" si="4"/>
        <v>142.60000000000002</v>
      </c>
      <c r="Q46" s="5"/>
      <c r="R46" s="1"/>
      <c r="S46" s="1">
        <f t="shared" si="1"/>
        <v>13</v>
      </c>
      <c r="T46" s="1">
        <f t="shared" si="2"/>
        <v>10.462633451957295</v>
      </c>
      <c r="U46" s="1">
        <v>61.8</v>
      </c>
      <c r="V46" s="1">
        <v>68</v>
      </c>
      <c r="W46" s="1">
        <v>47.2</v>
      </c>
      <c r="X46" s="1">
        <v>50.8</v>
      </c>
      <c r="Y46" s="1">
        <v>58.2</v>
      </c>
      <c r="Z46" s="1"/>
      <c r="AA46" s="1">
        <f>P46*G46</f>
        <v>57.040000000000013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33</v>
      </c>
      <c r="C47" s="1">
        <v>1.0049999999999999</v>
      </c>
      <c r="D47" s="1">
        <v>204.255</v>
      </c>
      <c r="E47" s="1">
        <v>25.163</v>
      </c>
      <c r="F47" s="1">
        <v>177.53700000000001</v>
      </c>
      <c r="G47" s="6">
        <v>1</v>
      </c>
      <c r="H47" s="1">
        <v>45</v>
      </c>
      <c r="I47" s="1"/>
      <c r="J47" s="1">
        <v>26.440999999999999</v>
      </c>
      <c r="K47" s="1">
        <f t="shared" si="5"/>
        <v>-1.2779999999999987</v>
      </c>
      <c r="L47" s="1"/>
      <c r="M47" s="1"/>
      <c r="N47" s="1"/>
      <c r="O47" s="1">
        <f>E47/5</f>
        <v>5.0326000000000004</v>
      </c>
      <c r="P47" s="5"/>
      <c r="Q47" s="5"/>
      <c r="R47" s="1"/>
      <c r="S47" s="1">
        <f t="shared" si="1"/>
        <v>35.27739140801971</v>
      </c>
      <c r="T47" s="1">
        <f t="shared" si="2"/>
        <v>35.27739140801971</v>
      </c>
      <c r="U47" s="1">
        <v>6.2157999999999998</v>
      </c>
      <c r="V47" s="1">
        <v>24.290400000000002</v>
      </c>
      <c r="W47" s="1">
        <v>5.5999999999999999E-3</v>
      </c>
      <c r="X47" s="1">
        <v>11.9354</v>
      </c>
      <c r="Y47" s="1">
        <v>8.1579999999999995</v>
      </c>
      <c r="Z47" s="1"/>
      <c r="AA47" s="1">
        <f>P47*G47</f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75</v>
      </c>
      <c r="B48" s="1" t="s">
        <v>31</v>
      </c>
      <c r="C48" s="1"/>
      <c r="D48" s="1">
        <v>282</v>
      </c>
      <c r="E48" s="1">
        <v>129</v>
      </c>
      <c r="F48" s="1">
        <v>153</v>
      </c>
      <c r="G48" s="6">
        <v>0.4</v>
      </c>
      <c r="H48" s="1">
        <v>45</v>
      </c>
      <c r="I48" s="1"/>
      <c r="J48" s="1">
        <v>135</v>
      </c>
      <c r="K48" s="1">
        <f t="shared" si="5"/>
        <v>-6</v>
      </c>
      <c r="L48" s="1"/>
      <c r="M48" s="1"/>
      <c r="N48" s="1"/>
      <c r="O48" s="1">
        <f>E48/5</f>
        <v>25.8</v>
      </c>
      <c r="P48" s="5">
        <f t="shared" si="4"/>
        <v>182.40000000000003</v>
      </c>
      <c r="Q48" s="5"/>
      <c r="R48" s="1"/>
      <c r="S48" s="1">
        <f t="shared" si="1"/>
        <v>13.000000000000002</v>
      </c>
      <c r="T48" s="1">
        <f t="shared" si="2"/>
        <v>5.9302325581395348</v>
      </c>
      <c r="U48" s="1">
        <v>0.4</v>
      </c>
      <c r="V48" s="1">
        <v>31.6</v>
      </c>
      <c r="W48" s="1">
        <v>0</v>
      </c>
      <c r="X48" s="1">
        <v>15.8</v>
      </c>
      <c r="Y48" s="1">
        <v>15.4</v>
      </c>
      <c r="Z48" s="1"/>
      <c r="AA48" s="1">
        <f>P48*G48</f>
        <v>72.960000000000022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76</v>
      </c>
      <c r="B49" s="1" t="s">
        <v>33</v>
      </c>
      <c r="C49" s="1">
        <v>132.73599999999999</v>
      </c>
      <c r="D49" s="1">
        <v>94.01</v>
      </c>
      <c r="E49" s="1">
        <v>182.55199999999999</v>
      </c>
      <c r="F49" s="1">
        <v>6.2569999999999997</v>
      </c>
      <c r="G49" s="6">
        <v>1</v>
      </c>
      <c r="H49" s="1">
        <v>45</v>
      </c>
      <c r="I49" s="1"/>
      <c r="J49" s="1">
        <v>197.27600000000001</v>
      </c>
      <c r="K49" s="1">
        <f t="shared" si="5"/>
        <v>-14.724000000000018</v>
      </c>
      <c r="L49" s="1"/>
      <c r="M49" s="1"/>
      <c r="N49" s="1">
        <v>288.39480000000009</v>
      </c>
      <c r="O49" s="1">
        <f>E49/5</f>
        <v>36.510399999999997</v>
      </c>
      <c r="P49" s="5">
        <f t="shared" si="4"/>
        <v>179.98339999999985</v>
      </c>
      <c r="Q49" s="5"/>
      <c r="R49" s="1"/>
      <c r="S49" s="1">
        <f t="shared" si="1"/>
        <v>13</v>
      </c>
      <c r="T49" s="1">
        <f t="shared" si="2"/>
        <v>8.0703525570796302</v>
      </c>
      <c r="U49" s="1">
        <v>37.138599999999997</v>
      </c>
      <c r="V49" s="1">
        <v>29.440200000000001</v>
      </c>
      <c r="W49" s="1">
        <v>28.734400000000001</v>
      </c>
      <c r="X49" s="1">
        <v>32.047600000000003</v>
      </c>
      <c r="Y49" s="1">
        <v>22.131799999999998</v>
      </c>
      <c r="Z49" s="1"/>
      <c r="AA49" s="1">
        <f>P49*G49</f>
        <v>179.98339999999985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77</v>
      </c>
      <c r="B50" s="1" t="s">
        <v>31</v>
      </c>
      <c r="C50" s="1">
        <v>30</v>
      </c>
      <c r="D50" s="1"/>
      <c r="E50" s="1">
        <v>17</v>
      </c>
      <c r="F50" s="1"/>
      <c r="G50" s="6">
        <v>0.28000000000000003</v>
      </c>
      <c r="H50" s="1">
        <v>45</v>
      </c>
      <c r="I50" s="1"/>
      <c r="J50" s="1">
        <v>21</v>
      </c>
      <c r="K50" s="1">
        <f t="shared" si="5"/>
        <v>-4</v>
      </c>
      <c r="L50" s="1"/>
      <c r="M50" s="1"/>
      <c r="N50" s="1">
        <v>72</v>
      </c>
      <c r="O50" s="1">
        <f>E50/5</f>
        <v>3.4</v>
      </c>
      <c r="P50" s="5"/>
      <c r="Q50" s="5"/>
      <c r="R50" s="1"/>
      <c r="S50" s="1">
        <f t="shared" si="1"/>
        <v>21.176470588235293</v>
      </c>
      <c r="T50" s="1">
        <f t="shared" si="2"/>
        <v>21.176470588235293</v>
      </c>
      <c r="U50" s="1">
        <v>13</v>
      </c>
      <c r="V50" s="1">
        <v>3.6</v>
      </c>
      <c r="W50" s="1">
        <v>5.2</v>
      </c>
      <c r="X50" s="1">
        <v>5</v>
      </c>
      <c r="Y50" s="1">
        <v>1</v>
      </c>
      <c r="Z50" s="1"/>
      <c r="AA50" s="1">
        <f>P50*G50</f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78</v>
      </c>
      <c r="B51" s="1" t="s">
        <v>33</v>
      </c>
      <c r="C51" s="1">
        <v>26.701000000000001</v>
      </c>
      <c r="D51" s="1"/>
      <c r="E51" s="1">
        <v>22.016999999999999</v>
      </c>
      <c r="F51" s="1">
        <v>0.47199999999999998</v>
      </c>
      <c r="G51" s="6">
        <v>1</v>
      </c>
      <c r="H51" s="1">
        <v>45</v>
      </c>
      <c r="I51" s="1"/>
      <c r="J51" s="1">
        <v>26.879000000000001</v>
      </c>
      <c r="K51" s="1">
        <f t="shared" si="5"/>
        <v>-4.8620000000000019</v>
      </c>
      <c r="L51" s="1"/>
      <c r="M51" s="1"/>
      <c r="N51" s="1">
        <v>43.40100000000001</v>
      </c>
      <c r="O51" s="1">
        <f>E51/5</f>
        <v>4.4033999999999995</v>
      </c>
      <c r="P51" s="5">
        <f t="shared" si="4"/>
        <v>13.371199999999982</v>
      </c>
      <c r="Q51" s="5"/>
      <c r="R51" s="1"/>
      <c r="S51" s="1">
        <f t="shared" si="1"/>
        <v>13</v>
      </c>
      <c r="T51" s="1">
        <f t="shared" si="2"/>
        <v>9.9634373438706483</v>
      </c>
      <c r="U51" s="1">
        <v>6.6936000000000009</v>
      </c>
      <c r="V51" s="1">
        <v>4.1867999999999999</v>
      </c>
      <c r="W51" s="1">
        <v>3.9316</v>
      </c>
      <c r="X51" s="1">
        <v>2.1086</v>
      </c>
      <c r="Y51" s="1">
        <v>0</v>
      </c>
      <c r="Z51" s="1"/>
      <c r="AA51" s="1">
        <f>P51*G51</f>
        <v>13.371199999999982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79</v>
      </c>
      <c r="B52" s="1" t="s">
        <v>31</v>
      </c>
      <c r="C52" s="1">
        <v>7</v>
      </c>
      <c r="D52" s="1">
        <v>100</v>
      </c>
      <c r="E52" s="1">
        <v>24</v>
      </c>
      <c r="F52" s="1">
        <v>76</v>
      </c>
      <c r="G52" s="6">
        <v>0.09</v>
      </c>
      <c r="H52" s="1">
        <v>45</v>
      </c>
      <c r="I52" s="1"/>
      <c r="J52" s="1">
        <v>25</v>
      </c>
      <c r="K52" s="1">
        <f t="shared" si="5"/>
        <v>-1</v>
      </c>
      <c r="L52" s="1"/>
      <c r="M52" s="1"/>
      <c r="N52" s="1"/>
      <c r="O52" s="1">
        <f>E52/5</f>
        <v>4.8</v>
      </c>
      <c r="P52" s="5"/>
      <c r="Q52" s="5"/>
      <c r="R52" s="1"/>
      <c r="S52" s="1">
        <f t="shared" si="1"/>
        <v>15.833333333333334</v>
      </c>
      <c r="T52" s="1">
        <f t="shared" si="2"/>
        <v>15.833333333333334</v>
      </c>
      <c r="U52" s="1">
        <v>2.8</v>
      </c>
      <c r="V52" s="1">
        <v>11.2</v>
      </c>
      <c r="W52" s="1">
        <v>0</v>
      </c>
      <c r="X52" s="1">
        <v>0</v>
      </c>
      <c r="Y52" s="1">
        <v>0</v>
      </c>
      <c r="Z52" s="1" t="s">
        <v>80</v>
      </c>
      <c r="AA52" s="1">
        <f>P52*G52</f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31</v>
      </c>
      <c r="C53" s="1">
        <v>116</v>
      </c>
      <c r="D53" s="1">
        <v>112</v>
      </c>
      <c r="E53" s="1">
        <v>168</v>
      </c>
      <c r="F53" s="1">
        <v>21</v>
      </c>
      <c r="G53" s="6">
        <v>0.35</v>
      </c>
      <c r="H53" s="1">
        <v>45</v>
      </c>
      <c r="I53" s="1"/>
      <c r="J53" s="1">
        <v>194</v>
      </c>
      <c r="K53" s="1">
        <f t="shared" si="5"/>
        <v>-26</v>
      </c>
      <c r="L53" s="1"/>
      <c r="M53" s="1"/>
      <c r="N53" s="1">
        <v>237.8</v>
      </c>
      <c r="O53" s="1">
        <f>E53/5</f>
        <v>33.6</v>
      </c>
      <c r="P53" s="5">
        <f t="shared" si="4"/>
        <v>178</v>
      </c>
      <c r="Q53" s="5"/>
      <c r="R53" s="1"/>
      <c r="S53" s="1">
        <f t="shared" si="1"/>
        <v>13</v>
      </c>
      <c r="T53" s="1">
        <f t="shared" si="2"/>
        <v>7.7023809523809526</v>
      </c>
      <c r="U53" s="1">
        <v>34.4</v>
      </c>
      <c r="V53" s="1">
        <v>32.200000000000003</v>
      </c>
      <c r="W53" s="1">
        <v>25.4</v>
      </c>
      <c r="X53" s="1">
        <v>24.6</v>
      </c>
      <c r="Y53" s="1">
        <v>28.6</v>
      </c>
      <c r="Z53" s="1"/>
      <c r="AA53" s="1">
        <f>P53*G53</f>
        <v>62.3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33</v>
      </c>
      <c r="C54" s="1">
        <v>117.742</v>
      </c>
      <c r="D54" s="1">
        <v>16.524999999999999</v>
      </c>
      <c r="E54" s="1">
        <v>114.732</v>
      </c>
      <c r="F54" s="1">
        <v>-1.5649999999999999</v>
      </c>
      <c r="G54" s="6">
        <v>1</v>
      </c>
      <c r="H54" s="1">
        <v>45</v>
      </c>
      <c r="I54" s="1"/>
      <c r="J54" s="1">
        <v>119.449</v>
      </c>
      <c r="K54" s="1">
        <f t="shared" si="5"/>
        <v>-4.7169999999999987</v>
      </c>
      <c r="L54" s="1"/>
      <c r="M54" s="1"/>
      <c r="N54" s="1">
        <v>138.9676</v>
      </c>
      <c r="O54" s="1">
        <f>E54/5</f>
        <v>22.946400000000001</v>
      </c>
      <c r="P54" s="5">
        <f t="shared" si="4"/>
        <v>160.9006</v>
      </c>
      <c r="Q54" s="5"/>
      <c r="R54" s="1"/>
      <c r="S54" s="1">
        <f t="shared" si="1"/>
        <v>13</v>
      </c>
      <c r="T54" s="1">
        <f t="shared" si="2"/>
        <v>5.9879806854234214</v>
      </c>
      <c r="U54" s="1">
        <v>19.426200000000001</v>
      </c>
      <c r="V54" s="1">
        <v>16.0884</v>
      </c>
      <c r="W54" s="1">
        <v>17.9712</v>
      </c>
      <c r="X54" s="1">
        <v>21.223400000000002</v>
      </c>
      <c r="Y54" s="1">
        <v>29.587599999999998</v>
      </c>
      <c r="Z54" s="1"/>
      <c r="AA54" s="1">
        <f>P54*G54</f>
        <v>160.9006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31</v>
      </c>
      <c r="C55" s="1">
        <v>41</v>
      </c>
      <c r="D55" s="1"/>
      <c r="E55" s="1">
        <v>21</v>
      </c>
      <c r="F55" s="1">
        <v>4</v>
      </c>
      <c r="G55" s="6">
        <v>0.33</v>
      </c>
      <c r="H55" s="1">
        <v>45</v>
      </c>
      <c r="I55" s="1"/>
      <c r="J55" s="1">
        <v>32</v>
      </c>
      <c r="K55" s="1">
        <f t="shared" si="5"/>
        <v>-11</v>
      </c>
      <c r="L55" s="1"/>
      <c r="M55" s="1"/>
      <c r="N55" s="1">
        <v>49.400000000000013</v>
      </c>
      <c r="O55" s="1">
        <f>E55/5</f>
        <v>4.2</v>
      </c>
      <c r="P55" s="5"/>
      <c r="Q55" s="5"/>
      <c r="R55" s="1"/>
      <c r="S55" s="1">
        <f t="shared" si="1"/>
        <v>12.714285714285717</v>
      </c>
      <c r="T55" s="1">
        <f t="shared" si="2"/>
        <v>12.714285714285717</v>
      </c>
      <c r="U55" s="1">
        <v>6.2</v>
      </c>
      <c r="V55" s="1">
        <v>0.4</v>
      </c>
      <c r="W55" s="1">
        <v>4.4000000000000004</v>
      </c>
      <c r="X55" s="1">
        <v>3.8</v>
      </c>
      <c r="Y55" s="1">
        <v>1.4</v>
      </c>
      <c r="Z55" s="1"/>
      <c r="AA55" s="1">
        <f>P55*G55</f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31</v>
      </c>
      <c r="C56" s="1">
        <v>172</v>
      </c>
      <c r="D56" s="1">
        <v>593</v>
      </c>
      <c r="E56" s="1">
        <v>292</v>
      </c>
      <c r="F56" s="1">
        <v>361</v>
      </c>
      <c r="G56" s="6">
        <v>0.28000000000000003</v>
      </c>
      <c r="H56" s="1">
        <v>45</v>
      </c>
      <c r="I56" s="1"/>
      <c r="J56" s="1">
        <v>326</v>
      </c>
      <c r="K56" s="1">
        <f t="shared" si="5"/>
        <v>-34</v>
      </c>
      <c r="L56" s="1"/>
      <c r="M56" s="1"/>
      <c r="N56" s="1">
        <v>300</v>
      </c>
      <c r="O56" s="1">
        <f>E56/5</f>
        <v>58.4</v>
      </c>
      <c r="P56" s="5">
        <f t="shared" si="4"/>
        <v>98.199999999999932</v>
      </c>
      <c r="Q56" s="5"/>
      <c r="R56" s="1"/>
      <c r="S56" s="1">
        <f t="shared" si="1"/>
        <v>13</v>
      </c>
      <c r="T56" s="1">
        <f t="shared" si="2"/>
        <v>11.318493150684931</v>
      </c>
      <c r="U56" s="1">
        <v>70.2</v>
      </c>
      <c r="V56" s="1">
        <v>79.400000000000006</v>
      </c>
      <c r="W56" s="1">
        <v>55.8</v>
      </c>
      <c r="X56" s="1">
        <v>69.599999999999994</v>
      </c>
      <c r="Y56" s="1">
        <v>59.8</v>
      </c>
      <c r="Z56" s="1"/>
      <c r="AA56" s="1">
        <f>P56*G56</f>
        <v>27.495999999999984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31</v>
      </c>
      <c r="C57" s="1">
        <v>76</v>
      </c>
      <c r="D57" s="1">
        <v>344</v>
      </c>
      <c r="E57" s="1">
        <v>180</v>
      </c>
      <c r="F57" s="1">
        <v>175</v>
      </c>
      <c r="G57" s="6">
        <v>0.28000000000000003</v>
      </c>
      <c r="H57" s="1">
        <v>45</v>
      </c>
      <c r="I57" s="1"/>
      <c r="J57" s="1">
        <v>205</v>
      </c>
      <c r="K57" s="1">
        <f t="shared" si="5"/>
        <v>-25</v>
      </c>
      <c r="L57" s="1"/>
      <c r="M57" s="1"/>
      <c r="N57" s="1">
        <v>210.8</v>
      </c>
      <c r="O57" s="1">
        <f>E57/5</f>
        <v>36</v>
      </c>
      <c r="P57" s="5">
        <f t="shared" si="4"/>
        <v>82.199999999999989</v>
      </c>
      <c r="Q57" s="5"/>
      <c r="R57" s="1"/>
      <c r="S57" s="1">
        <f t="shared" si="1"/>
        <v>13</v>
      </c>
      <c r="T57" s="1">
        <f t="shared" si="2"/>
        <v>10.716666666666667</v>
      </c>
      <c r="U57" s="1">
        <v>44.8</v>
      </c>
      <c r="V57" s="1">
        <v>46.2</v>
      </c>
      <c r="W57" s="1">
        <v>34</v>
      </c>
      <c r="X57" s="1">
        <v>51.6</v>
      </c>
      <c r="Y57" s="1">
        <v>41</v>
      </c>
      <c r="Z57" s="1"/>
      <c r="AA57" s="1">
        <f>P57*G57</f>
        <v>23.015999999999998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31</v>
      </c>
      <c r="C58" s="1">
        <v>229</v>
      </c>
      <c r="D58" s="1">
        <v>752</v>
      </c>
      <c r="E58" s="1">
        <v>388</v>
      </c>
      <c r="F58" s="1">
        <v>440</v>
      </c>
      <c r="G58" s="6">
        <v>0.35</v>
      </c>
      <c r="H58" s="1">
        <v>45</v>
      </c>
      <c r="I58" s="1"/>
      <c r="J58" s="1">
        <v>398</v>
      </c>
      <c r="K58" s="1">
        <f t="shared" si="5"/>
        <v>-10</v>
      </c>
      <c r="L58" s="1"/>
      <c r="M58" s="1"/>
      <c r="N58" s="1"/>
      <c r="O58" s="1">
        <f>E58/5</f>
        <v>77.599999999999994</v>
      </c>
      <c r="P58" s="5">
        <f t="shared" si="4"/>
        <v>568.79999999999995</v>
      </c>
      <c r="Q58" s="5"/>
      <c r="R58" s="1"/>
      <c r="S58" s="1">
        <f t="shared" si="1"/>
        <v>13</v>
      </c>
      <c r="T58" s="1">
        <f t="shared" si="2"/>
        <v>5.6701030927835054</v>
      </c>
      <c r="U58" s="1">
        <v>51.4</v>
      </c>
      <c r="V58" s="1">
        <v>83.4</v>
      </c>
      <c r="W58" s="1">
        <v>51.8</v>
      </c>
      <c r="X58" s="1">
        <v>62</v>
      </c>
      <c r="Y58" s="1">
        <v>61.8</v>
      </c>
      <c r="Z58" s="1"/>
      <c r="AA58" s="1">
        <f>P58*G58</f>
        <v>199.07999999999998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31</v>
      </c>
      <c r="C59" s="1">
        <v>148</v>
      </c>
      <c r="D59" s="1">
        <v>576</v>
      </c>
      <c r="E59" s="1">
        <v>251</v>
      </c>
      <c r="F59" s="1">
        <v>317</v>
      </c>
      <c r="G59" s="6">
        <v>0.28000000000000003</v>
      </c>
      <c r="H59" s="1">
        <v>45</v>
      </c>
      <c r="I59" s="1"/>
      <c r="J59" s="1">
        <v>272</v>
      </c>
      <c r="K59" s="1">
        <f t="shared" si="5"/>
        <v>-21</v>
      </c>
      <c r="L59" s="1"/>
      <c r="M59" s="1"/>
      <c r="N59" s="1">
        <v>650</v>
      </c>
      <c r="O59" s="1">
        <f>E59/5</f>
        <v>50.2</v>
      </c>
      <c r="P59" s="5"/>
      <c r="Q59" s="5"/>
      <c r="R59" s="1"/>
      <c r="S59" s="1">
        <f t="shared" si="1"/>
        <v>19.262948207171313</v>
      </c>
      <c r="T59" s="1">
        <f t="shared" si="2"/>
        <v>19.262948207171313</v>
      </c>
      <c r="U59" s="1">
        <v>89.6</v>
      </c>
      <c r="V59" s="1">
        <v>80.400000000000006</v>
      </c>
      <c r="W59" s="1">
        <v>59.6</v>
      </c>
      <c r="X59" s="1">
        <v>75.8</v>
      </c>
      <c r="Y59" s="1">
        <v>68.2</v>
      </c>
      <c r="Z59" s="1"/>
      <c r="AA59" s="1">
        <f>P59*G59</f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31</v>
      </c>
      <c r="C60" s="1">
        <v>93</v>
      </c>
      <c r="D60" s="1">
        <v>736</v>
      </c>
      <c r="E60" s="1">
        <v>285</v>
      </c>
      <c r="F60" s="1">
        <v>452</v>
      </c>
      <c r="G60" s="6">
        <v>0.35</v>
      </c>
      <c r="H60" s="1">
        <v>45</v>
      </c>
      <c r="I60" s="1"/>
      <c r="J60" s="1">
        <v>309</v>
      </c>
      <c r="K60" s="1">
        <f t="shared" si="5"/>
        <v>-24</v>
      </c>
      <c r="L60" s="1"/>
      <c r="M60" s="1"/>
      <c r="N60" s="1">
        <v>384.6</v>
      </c>
      <c r="O60" s="1">
        <f>E60/5</f>
        <v>57</v>
      </c>
      <c r="P60" s="5"/>
      <c r="Q60" s="5"/>
      <c r="R60" s="1"/>
      <c r="S60" s="1">
        <f t="shared" si="1"/>
        <v>14.677192982456141</v>
      </c>
      <c r="T60" s="1">
        <f t="shared" si="2"/>
        <v>14.677192982456141</v>
      </c>
      <c r="U60" s="1">
        <v>86</v>
      </c>
      <c r="V60" s="1">
        <v>89.4</v>
      </c>
      <c r="W60" s="1">
        <v>59.4</v>
      </c>
      <c r="X60" s="1">
        <v>77.8</v>
      </c>
      <c r="Y60" s="1">
        <v>64.599999999999994</v>
      </c>
      <c r="Z60" s="1"/>
      <c r="AA60" s="1">
        <f>P60*G60</f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31</v>
      </c>
      <c r="C61" s="1">
        <v>127</v>
      </c>
      <c r="D61" s="1">
        <v>360</v>
      </c>
      <c r="E61" s="1">
        <v>236</v>
      </c>
      <c r="F61" s="1">
        <v>200</v>
      </c>
      <c r="G61" s="6">
        <v>0.28000000000000003</v>
      </c>
      <c r="H61" s="1">
        <v>45</v>
      </c>
      <c r="I61" s="1"/>
      <c r="J61" s="1">
        <v>261</v>
      </c>
      <c r="K61" s="1">
        <f t="shared" si="5"/>
        <v>-25</v>
      </c>
      <c r="L61" s="1"/>
      <c r="M61" s="1"/>
      <c r="N61" s="1">
        <v>112</v>
      </c>
      <c r="O61" s="1">
        <f>E61/5</f>
        <v>47.2</v>
      </c>
      <c r="P61" s="5">
        <f t="shared" si="4"/>
        <v>301.60000000000002</v>
      </c>
      <c r="Q61" s="5"/>
      <c r="R61" s="1"/>
      <c r="S61" s="1">
        <f t="shared" si="1"/>
        <v>13</v>
      </c>
      <c r="T61" s="1">
        <f t="shared" si="2"/>
        <v>6.610169491525423</v>
      </c>
      <c r="U61" s="1">
        <v>42.8</v>
      </c>
      <c r="V61" s="1">
        <v>51</v>
      </c>
      <c r="W61" s="1">
        <v>36.6</v>
      </c>
      <c r="X61" s="1">
        <v>25.8</v>
      </c>
      <c r="Y61" s="1">
        <v>1.4</v>
      </c>
      <c r="Z61" s="1"/>
      <c r="AA61" s="1">
        <f>P61*G61</f>
        <v>84.448000000000008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31</v>
      </c>
      <c r="C62" s="1">
        <v>586</v>
      </c>
      <c r="D62" s="1"/>
      <c r="E62" s="1">
        <v>422</v>
      </c>
      <c r="F62" s="1">
        <v>22</v>
      </c>
      <c r="G62" s="6">
        <v>0.35</v>
      </c>
      <c r="H62" s="1">
        <v>45</v>
      </c>
      <c r="I62" s="1"/>
      <c r="J62" s="1">
        <v>436</v>
      </c>
      <c r="K62" s="1">
        <f t="shared" si="5"/>
        <v>-14</v>
      </c>
      <c r="L62" s="1"/>
      <c r="M62" s="1"/>
      <c r="N62" s="1">
        <v>32.199999999999989</v>
      </c>
      <c r="O62" s="1">
        <f>E62/5</f>
        <v>84.4</v>
      </c>
      <c r="P62" s="5">
        <f>9*O62-N62-F62</f>
        <v>705.40000000000009</v>
      </c>
      <c r="Q62" s="5"/>
      <c r="R62" s="1"/>
      <c r="S62" s="1">
        <f t="shared" si="1"/>
        <v>9.0000000000000018</v>
      </c>
      <c r="T62" s="1">
        <f t="shared" si="2"/>
        <v>0.64218009478672966</v>
      </c>
      <c r="U62" s="1">
        <v>36.4</v>
      </c>
      <c r="V62" s="1">
        <v>46</v>
      </c>
      <c r="W62" s="1">
        <v>57.4</v>
      </c>
      <c r="X62" s="1">
        <v>39.799999999999997</v>
      </c>
      <c r="Y62" s="1">
        <v>22</v>
      </c>
      <c r="Z62" s="1"/>
      <c r="AA62" s="1">
        <f>P62*G62</f>
        <v>246.89000000000001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91</v>
      </c>
      <c r="B63" s="1" t="s">
        <v>31</v>
      </c>
      <c r="C63" s="1">
        <v>161</v>
      </c>
      <c r="D63" s="1">
        <v>448</v>
      </c>
      <c r="E63" s="1">
        <v>493</v>
      </c>
      <c r="F63" s="1">
        <v>10</v>
      </c>
      <c r="G63" s="6">
        <v>0.41</v>
      </c>
      <c r="H63" s="1">
        <v>45</v>
      </c>
      <c r="I63" s="1"/>
      <c r="J63" s="1">
        <v>527</v>
      </c>
      <c r="K63" s="1">
        <f t="shared" si="5"/>
        <v>-34</v>
      </c>
      <c r="L63" s="1"/>
      <c r="M63" s="1"/>
      <c r="N63" s="1">
        <v>750</v>
      </c>
      <c r="O63" s="1">
        <f>E63/5</f>
        <v>98.6</v>
      </c>
      <c r="P63" s="5">
        <f t="shared" si="4"/>
        <v>521.79999999999995</v>
      </c>
      <c r="Q63" s="5"/>
      <c r="R63" s="1"/>
      <c r="S63" s="1">
        <f t="shared" si="1"/>
        <v>13</v>
      </c>
      <c r="T63" s="1">
        <f t="shared" si="2"/>
        <v>7.7079107505071001</v>
      </c>
      <c r="U63" s="1">
        <v>95.6</v>
      </c>
      <c r="V63" s="1">
        <v>80.2</v>
      </c>
      <c r="W63" s="1">
        <v>63.4</v>
      </c>
      <c r="X63" s="1">
        <v>74.2</v>
      </c>
      <c r="Y63" s="1">
        <v>79.599999999999994</v>
      </c>
      <c r="Z63" s="1"/>
      <c r="AA63" s="1">
        <f>P63*G63</f>
        <v>213.93799999999996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92</v>
      </c>
      <c r="B64" s="1" t="s">
        <v>31</v>
      </c>
      <c r="C64" s="1">
        <v>391</v>
      </c>
      <c r="D64" s="1"/>
      <c r="E64" s="12">
        <f>76+E71</f>
        <v>85</v>
      </c>
      <c r="F64" s="12">
        <f>304+F71</f>
        <v>314</v>
      </c>
      <c r="G64" s="6">
        <v>0.5</v>
      </c>
      <c r="H64" s="1">
        <v>45</v>
      </c>
      <c r="I64" s="1"/>
      <c r="J64" s="1">
        <v>76</v>
      </c>
      <c r="K64" s="1">
        <f t="shared" si="5"/>
        <v>9</v>
      </c>
      <c r="L64" s="1"/>
      <c r="M64" s="1"/>
      <c r="N64" s="1"/>
      <c r="O64" s="1">
        <f>E64/5</f>
        <v>17</v>
      </c>
      <c r="P64" s="5"/>
      <c r="Q64" s="5"/>
      <c r="R64" s="1"/>
      <c r="S64" s="1">
        <f t="shared" si="1"/>
        <v>18.470588235294116</v>
      </c>
      <c r="T64" s="1">
        <f t="shared" si="2"/>
        <v>18.470588235294116</v>
      </c>
      <c r="U64" s="1">
        <v>13</v>
      </c>
      <c r="V64" s="1">
        <v>26.4</v>
      </c>
      <c r="W64" s="1">
        <v>11.6</v>
      </c>
      <c r="X64" s="1">
        <v>28.8</v>
      </c>
      <c r="Y64" s="1">
        <v>66</v>
      </c>
      <c r="Z64" s="11" t="s">
        <v>34</v>
      </c>
      <c r="AA64" s="1">
        <f>P64*G64</f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93</v>
      </c>
      <c r="B65" s="1" t="s">
        <v>31</v>
      </c>
      <c r="C65" s="1">
        <v>408</v>
      </c>
      <c r="D65" s="1">
        <v>460</v>
      </c>
      <c r="E65" s="12">
        <f>429+E72</f>
        <v>455</v>
      </c>
      <c r="F65" s="12">
        <f>304+F72</f>
        <v>314</v>
      </c>
      <c r="G65" s="6">
        <v>0.41</v>
      </c>
      <c r="H65" s="1">
        <v>45</v>
      </c>
      <c r="I65" s="1"/>
      <c r="J65" s="1">
        <v>462</v>
      </c>
      <c r="K65" s="1">
        <f t="shared" si="5"/>
        <v>-7</v>
      </c>
      <c r="L65" s="1"/>
      <c r="M65" s="1"/>
      <c r="N65" s="1">
        <v>300</v>
      </c>
      <c r="O65" s="1">
        <f>E65/5</f>
        <v>91</v>
      </c>
      <c r="P65" s="5">
        <f t="shared" si="4"/>
        <v>569</v>
      </c>
      <c r="Q65" s="5"/>
      <c r="R65" s="1"/>
      <c r="S65" s="1">
        <f t="shared" si="1"/>
        <v>13</v>
      </c>
      <c r="T65" s="1">
        <f t="shared" si="2"/>
        <v>6.7472527472527473</v>
      </c>
      <c r="U65" s="1">
        <v>74.8</v>
      </c>
      <c r="V65" s="1">
        <v>90.6</v>
      </c>
      <c r="W65" s="1">
        <v>75</v>
      </c>
      <c r="X65" s="1">
        <v>68</v>
      </c>
      <c r="Y65" s="1">
        <v>61.2</v>
      </c>
      <c r="Z65" s="1"/>
      <c r="AA65" s="1">
        <f>P65*G65</f>
        <v>233.29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94</v>
      </c>
      <c r="B66" s="1" t="s">
        <v>31</v>
      </c>
      <c r="C66" s="1">
        <v>28</v>
      </c>
      <c r="D66" s="1">
        <v>16</v>
      </c>
      <c r="E66" s="1">
        <v>22</v>
      </c>
      <c r="F66" s="1">
        <v>9</v>
      </c>
      <c r="G66" s="6">
        <v>0.5</v>
      </c>
      <c r="H66" s="1">
        <v>45</v>
      </c>
      <c r="I66" s="1"/>
      <c r="J66" s="1">
        <v>21</v>
      </c>
      <c r="K66" s="1">
        <f t="shared" si="5"/>
        <v>1</v>
      </c>
      <c r="L66" s="1"/>
      <c r="M66" s="1"/>
      <c r="N66" s="1">
        <v>68.199999999999989</v>
      </c>
      <c r="O66" s="1">
        <f>E66/5</f>
        <v>4.4000000000000004</v>
      </c>
      <c r="P66" s="5"/>
      <c r="Q66" s="5"/>
      <c r="R66" s="1"/>
      <c r="S66" s="1">
        <f t="shared" si="1"/>
        <v>17.545454545454543</v>
      </c>
      <c r="T66" s="1">
        <f t="shared" si="2"/>
        <v>17.545454545454543</v>
      </c>
      <c r="U66" s="1">
        <v>9</v>
      </c>
      <c r="V66" s="1">
        <v>6.4</v>
      </c>
      <c r="W66" s="1">
        <v>2.4</v>
      </c>
      <c r="X66" s="1">
        <v>9.6</v>
      </c>
      <c r="Y66" s="1">
        <v>11.8</v>
      </c>
      <c r="Z66" s="1"/>
      <c r="AA66" s="1">
        <f>P66*G66</f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95</v>
      </c>
      <c r="B67" s="1" t="s">
        <v>31</v>
      </c>
      <c r="C67" s="1">
        <v>116</v>
      </c>
      <c r="D67" s="1">
        <v>80</v>
      </c>
      <c r="E67" s="1">
        <v>134</v>
      </c>
      <c r="F67" s="1">
        <v>33</v>
      </c>
      <c r="G67" s="6">
        <v>0.41</v>
      </c>
      <c r="H67" s="1">
        <v>45</v>
      </c>
      <c r="I67" s="1"/>
      <c r="J67" s="1">
        <v>135</v>
      </c>
      <c r="K67" s="1">
        <f t="shared" ref="K67:K73" si="6">E67-J67</f>
        <v>-1</v>
      </c>
      <c r="L67" s="1"/>
      <c r="M67" s="1"/>
      <c r="N67" s="1">
        <v>100</v>
      </c>
      <c r="O67" s="1">
        <f>E67/5</f>
        <v>26.8</v>
      </c>
      <c r="P67" s="5">
        <f t="shared" si="4"/>
        <v>215.40000000000003</v>
      </c>
      <c r="Q67" s="5"/>
      <c r="R67" s="1"/>
      <c r="S67" s="1">
        <f t="shared" si="1"/>
        <v>13.000000000000002</v>
      </c>
      <c r="T67" s="1">
        <f t="shared" si="2"/>
        <v>4.9626865671641793</v>
      </c>
      <c r="U67" s="1">
        <v>20.399999999999999</v>
      </c>
      <c r="V67" s="1">
        <v>21.8</v>
      </c>
      <c r="W67" s="1">
        <v>22.4</v>
      </c>
      <c r="X67" s="1">
        <v>20.399999999999999</v>
      </c>
      <c r="Y67" s="1">
        <v>6.4</v>
      </c>
      <c r="Z67" s="1"/>
      <c r="AA67" s="1">
        <f>P67*G67</f>
        <v>88.314000000000007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96</v>
      </c>
      <c r="B68" s="1" t="s">
        <v>31</v>
      </c>
      <c r="C68" s="1"/>
      <c r="D68" s="1">
        <v>30</v>
      </c>
      <c r="E68" s="1">
        <v>23</v>
      </c>
      <c r="F68" s="1">
        <v>7</v>
      </c>
      <c r="G68" s="6">
        <v>0.4</v>
      </c>
      <c r="H68" s="1">
        <v>60</v>
      </c>
      <c r="I68" s="1"/>
      <c r="J68" s="1">
        <v>23</v>
      </c>
      <c r="K68" s="1">
        <f t="shared" si="6"/>
        <v>0</v>
      </c>
      <c r="L68" s="1"/>
      <c r="M68" s="1"/>
      <c r="N68" s="1"/>
      <c r="O68" s="1">
        <f t="shared" ref="O68:O73" si="7">E68/5</f>
        <v>4.5999999999999996</v>
      </c>
      <c r="P68" s="5">
        <f>10*O68-N68-F68</f>
        <v>39</v>
      </c>
      <c r="Q68" s="5"/>
      <c r="R68" s="1"/>
      <c r="S68" s="1">
        <f t="shared" si="1"/>
        <v>10</v>
      </c>
      <c r="T68" s="1">
        <f t="shared" si="2"/>
        <v>1.5217391304347827</v>
      </c>
      <c r="U68" s="1">
        <v>0</v>
      </c>
      <c r="V68" s="1">
        <v>4</v>
      </c>
      <c r="W68" s="1">
        <v>0.8</v>
      </c>
      <c r="X68" s="1">
        <v>0.4</v>
      </c>
      <c r="Y68" s="1">
        <v>3.6</v>
      </c>
      <c r="Z68" s="1"/>
      <c r="AA68" s="1">
        <f>P68*G68</f>
        <v>15.600000000000001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97</v>
      </c>
      <c r="B69" s="1" t="s">
        <v>33</v>
      </c>
      <c r="C69" s="1">
        <v>421.04</v>
      </c>
      <c r="D69" s="1"/>
      <c r="E69" s="1">
        <v>115.91800000000001</v>
      </c>
      <c r="F69" s="1">
        <v>254.255</v>
      </c>
      <c r="G69" s="6">
        <v>1</v>
      </c>
      <c r="H69" s="1">
        <v>60</v>
      </c>
      <c r="I69" s="1"/>
      <c r="J69" s="1">
        <v>117.83</v>
      </c>
      <c r="K69" s="1">
        <f t="shared" si="6"/>
        <v>-1.9119999999999919</v>
      </c>
      <c r="L69" s="1"/>
      <c r="M69" s="1"/>
      <c r="N69" s="1"/>
      <c r="O69" s="1">
        <f t="shared" si="7"/>
        <v>23.183600000000002</v>
      </c>
      <c r="P69" s="5">
        <f t="shared" si="4"/>
        <v>47.131800000000055</v>
      </c>
      <c r="Q69" s="5"/>
      <c r="R69" s="1"/>
      <c r="S69" s="1">
        <f t="shared" si="1"/>
        <v>13.000000000000002</v>
      </c>
      <c r="T69" s="1">
        <f t="shared" si="2"/>
        <v>10.967019789851445</v>
      </c>
      <c r="U69" s="1">
        <v>13.539</v>
      </c>
      <c r="V69" s="1">
        <v>-0.6</v>
      </c>
      <c r="W69" s="1">
        <v>29.752800000000001</v>
      </c>
      <c r="X69" s="1">
        <v>39.910200000000003</v>
      </c>
      <c r="Y69" s="1">
        <v>27.203199999999999</v>
      </c>
      <c r="Z69" s="1"/>
      <c r="AA69" s="1">
        <f>P69*G69</f>
        <v>47.131800000000055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98</v>
      </c>
      <c r="B70" s="1" t="s">
        <v>33</v>
      </c>
      <c r="C70" s="1">
        <v>16.393000000000001</v>
      </c>
      <c r="D70" s="1"/>
      <c r="E70" s="12">
        <v>1.353</v>
      </c>
      <c r="F70" s="12">
        <v>15.04</v>
      </c>
      <c r="G70" s="6">
        <v>0</v>
      </c>
      <c r="H70" s="1" t="e">
        <v>#N/A</v>
      </c>
      <c r="I70" s="1"/>
      <c r="J70" s="1">
        <v>1.353</v>
      </c>
      <c r="K70" s="1">
        <f t="shared" si="6"/>
        <v>0</v>
      </c>
      <c r="L70" s="1"/>
      <c r="M70" s="1"/>
      <c r="N70" s="1"/>
      <c r="O70" s="1">
        <f t="shared" si="7"/>
        <v>0.27060000000000001</v>
      </c>
      <c r="P70" s="5"/>
      <c r="Q70" s="5"/>
      <c r="R70" s="1"/>
      <c r="S70" s="1">
        <f t="shared" si="1"/>
        <v>55.580192165558017</v>
      </c>
      <c r="T70" s="1">
        <f t="shared" si="2"/>
        <v>55.580192165558017</v>
      </c>
      <c r="U70" s="1">
        <v>0</v>
      </c>
      <c r="V70" s="1">
        <v>0.26939999999999997</v>
      </c>
      <c r="W70" s="1">
        <v>1.3588</v>
      </c>
      <c r="X70" s="1">
        <v>0.67100000000000004</v>
      </c>
      <c r="Y70" s="1">
        <v>1.8866000000000001</v>
      </c>
      <c r="Z70" s="1"/>
      <c r="AA70" s="1">
        <f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99</v>
      </c>
      <c r="B71" s="1" t="s">
        <v>31</v>
      </c>
      <c r="C71" s="1">
        <v>21</v>
      </c>
      <c r="D71" s="1"/>
      <c r="E71" s="12">
        <v>9</v>
      </c>
      <c r="F71" s="12">
        <v>10</v>
      </c>
      <c r="G71" s="6">
        <v>0</v>
      </c>
      <c r="H71" s="1" t="e">
        <v>#N/A</v>
      </c>
      <c r="I71" s="1"/>
      <c r="J71" s="1">
        <v>9</v>
      </c>
      <c r="K71" s="1">
        <f t="shared" si="6"/>
        <v>0</v>
      </c>
      <c r="L71" s="1"/>
      <c r="M71" s="1"/>
      <c r="N71" s="1"/>
      <c r="O71" s="1">
        <f t="shared" si="7"/>
        <v>1.8</v>
      </c>
      <c r="P71" s="5"/>
      <c r="Q71" s="5"/>
      <c r="R71" s="1"/>
      <c r="S71" s="1">
        <f t="shared" ref="S71:S73" si="8">(F71+N71+P71)/O71</f>
        <v>5.5555555555555554</v>
      </c>
      <c r="T71" s="1">
        <f t="shared" ref="T71:T73" si="9">(F71+N71)/O71</f>
        <v>5.5555555555555554</v>
      </c>
      <c r="U71" s="1">
        <v>1.4</v>
      </c>
      <c r="V71" s="1">
        <v>3.6</v>
      </c>
      <c r="W71" s="1">
        <v>1.6</v>
      </c>
      <c r="X71" s="1">
        <v>4.4000000000000004</v>
      </c>
      <c r="Y71" s="1">
        <v>11.2</v>
      </c>
      <c r="Z71" s="1"/>
      <c r="AA71" s="1">
        <f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100</v>
      </c>
      <c r="B72" s="1" t="s">
        <v>31</v>
      </c>
      <c r="C72" s="1">
        <v>58</v>
      </c>
      <c r="D72" s="1"/>
      <c r="E72" s="12">
        <v>26</v>
      </c>
      <c r="F72" s="12">
        <v>10</v>
      </c>
      <c r="G72" s="6">
        <v>0</v>
      </c>
      <c r="H72" s="1">
        <v>45</v>
      </c>
      <c r="I72" s="1"/>
      <c r="J72" s="1">
        <v>28</v>
      </c>
      <c r="K72" s="1">
        <f t="shared" si="6"/>
        <v>-2</v>
      </c>
      <c r="L72" s="1"/>
      <c r="M72" s="1"/>
      <c r="N72" s="1"/>
      <c r="O72" s="1">
        <f t="shared" si="7"/>
        <v>5.2</v>
      </c>
      <c r="P72" s="5"/>
      <c r="Q72" s="5"/>
      <c r="R72" s="1"/>
      <c r="S72" s="1">
        <f t="shared" si="8"/>
        <v>1.9230769230769229</v>
      </c>
      <c r="T72" s="1">
        <f t="shared" si="9"/>
        <v>1.9230769230769229</v>
      </c>
      <c r="U72" s="1">
        <v>12.4</v>
      </c>
      <c r="V72" s="1">
        <v>12.8</v>
      </c>
      <c r="W72" s="1">
        <v>16.8</v>
      </c>
      <c r="X72" s="1">
        <v>12.2</v>
      </c>
      <c r="Y72" s="1">
        <v>20.6</v>
      </c>
      <c r="Z72" s="1"/>
      <c r="AA72" s="1">
        <f>P72*G72</f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0" t="s">
        <v>101</v>
      </c>
      <c r="B73" s="1" t="s">
        <v>33</v>
      </c>
      <c r="C73" s="1">
        <v>23.234999999999999</v>
      </c>
      <c r="D73" s="1"/>
      <c r="E73" s="12">
        <v>10.427</v>
      </c>
      <c r="F73" s="12">
        <v>9.6880000000000006</v>
      </c>
      <c r="G73" s="6">
        <v>0</v>
      </c>
      <c r="H73" s="1">
        <v>45</v>
      </c>
      <c r="I73" s="1"/>
      <c r="J73" s="1">
        <v>10.427</v>
      </c>
      <c r="K73" s="1">
        <f t="shared" si="6"/>
        <v>0</v>
      </c>
      <c r="L73" s="1"/>
      <c r="M73" s="1"/>
      <c r="N73" s="1"/>
      <c r="O73" s="1">
        <f t="shared" si="7"/>
        <v>2.0853999999999999</v>
      </c>
      <c r="P73" s="5"/>
      <c r="Q73" s="5"/>
      <c r="R73" s="1"/>
      <c r="S73" s="1">
        <f t="shared" si="8"/>
        <v>4.6456315335187499</v>
      </c>
      <c r="T73" s="1">
        <f t="shared" si="9"/>
        <v>4.6456315335187499</v>
      </c>
      <c r="U73" s="1">
        <v>2.3504</v>
      </c>
      <c r="V73" s="1">
        <v>6.008</v>
      </c>
      <c r="W73" s="1">
        <v>4.4984000000000002</v>
      </c>
      <c r="X73" s="1">
        <v>6.4177999999999997</v>
      </c>
      <c r="Y73" s="1">
        <v>8.8582000000000001</v>
      </c>
      <c r="Z73" s="1"/>
      <c r="AA73" s="1">
        <f>P73*G73</f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A73" xr:uid="{A23C69F1-91D7-48A9-82BF-808E3F55DB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2024-03-26T07:11:46Z</dcterms:created>
  <dcterms:modified xsi:type="dcterms:W3CDTF">2024-03-26T07:35:18Z</dcterms:modified>
</cp:coreProperties>
</file>