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4 Ост КИ филиалы\"/>
    </mc:Choice>
  </mc:AlternateContent>
  <xr:revisionPtr revIDLastSave="0" documentId="13_ncr:1_{55183A62-494B-4CCD-A74A-BC131A0B54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 l="1"/>
  <c r="E67" i="1"/>
  <c r="E66" i="1"/>
  <c r="AB10" i="1" l="1"/>
  <c r="AB18" i="1"/>
  <c r="AB22" i="1"/>
  <c r="AB30" i="1"/>
  <c r="AB32" i="1"/>
  <c r="AB40" i="1"/>
  <c r="AB50" i="1"/>
  <c r="AB72" i="1"/>
  <c r="AB73" i="1"/>
  <c r="AB74" i="1"/>
  <c r="L7" i="1"/>
  <c r="P7" i="1" s="1"/>
  <c r="AB7" i="1" s="1"/>
  <c r="L8" i="1"/>
  <c r="P8" i="1" s="1"/>
  <c r="Q8" i="1" s="1"/>
  <c r="AB8" i="1" s="1"/>
  <c r="L9" i="1"/>
  <c r="P9" i="1" s="1"/>
  <c r="Q9" i="1" s="1"/>
  <c r="AB9" i="1" s="1"/>
  <c r="L10" i="1"/>
  <c r="P10" i="1" s="1"/>
  <c r="L11" i="1"/>
  <c r="P11" i="1" s="1"/>
  <c r="Q11" i="1" s="1"/>
  <c r="AB11" i="1" s="1"/>
  <c r="L12" i="1"/>
  <c r="P12" i="1" s="1"/>
  <c r="Q12" i="1" s="1"/>
  <c r="AB12" i="1" s="1"/>
  <c r="L13" i="1"/>
  <c r="P13" i="1" s="1"/>
  <c r="Q13" i="1" s="1"/>
  <c r="AB13" i="1" s="1"/>
  <c r="L14" i="1"/>
  <c r="P14" i="1" s="1"/>
  <c r="Q14" i="1" s="1"/>
  <c r="AB14" i="1" s="1"/>
  <c r="L15" i="1"/>
  <c r="P15" i="1" s="1"/>
  <c r="Q15" i="1" s="1"/>
  <c r="AB15" i="1" s="1"/>
  <c r="L16" i="1"/>
  <c r="P16" i="1" s="1"/>
  <c r="Q16" i="1" s="1"/>
  <c r="AB16" i="1" s="1"/>
  <c r="L17" i="1"/>
  <c r="P17" i="1" s="1"/>
  <c r="AB17" i="1" s="1"/>
  <c r="L18" i="1"/>
  <c r="P18" i="1" s="1"/>
  <c r="L19" i="1"/>
  <c r="P19" i="1" s="1"/>
  <c r="AB19" i="1" s="1"/>
  <c r="L20" i="1"/>
  <c r="P20" i="1" s="1"/>
  <c r="Q20" i="1" s="1"/>
  <c r="AB20" i="1" s="1"/>
  <c r="L21" i="1"/>
  <c r="P21" i="1" s="1"/>
  <c r="Q21" i="1" s="1"/>
  <c r="AB21" i="1" s="1"/>
  <c r="L22" i="1"/>
  <c r="P22" i="1" s="1"/>
  <c r="L23" i="1"/>
  <c r="P23" i="1" s="1"/>
  <c r="Q23" i="1" s="1"/>
  <c r="AB23" i="1" s="1"/>
  <c r="L24" i="1"/>
  <c r="P24" i="1" s="1"/>
  <c r="Q24" i="1" s="1"/>
  <c r="AB24" i="1" s="1"/>
  <c r="L25" i="1"/>
  <c r="P25" i="1" s="1"/>
  <c r="Q25" i="1" s="1"/>
  <c r="AB25" i="1" s="1"/>
  <c r="L26" i="1"/>
  <c r="P26" i="1" s="1"/>
  <c r="Q26" i="1" s="1"/>
  <c r="AB26" i="1" s="1"/>
  <c r="L27" i="1"/>
  <c r="P27" i="1" s="1"/>
  <c r="Q27" i="1" s="1"/>
  <c r="AB27" i="1" s="1"/>
  <c r="L28" i="1"/>
  <c r="P28" i="1" s="1"/>
  <c r="Q28" i="1" s="1"/>
  <c r="AB28" i="1" s="1"/>
  <c r="L29" i="1"/>
  <c r="P29" i="1" s="1"/>
  <c r="AB29" i="1" s="1"/>
  <c r="L30" i="1"/>
  <c r="P30" i="1" s="1"/>
  <c r="L31" i="1"/>
  <c r="P31" i="1" s="1"/>
  <c r="L32" i="1"/>
  <c r="P32" i="1" s="1"/>
  <c r="L33" i="1"/>
  <c r="P33" i="1" s="1"/>
  <c r="Q33" i="1" s="1"/>
  <c r="AB33" i="1" s="1"/>
  <c r="L34" i="1"/>
  <c r="P34" i="1" s="1"/>
  <c r="Q34" i="1" s="1"/>
  <c r="AB34" i="1" s="1"/>
  <c r="L35" i="1"/>
  <c r="P35" i="1" s="1"/>
  <c r="Q35" i="1" s="1"/>
  <c r="AB35" i="1" s="1"/>
  <c r="L36" i="1"/>
  <c r="P36" i="1" s="1"/>
  <c r="Q36" i="1" s="1"/>
  <c r="AB36" i="1" s="1"/>
  <c r="L37" i="1"/>
  <c r="P37" i="1" s="1"/>
  <c r="Q37" i="1" s="1"/>
  <c r="AB37" i="1" s="1"/>
  <c r="L38" i="1"/>
  <c r="P38" i="1" s="1"/>
  <c r="Q38" i="1" s="1"/>
  <c r="AB38" i="1" s="1"/>
  <c r="L39" i="1"/>
  <c r="P39" i="1" s="1"/>
  <c r="L40" i="1"/>
  <c r="P40" i="1" s="1"/>
  <c r="L41" i="1"/>
  <c r="P41" i="1" s="1"/>
  <c r="Q41" i="1" s="1"/>
  <c r="AB41" i="1" s="1"/>
  <c r="L42" i="1"/>
  <c r="P42" i="1" s="1"/>
  <c r="Q42" i="1" s="1"/>
  <c r="AB42" i="1" s="1"/>
  <c r="L43" i="1"/>
  <c r="P43" i="1" s="1"/>
  <c r="Q43" i="1" s="1"/>
  <c r="AB43" i="1" s="1"/>
  <c r="L44" i="1"/>
  <c r="P44" i="1" s="1"/>
  <c r="Q44" i="1" s="1"/>
  <c r="AB44" i="1" s="1"/>
  <c r="L45" i="1"/>
  <c r="P45" i="1" s="1"/>
  <c r="Q45" i="1" s="1"/>
  <c r="AB45" i="1" s="1"/>
  <c r="L46" i="1"/>
  <c r="P46" i="1" s="1"/>
  <c r="Q46" i="1" s="1"/>
  <c r="AB46" i="1" s="1"/>
  <c r="L47" i="1"/>
  <c r="P47" i="1" s="1"/>
  <c r="Q47" i="1" s="1"/>
  <c r="AB47" i="1" s="1"/>
  <c r="L48" i="1"/>
  <c r="P48" i="1" s="1"/>
  <c r="L49" i="1"/>
  <c r="P49" i="1" s="1"/>
  <c r="AB49" i="1" s="1"/>
  <c r="L50" i="1"/>
  <c r="P50" i="1" s="1"/>
  <c r="L51" i="1"/>
  <c r="P51" i="1" s="1"/>
  <c r="AB51" i="1" s="1"/>
  <c r="L52" i="1"/>
  <c r="P52" i="1" s="1"/>
  <c r="Q52" i="1" s="1"/>
  <c r="AB52" i="1" s="1"/>
  <c r="L53" i="1"/>
  <c r="P53" i="1" s="1"/>
  <c r="L54" i="1"/>
  <c r="P54" i="1" s="1"/>
  <c r="L55" i="1"/>
  <c r="P55" i="1" s="1"/>
  <c r="L56" i="1"/>
  <c r="P56" i="1" s="1"/>
  <c r="Q56" i="1" s="1"/>
  <c r="AB56" i="1" s="1"/>
  <c r="L57" i="1"/>
  <c r="P57" i="1" s="1"/>
  <c r="Q57" i="1" s="1"/>
  <c r="AB57" i="1" s="1"/>
  <c r="L58" i="1"/>
  <c r="P58" i="1" s="1"/>
  <c r="L59" i="1"/>
  <c r="P59" i="1" s="1"/>
  <c r="L60" i="1"/>
  <c r="P60" i="1" s="1"/>
  <c r="Q60" i="1" s="1"/>
  <c r="AB60" i="1" s="1"/>
  <c r="L61" i="1"/>
  <c r="P61" i="1" s="1"/>
  <c r="Q61" i="1" s="1"/>
  <c r="AB61" i="1" s="1"/>
  <c r="L62" i="1"/>
  <c r="P62" i="1" s="1"/>
  <c r="Q62" i="1" s="1"/>
  <c r="AB62" i="1" s="1"/>
  <c r="L63" i="1"/>
  <c r="P63" i="1" s="1"/>
  <c r="Q63" i="1" s="1"/>
  <c r="AB63" i="1" s="1"/>
  <c r="L64" i="1"/>
  <c r="P64" i="1" s="1"/>
  <c r="Q64" i="1" s="1"/>
  <c r="AB64" i="1" s="1"/>
  <c r="L65" i="1"/>
  <c r="P65" i="1" s="1"/>
  <c r="Q65" i="1" s="1"/>
  <c r="AB65" i="1" s="1"/>
  <c r="L66" i="1"/>
  <c r="P66" i="1" s="1"/>
  <c r="Q66" i="1" s="1"/>
  <c r="AB66" i="1" s="1"/>
  <c r="L67" i="1"/>
  <c r="P67" i="1" s="1"/>
  <c r="Q67" i="1" s="1"/>
  <c r="AB67" i="1" s="1"/>
  <c r="L68" i="1"/>
  <c r="P68" i="1" s="1"/>
  <c r="Q68" i="1" s="1"/>
  <c r="AB68" i="1" s="1"/>
  <c r="L69" i="1"/>
  <c r="P69" i="1" s="1"/>
  <c r="Q69" i="1" s="1"/>
  <c r="AB69" i="1" s="1"/>
  <c r="L70" i="1"/>
  <c r="P70" i="1" s="1"/>
  <c r="L71" i="1"/>
  <c r="P71" i="1" s="1"/>
  <c r="Q71" i="1" s="1"/>
  <c r="AB71" i="1" s="1"/>
  <c r="L72" i="1"/>
  <c r="P72" i="1" s="1"/>
  <c r="L73" i="1"/>
  <c r="P73" i="1" s="1"/>
  <c r="L74" i="1"/>
  <c r="P74" i="1" s="1"/>
  <c r="L6" i="1"/>
  <c r="P6" i="1" s="1"/>
  <c r="Q6" i="1" s="1"/>
  <c r="AB6" i="1" s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J5" i="1"/>
  <c r="F5" i="1"/>
  <c r="E5" i="1"/>
  <c r="Q54" i="1" l="1"/>
  <c r="AB54" i="1" s="1"/>
  <c r="Q59" i="1"/>
  <c r="AB59" i="1" s="1"/>
  <c r="Q53" i="1"/>
  <c r="AB53" i="1" s="1"/>
  <c r="Q31" i="1"/>
  <c r="AB31" i="1" s="1"/>
  <c r="Q48" i="1"/>
  <c r="AB48" i="1" s="1"/>
  <c r="Q39" i="1"/>
  <c r="AB39" i="1" s="1"/>
  <c r="Q58" i="1"/>
  <c r="AB58" i="1" s="1"/>
  <c r="Q55" i="1"/>
  <c r="AB55" i="1" s="1"/>
  <c r="Q70" i="1"/>
  <c r="AB70" i="1" s="1"/>
  <c r="U6" i="1"/>
  <c r="T6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U59" i="1"/>
  <c r="T57" i="1"/>
  <c r="U57" i="1"/>
  <c r="U55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U39" i="1"/>
  <c r="T37" i="1"/>
  <c r="U37" i="1"/>
  <c r="T35" i="1"/>
  <c r="U35" i="1"/>
  <c r="T33" i="1"/>
  <c r="U33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T74" i="1"/>
  <c r="U74" i="1"/>
  <c r="T72" i="1"/>
  <c r="U72" i="1"/>
  <c r="U70" i="1"/>
  <c r="T68" i="1"/>
  <c r="U68" i="1"/>
  <c r="T66" i="1"/>
  <c r="U66" i="1"/>
  <c r="T64" i="1"/>
  <c r="U64" i="1"/>
  <c r="T62" i="1"/>
  <c r="U62" i="1"/>
  <c r="T60" i="1"/>
  <c r="U60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L5" i="1"/>
  <c r="P5" i="1"/>
  <c r="K5" i="1"/>
  <c r="T31" i="1" l="1"/>
  <c r="T55" i="1"/>
  <c r="T53" i="1"/>
  <c r="T59" i="1"/>
  <c r="T58" i="1"/>
  <c r="T70" i="1"/>
  <c r="T39" i="1"/>
  <c r="AB5" i="1"/>
  <c r="Q5" i="1"/>
</calcChain>
</file>

<file path=xl/sharedStrings.xml><?xml version="1.0" encoding="utf-8"?>
<sst xmlns="http://schemas.openxmlformats.org/spreadsheetml/2006/main" count="174" uniqueCount="102">
  <si>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</si>
  <si>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</si>
  <si>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</si>
  <si>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</si>
  <si>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</si>
  <si>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</si>
  <si>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</si>
  <si>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</si>
  <si>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</si>
  <si>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</si>
  <si>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</si>
  <si>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</si>
  <si>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</si>
  <si>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</si>
  <si>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</si>
  <si>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</si>
  <si>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</si>
  <si>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</si>
  <si>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</si>
  <si>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</si>
  <si>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</si>
  <si>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</si>
  <si>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</si>
  <si>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</si>
  <si>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25,04,</t>
  </si>
  <si>
    <t>26,03,</t>
  </si>
  <si>
    <t>19,03,</t>
  </si>
  <si>
    <t>12,03,</t>
  </si>
  <si>
    <t>04,03,</t>
  </si>
  <si>
    <t>27,02,</t>
  </si>
  <si>
    <t>20,02,</t>
  </si>
  <si>
    <t>кг</t>
  </si>
  <si>
    <t>3215 ВЕТЧ.МЯСНАЯ Папа может п/о 0.4кг 8шт.    ОСТАНКИНО</t>
  </si>
  <si>
    <t>шт</t>
  </si>
  <si>
    <t>3248 ДОКТОРСКАЯ ТРАДИЦ. вар п/о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</si>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</sst>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4.140625" customWidth="1"/>
    <col min="3" max="6" width="7.28515625" customWidth="1"/>
    <col min="7" max="7" width="5.140625" style="8" customWidth="1"/>
    <col min="8" max="8" width="5.140625" customWidth="1"/>
    <col min="9" max="9" width="1.42578125" customWidth="1"/>
    <col min="10" max="10" width="6.85546875" customWidth="1"/>
    <col min="11" max="11" width="5.85546875" customWidth="1"/>
    <col min="12" max="12" width="7" customWidth="1"/>
    <col min="13" max="16" width="6.7109375" customWidth="1"/>
    <col min="17" max="18" width="7.140625" customWidth="1"/>
    <col min="19" max="19" width="22.28515625" customWidth="1"/>
    <col min="20" max="21" width="5" customWidth="1"/>
    <col min="22" max="26" width="6.85546875" customWidth="1"/>
    <col min="27" max="27" width="30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19516.010000000006</v>
      </c>
      <c r="F5" s="4">
        <f>SUM(F6:F495)</f>
        <v>6770.7329999999993</v>
      </c>
      <c r="G5" s="6"/>
      <c r="H5" s="1"/>
      <c r="I5" s="1"/>
      <c r="J5" s="4">
        <f t="shared" ref="J5:R5" si="0">SUM(J6:J495)</f>
        <v>19857.725999999999</v>
      </c>
      <c r="K5" s="4">
        <f t="shared" si="0"/>
        <v>-341.71599999999995</v>
      </c>
      <c r="L5" s="4">
        <f t="shared" si="0"/>
        <v>16521.416000000001</v>
      </c>
      <c r="M5" s="4">
        <f t="shared" si="0"/>
        <v>2994.5940000000001</v>
      </c>
      <c r="N5" s="4">
        <f t="shared" si="0"/>
        <v>7927.6069999999982</v>
      </c>
      <c r="O5" s="4">
        <f t="shared" si="0"/>
        <v>10440</v>
      </c>
      <c r="P5" s="4">
        <f t="shared" si="0"/>
        <v>3304.2832000000003</v>
      </c>
      <c r="Q5" s="4">
        <f t="shared" si="0"/>
        <v>18660.758200000004</v>
      </c>
      <c r="R5" s="4">
        <f t="shared" si="0"/>
        <v>0</v>
      </c>
      <c r="S5" s="1"/>
      <c r="T5" s="1"/>
      <c r="U5" s="1"/>
      <c r="V5" s="4">
        <f>SUM(V6:V495)</f>
        <v>3086.7812000000004</v>
      </c>
      <c r="W5" s="4">
        <f>SUM(W6:W495)</f>
        <v>3080.2786000000001</v>
      </c>
      <c r="X5" s="4">
        <f>SUM(X6:X495)</f>
        <v>2626.3890000000001</v>
      </c>
      <c r="Y5" s="4">
        <f>SUM(Y6:Y495)</f>
        <v>3086.2962000000007</v>
      </c>
      <c r="Z5" s="4">
        <f>SUM(Z6:Z495)</f>
        <v>2775.5424000000007</v>
      </c>
      <c r="AA5" s="1"/>
      <c r="AB5" s="4">
        <f>SUM(AB6:AB495)</f>
        <v>10036.197200000002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362</v>
      </c>
      <c r="D6" s="1">
        <v>48</v>
      </c>
      <c r="E6" s="1">
        <v>286</v>
      </c>
      <c r="F6" s="1">
        <v>38</v>
      </c>
      <c r="G6" s="6">
        <v>0.4</v>
      </c>
      <c r="H6" s="1">
        <v>60</v>
      </c>
      <c r="I6" s="1"/>
      <c r="J6" s="1">
        <v>276</v>
      </c>
      <c r="K6" s="1">
        <f t="shared" ref="K6:K34" si="1">E6-J6</f>
        <v>10</v>
      </c>
      <c r="L6" s="1">
        <f>E6-M6</f>
        <v>286</v>
      </c>
      <c r="M6" s="1"/>
      <c r="N6" s="1">
        <v>150</v>
      </c>
      <c r="O6" s="1">
        <v>300</v>
      </c>
      <c r="P6" s="1">
        <f>L6/5</f>
        <v>57.2</v>
      </c>
      <c r="Q6" s="5">
        <f>13*P6-O6-N6-F6</f>
        <v>255.60000000000002</v>
      </c>
      <c r="R6" s="5"/>
      <c r="S6" s="1"/>
      <c r="T6" s="1">
        <f>(F6+N6+O6+Q6)/P6</f>
        <v>13</v>
      </c>
      <c r="U6" s="1">
        <f>(F6+N6+O6)/P6</f>
        <v>8.5314685314685317</v>
      </c>
      <c r="V6" s="1">
        <v>55</v>
      </c>
      <c r="W6" s="1">
        <v>46.6</v>
      </c>
      <c r="X6" s="1">
        <v>47.4</v>
      </c>
      <c r="Y6" s="1">
        <v>59</v>
      </c>
      <c r="Z6" s="1">
        <v>40.200000000000003</v>
      </c>
      <c r="AA6" s="1"/>
      <c r="AB6" s="1">
        <f>Q6*G6</f>
        <v>102.24000000000001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31</v>
      </c>
      <c r="C7" s="1">
        <v>8.14</v>
      </c>
      <c r="D7" s="1">
        <v>32.270000000000003</v>
      </c>
      <c r="E7" s="1">
        <v>13.39</v>
      </c>
      <c r="F7" s="1">
        <v>20.260000000000002</v>
      </c>
      <c r="G7" s="6">
        <v>1</v>
      </c>
      <c r="H7" s="1">
        <v>60</v>
      </c>
      <c r="I7" s="1"/>
      <c r="J7" s="1">
        <v>13</v>
      </c>
      <c r="K7" s="1">
        <f t="shared" si="1"/>
        <v>0.39000000000000057</v>
      </c>
      <c r="L7" s="1">
        <f t="shared" ref="L7:L70" si="2">E7-M7</f>
        <v>13.39</v>
      </c>
      <c r="M7" s="1"/>
      <c r="N7" s="1">
        <v>8</v>
      </c>
      <c r="O7" s="1"/>
      <c r="P7" s="1">
        <f t="shared" ref="P7:P70" si="3">L7/5</f>
        <v>2.6779999999999999</v>
      </c>
      <c r="Q7" s="5">
        <v>10</v>
      </c>
      <c r="R7" s="5"/>
      <c r="S7" s="1"/>
      <c r="T7" s="1">
        <f t="shared" ref="T7:T70" si="4">(F7+N7+O7+Q7)/P7</f>
        <v>14.286781179985066</v>
      </c>
      <c r="U7" s="1">
        <f t="shared" ref="U7:U70" si="5">(F7+N7+O7)/P7</f>
        <v>10.552651232262884</v>
      </c>
      <c r="V7" s="1">
        <v>2.9860000000000002</v>
      </c>
      <c r="W7" s="1">
        <v>3.7888000000000002</v>
      </c>
      <c r="X7" s="1">
        <v>1.6235999999999999</v>
      </c>
      <c r="Y7" s="1">
        <v>2.4291999999999998</v>
      </c>
      <c r="Z7" s="1">
        <v>2.4232</v>
      </c>
      <c r="AA7" s="1"/>
      <c r="AB7" s="1">
        <f t="shared" ref="AB7:AB70" si="6">Q7*G7</f>
        <v>10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31</v>
      </c>
      <c r="C8" s="1"/>
      <c r="D8" s="1">
        <v>78.775000000000006</v>
      </c>
      <c r="E8" s="1">
        <v>39.505000000000003</v>
      </c>
      <c r="F8" s="1">
        <v>37.167000000000002</v>
      </c>
      <c r="G8" s="6">
        <v>1</v>
      </c>
      <c r="H8" s="1">
        <v>120</v>
      </c>
      <c r="I8" s="1"/>
      <c r="J8" s="1">
        <v>37</v>
      </c>
      <c r="K8" s="1">
        <f t="shared" si="1"/>
        <v>2.5050000000000026</v>
      </c>
      <c r="L8" s="1">
        <f t="shared" si="2"/>
        <v>39.505000000000003</v>
      </c>
      <c r="M8" s="1"/>
      <c r="N8" s="1">
        <v>0</v>
      </c>
      <c r="O8" s="1"/>
      <c r="P8" s="1">
        <f t="shared" si="3"/>
        <v>7.9010000000000007</v>
      </c>
      <c r="Q8" s="5">
        <f t="shared" ref="Q8:Q69" si="7">13*P8-O8-N8-F8</f>
        <v>65.546000000000006</v>
      </c>
      <c r="R8" s="5"/>
      <c r="S8" s="1"/>
      <c r="T8" s="1">
        <f t="shared" si="4"/>
        <v>13</v>
      </c>
      <c r="U8" s="1">
        <f t="shared" si="5"/>
        <v>4.7040880901151754</v>
      </c>
      <c r="V8" s="1">
        <v>5.2951999999999986</v>
      </c>
      <c r="W8" s="1">
        <v>9.1650000000000009</v>
      </c>
      <c r="X8" s="1">
        <v>5.3193999999999999</v>
      </c>
      <c r="Y8" s="1">
        <v>5.8841999999999999</v>
      </c>
      <c r="Z8" s="1">
        <v>7.2469999999999999</v>
      </c>
      <c r="AA8" s="1"/>
      <c r="AB8" s="1">
        <f t="shared" si="6"/>
        <v>65.546000000000006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299.11</v>
      </c>
      <c r="D9" s="1">
        <v>202.322</v>
      </c>
      <c r="E9" s="1">
        <v>382.38900000000001</v>
      </c>
      <c r="F9" s="1">
        <v>15.305999999999999</v>
      </c>
      <c r="G9" s="6">
        <v>1</v>
      </c>
      <c r="H9" s="1">
        <v>45</v>
      </c>
      <c r="I9" s="1"/>
      <c r="J9" s="1">
        <v>383.3</v>
      </c>
      <c r="K9" s="1">
        <f t="shared" si="1"/>
        <v>-0.91100000000000136</v>
      </c>
      <c r="L9" s="1">
        <f t="shared" si="2"/>
        <v>382.38900000000001</v>
      </c>
      <c r="M9" s="1"/>
      <c r="N9" s="1">
        <v>144.89699999999979</v>
      </c>
      <c r="O9" s="1">
        <v>300</v>
      </c>
      <c r="P9" s="1">
        <f t="shared" si="3"/>
        <v>76.477800000000002</v>
      </c>
      <c r="Q9" s="5">
        <f t="shared" si="7"/>
        <v>534.00840000000017</v>
      </c>
      <c r="R9" s="5"/>
      <c r="S9" s="1"/>
      <c r="T9" s="1">
        <f t="shared" si="4"/>
        <v>12.999999999999998</v>
      </c>
      <c r="U9" s="1">
        <f t="shared" si="5"/>
        <v>6.0174717368961943</v>
      </c>
      <c r="V9" s="1">
        <v>67.524000000000001</v>
      </c>
      <c r="W9" s="1">
        <v>59.914200000000008</v>
      </c>
      <c r="X9" s="1">
        <v>57.768799999999999</v>
      </c>
      <c r="Y9" s="1">
        <v>56.158799999999999</v>
      </c>
      <c r="Z9" s="1">
        <v>54.973599999999998</v>
      </c>
      <c r="AA9" s="1"/>
      <c r="AB9" s="1">
        <f t="shared" si="6"/>
        <v>534.00840000000017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31</v>
      </c>
      <c r="C10" s="1">
        <v>161.13399999999999</v>
      </c>
      <c r="D10" s="1">
        <v>688.00300000000004</v>
      </c>
      <c r="E10" s="1">
        <v>475.46199999999999</v>
      </c>
      <c r="F10" s="1">
        <v>207.548</v>
      </c>
      <c r="G10" s="6">
        <v>1</v>
      </c>
      <c r="H10" s="1">
        <v>45</v>
      </c>
      <c r="I10" s="1"/>
      <c r="J10" s="1">
        <v>488.73399999999998</v>
      </c>
      <c r="K10" s="1">
        <f t="shared" si="1"/>
        <v>-13.271999999999991</v>
      </c>
      <c r="L10" s="1">
        <f t="shared" si="2"/>
        <v>266.928</v>
      </c>
      <c r="M10" s="1">
        <v>208.53399999999999</v>
      </c>
      <c r="N10" s="1">
        <v>600</v>
      </c>
      <c r="O10" s="1">
        <v>500</v>
      </c>
      <c r="P10" s="1">
        <f t="shared" si="3"/>
        <v>53.385599999999997</v>
      </c>
      <c r="Q10" s="5"/>
      <c r="R10" s="5"/>
      <c r="S10" s="1"/>
      <c r="T10" s="1">
        <f t="shared" si="4"/>
        <v>24.492522328118447</v>
      </c>
      <c r="U10" s="1">
        <f t="shared" si="5"/>
        <v>24.492522328118447</v>
      </c>
      <c r="V10" s="1">
        <v>110.9974</v>
      </c>
      <c r="W10" s="1">
        <v>81.405999999999992</v>
      </c>
      <c r="X10" s="1">
        <v>68.227800000000002</v>
      </c>
      <c r="Y10" s="1">
        <v>83.013199999999998</v>
      </c>
      <c r="Z10" s="1">
        <v>95.243400000000008</v>
      </c>
      <c r="AA10" s="1"/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31</v>
      </c>
      <c r="C11" s="1">
        <v>456.96499999999997</v>
      </c>
      <c r="D11" s="1">
        <v>336.21800000000002</v>
      </c>
      <c r="E11" s="1">
        <v>643.572</v>
      </c>
      <c r="F11" s="1">
        <v>2.4</v>
      </c>
      <c r="G11" s="6">
        <v>1</v>
      </c>
      <c r="H11" s="1">
        <v>60</v>
      </c>
      <c r="I11" s="1"/>
      <c r="J11" s="1">
        <v>687.63699999999994</v>
      </c>
      <c r="K11" s="1">
        <f t="shared" si="1"/>
        <v>-44.064999999999941</v>
      </c>
      <c r="L11" s="1">
        <f t="shared" si="2"/>
        <v>522.33500000000004</v>
      </c>
      <c r="M11" s="1">
        <v>121.23699999999999</v>
      </c>
      <c r="N11" s="1">
        <v>400</v>
      </c>
      <c r="O11" s="1">
        <v>800</v>
      </c>
      <c r="P11" s="1">
        <f t="shared" si="3"/>
        <v>104.46700000000001</v>
      </c>
      <c r="Q11" s="5">
        <f t="shared" si="7"/>
        <v>155.67100000000013</v>
      </c>
      <c r="R11" s="5"/>
      <c r="S11" s="1"/>
      <c r="T11" s="1">
        <f t="shared" si="4"/>
        <v>13</v>
      </c>
      <c r="U11" s="1">
        <f t="shared" si="5"/>
        <v>11.509854786679046</v>
      </c>
      <c r="V11" s="1">
        <v>113.119</v>
      </c>
      <c r="W11" s="1">
        <v>87.9178</v>
      </c>
      <c r="X11" s="1">
        <v>64.934600000000003</v>
      </c>
      <c r="Y11" s="1">
        <v>101.961</v>
      </c>
      <c r="Z11" s="1">
        <v>90.944600000000008</v>
      </c>
      <c r="AA11" s="1"/>
      <c r="AB11" s="1">
        <f t="shared" si="6"/>
        <v>155.67100000000013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31</v>
      </c>
      <c r="C12" s="1">
        <v>20.399999999999999</v>
      </c>
      <c r="D12" s="1">
        <v>100.47199999999999</v>
      </c>
      <c r="E12" s="1">
        <v>57.491999999999997</v>
      </c>
      <c r="F12" s="1">
        <v>54.8</v>
      </c>
      <c r="G12" s="6">
        <v>1</v>
      </c>
      <c r="H12" s="1">
        <v>120</v>
      </c>
      <c r="I12" s="1"/>
      <c r="J12" s="1">
        <v>60.4</v>
      </c>
      <c r="K12" s="1">
        <f t="shared" si="1"/>
        <v>-2.9080000000000013</v>
      </c>
      <c r="L12" s="1">
        <f t="shared" si="2"/>
        <v>57.491999999999997</v>
      </c>
      <c r="M12" s="1"/>
      <c r="N12" s="1">
        <v>0</v>
      </c>
      <c r="O12" s="1"/>
      <c r="P12" s="1">
        <f t="shared" si="3"/>
        <v>11.4984</v>
      </c>
      <c r="Q12" s="5">
        <f t="shared" si="7"/>
        <v>94.679199999999994</v>
      </c>
      <c r="R12" s="5"/>
      <c r="S12" s="1"/>
      <c r="T12" s="1">
        <f t="shared" si="4"/>
        <v>12.999999999999998</v>
      </c>
      <c r="U12" s="1">
        <f t="shared" si="5"/>
        <v>4.765880470326306</v>
      </c>
      <c r="V12" s="1">
        <v>1.6355999999999999</v>
      </c>
      <c r="W12" s="1">
        <v>8.8000000000000007</v>
      </c>
      <c r="X12" s="1">
        <v>4.0777999999999999</v>
      </c>
      <c r="Y12" s="1">
        <v>3.8534000000000002</v>
      </c>
      <c r="Z12" s="1">
        <v>6.1212</v>
      </c>
      <c r="AA12" s="1"/>
      <c r="AB12" s="1">
        <f t="shared" si="6"/>
        <v>94.679199999999994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31</v>
      </c>
      <c r="C13" s="1">
        <v>56.98</v>
      </c>
      <c r="D13" s="1">
        <v>52.822000000000003</v>
      </c>
      <c r="E13" s="1">
        <v>71.878</v>
      </c>
      <c r="F13" s="1">
        <v>14.682</v>
      </c>
      <c r="G13" s="6">
        <v>1</v>
      </c>
      <c r="H13" s="1">
        <v>60</v>
      </c>
      <c r="I13" s="1"/>
      <c r="J13" s="1">
        <v>77.8</v>
      </c>
      <c r="K13" s="1">
        <f t="shared" si="1"/>
        <v>-5.921999999999997</v>
      </c>
      <c r="L13" s="1">
        <f t="shared" si="2"/>
        <v>71.878</v>
      </c>
      <c r="M13" s="1"/>
      <c r="N13" s="1">
        <v>116.9162</v>
      </c>
      <c r="O13" s="1"/>
      <c r="P13" s="1">
        <f t="shared" si="3"/>
        <v>14.3756</v>
      </c>
      <c r="Q13" s="5">
        <f t="shared" si="7"/>
        <v>55.284599999999998</v>
      </c>
      <c r="R13" s="5"/>
      <c r="S13" s="1"/>
      <c r="T13" s="1">
        <f t="shared" si="4"/>
        <v>12.999999999999998</v>
      </c>
      <c r="U13" s="1">
        <f t="shared" si="5"/>
        <v>9.1542752998135715</v>
      </c>
      <c r="V13" s="1">
        <v>15.757199999999999</v>
      </c>
      <c r="W13" s="1">
        <v>13.8682</v>
      </c>
      <c r="X13" s="1">
        <v>8.0554000000000006</v>
      </c>
      <c r="Y13" s="1">
        <v>10.321199999999999</v>
      </c>
      <c r="Z13" s="1">
        <v>3.5261999999999998</v>
      </c>
      <c r="AA13" s="1"/>
      <c r="AB13" s="1">
        <f t="shared" si="6"/>
        <v>55.284599999999998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31</v>
      </c>
      <c r="C14" s="1">
        <v>348.25900000000001</v>
      </c>
      <c r="D14" s="1">
        <v>299.13600000000002</v>
      </c>
      <c r="E14" s="1">
        <v>468.39800000000002</v>
      </c>
      <c r="F14" s="1">
        <v>106.249</v>
      </c>
      <c r="G14" s="6">
        <v>1</v>
      </c>
      <c r="H14" s="1">
        <v>60</v>
      </c>
      <c r="I14" s="1"/>
      <c r="J14" s="1">
        <v>476.65300000000002</v>
      </c>
      <c r="K14" s="1">
        <f t="shared" si="1"/>
        <v>-8.2549999999999955</v>
      </c>
      <c r="L14" s="1">
        <f t="shared" si="2"/>
        <v>436.04500000000002</v>
      </c>
      <c r="M14" s="1">
        <v>32.353000000000002</v>
      </c>
      <c r="N14" s="1">
        <v>250</v>
      </c>
      <c r="O14" s="1">
        <v>350</v>
      </c>
      <c r="P14" s="1">
        <f t="shared" si="3"/>
        <v>87.209000000000003</v>
      </c>
      <c r="Q14" s="5">
        <f t="shared" si="7"/>
        <v>427.46800000000007</v>
      </c>
      <c r="R14" s="5"/>
      <c r="S14" s="1"/>
      <c r="T14" s="1">
        <f t="shared" si="4"/>
        <v>13</v>
      </c>
      <c r="U14" s="1">
        <f t="shared" si="5"/>
        <v>8.0983499409464628</v>
      </c>
      <c r="V14" s="1">
        <v>75.259199999999993</v>
      </c>
      <c r="W14" s="1">
        <v>70.812600000000003</v>
      </c>
      <c r="X14" s="1">
        <v>49.224400000000003</v>
      </c>
      <c r="Y14" s="1">
        <v>75.509</v>
      </c>
      <c r="Z14" s="1">
        <v>71.587999999999994</v>
      </c>
      <c r="AA14" s="1"/>
      <c r="AB14" s="1">
        <f t="shared" si="6"/>
        <v>427.46800000000007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42</v>
      </c>
      <c r="B15" s="1" t="s">
        <v>33</v>
      </c>
      <c r="C15" s="1">
        <v>513</v>
      </c>
      <c r="D15" s="1">
        <v>552</v>
      </c>
      <c r="E15" s="1">
        <v>490</v>
      </c>
      <c r="F15" s="1">
        <v>513</v>
      </c>
      <c r="G15" s="6">
        <v>0.25</v>
      </c>
      <c r="H15" s="1">
        <v>120</v>
      </c>
      <c r="I15" s="1"/>
      <c r="J15" s="1">
        <v>484</v>
      </c>
      <c r="K15" s="1">
        <f t="shared" si="1"/>
        <v>6</v>
      </c>
      <c r="L15" s="1">
        <f t="shared" si="2"/>
        <v>410</v>
      </c>
      <c r="M15" s="1">
        <v>80</v>
      </c>
      <c r="N15" s="1">
        <v>0</v>
      </c>
      <c r="O15" s="1"/>
      <c r="P15" s="1">
        <f t="shared" si="3"/>
        <v>82</v>
      </c>
      <c r="Q15" s="5">
        <f t="shared" si="7"/>
        <v>553</v>
      </c>
      <c r="R15" s="5"/>
      <c r="S15" s="1"/>
      <c r="T15" s="1">
        <f t="shared" si="4"/>
        <v>13</v>
      </c>
      <c r="U15" s="1">
        <f t="shared" si="5"/>
        <v>6.2560975609756095</v>
      </c>
      <c r="V15" s="1">
        <v>68</v>
      </c>
      <c r="W15" s="1">
        <v>97.2</v>
      </c>
      <c r="X15" s="1">
        <v>77.599999999999994</v>
      </c>
      <c r="Y15" s="1">
        <v>66.2</v>
      </c>
      <c r="Z15" s="1">
        <v>74</v>
      </c>
      <c r="AA15" s="1"/>
      <c r="AB15" s="1">
        <f t="shared" si="6"/>
        <v>138.25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43</v>
      </c>
      <c r="B16" s="1" t="s">
        <v>33</v>
      </c>
      <c r="C16" s="1">
        <v>136</v>
      </c>
      <c r="D16" s="1">
        <v>1</v>
      </c>
      <c r="E16" s="1">
        <v>118</v>
      </c>
      <c r="F16" s="1"/>
      <c r="G16" s="6">
        <v>0.15</v>
      </c>
      <c r="H16" s="1">
        <v>60</v>
      </c>
      <c r="I16" s="1"/>
      <c r="J16" s="1">
        <v>140</v>
      </c>
      <c r="K16" s="1">
        <f t="shared" si="1"/>
        <v>-22</v>
      </c>
      <c r="L16" s="1">
        <f t="shared" si="2"/>
        <v>118</v>
      </c>
      <c r="M16" s="1"/>
      <c r="N16" s="1">
        <v>137.30000000000001</v>
      </c>
      <c r="O16" s="1">
        <v>150</v>
      </c>
      <c r="P16" s="1">
        <f t="shared" si="3"/>
        <v>23.6</v>
      </c>
      <c r="Q16" s="5">
        <f t="shared" si="7"/>
        <v>19.5</v>
      </c>
      <c r="R16" s="5"/>
      <c r="S16" s="1"/>
      <c r="T16" s="1">
        <f t="shared" si="4"/>
        <v>13</v>
      </c>
      <c r="U16" s="1">
        <f t="shared" si="5"/>
        <v>12.173728813559322</v>
      </c>
      <c r="V16" s="1">
        <v>38.6</v>
      </c>
      <c r="W16" s="1">
        <v>17.8</v>
      </c>
      <c r="X16" s="1">
        <v>14.2</v>
      </c>
      <c r="Y16" s="1">
        <v>28.6</v>
      </c>
      <c r="Z16" s="1">
        <v>23.6</v>
      </c>
      <c r="AA16" s="1"/>
      <c r="AB16" s="1">
        <f t="shared" si="6"/>
        <v>2.9249999999999998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44</v>
      </c>
      <c r="B17" s="1" t="s">
        <v>33</v>
      </c>
      <c r="C17" s="1">
        <v>147</v>
      </c>
      <c r="D17" s="1"/>
      <c r="E17" s="1">
        <v>121</v>
      </c>
      <c r="F17" s="1"/>
      <c r="G17" s="6">
        <v>0.15</v>
      </c>
      <c r="H17" s="1">
        <v>60</v>
      </c>
      <c r="I17" s="1"/>
      <c r="J17" s="1">
        <v>146</v>
      </c>
      <c r="K17" s="1">
        <f t="shared" si="1"/>
        <v>-25</v>
      </c>
      <c r="L17" s="1">
        <f t="shared" si="2"/>
        <v>121</v>
      </c>
      <c r="M17" s="1"/>
      <c r="N17" s="1">
        <v>150</v>
      </c>
      <c r="O17" s="1">
        <v>250</v>
      </c>
      <c r="P17" s="1">
        <f t="shared" si="3"/>
        <v>24.2</v>
      </c>
      <c r="Q17" s="5"/>
      <c r="R17" s="5"/>
      <c r="S17" s="1"/>
      <c r="T17" s="1">
        <f t="shared" si="4"/>
        <v>16.528925619834713</v>
      </c>
      <c r="U17" s="1">
        <f t="shared" si="5"/>
        <v>16.528925619834713</v>
      </c>
      <c r="V17" s="1">
        <v>43.6</v>
      </c>
      <c r="W17" s="1">
        <v>24.6</v>
      </c>
      <c r="X17" s="1">
        <v>21.4</v>
      </c>
      <c r="Y17" s="1">
        <v>33.200000000000003</v>
      </c>
      <c r="Z17" s="1">
        <v>32.200000000000003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45</v>
      </c>
      <c r="B18" s="1" t="s">
        <v>33</v>
      </c>
      <c r="C18" s="1">
        <v>120</v>
      </c>
      <c r="D18" s="1"/>
      <c r="E18" s="1">
        <v>99</v>
      </c>
      <c r="F18" s="1"/>
      <c r="G18" s="6">
        <v>0.15</v>
      </c>
      <c r="H18" s="1">
        <v>60</v>
      </c>
      <c r="I18" s="1"/>
      <c r="J18" s="1">
        <v>119</v>
      </c>
      <c r="K18" s="1">
        <f t="shared" si="1"/>
        <v>-20</v>
      </c>
      <c r="L18" s="1">
        <f t="shared" si="2"/>
        <v>99</v>
      </c>
      <c r="M18" s="1"/>
      <c r="N18" s="1">
        <v>150</v>
      </c>
      <c r="O18" s="1">
        <v>250</v>
      </c>
      <c r="P18" s="1">
        <f t="shared" si="3"/>
        <v>19.8</v>
      </c>
      <c r="Q18" s="5"/>
      <c r="R18" s="5"/>
      <c r="S18" s="1"/>
      <c r="T18" s="1">
        <f t="shared" si="4"/>
        <v>20.202020202020201</v>
      </c>
      <c r="U18" s="1">
        <f t="shared" si="5"/>
        <v>20.202020202020201</v>
      </c>
      <c r="V18" s="1">
        <v>46.4</v>
      </c>
      <c r="W18" s="1">
        <v>16.2</v>
      </c>
      <c r="X18" s="1">
        <v>24.8</v>
      </c>
      <c r="Y18" s="1">
        <v>28.6</v>
      </c>
      <c r="Z18" s="1">
        <v>23</v>
      </c>
      <c r="AA18" s="1"/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46</v>
      </c>
      <c r="B19" s="1" t="s">
        <v>31</v>
      </c>
      <c r="C19" s="1"/>
      <c r="D19" s="1">
        <v>49.427999999999997</v>
      </c>
      <c r="E19" s="1">
        <v>12.616</v>
      </c>
      <c r="F19" s="1">
        <v>36.811999999999998</v>
      </c>
      <c r="G19" s="6">
        <v>1</v>
      </c>
      <c r="H19" s="1">
        <v>120</v>
      </c>
      <c r="I19" s="1"/>
      <c r="J19" s="1">
        <v>11.8</v>
      </c>
      <c r="K19" s="1">
        <f t="shared" si="1"/>
        <v>0.81599999999999895</v>
      </c>
      <c r="L19" s="1">
        <f t="shared" si="2"/>
        <v>12.616</v>
      </c>
      <c r="M19" s="1"/>
      <c r="N19" s="1">
        <v>0</v>
      </c>
      <c r="O19" s="1"/>
      <c r="P19" s="1">
        <f t="shared" si="3"/>
        <v>2.5232000000000001</v>
      </c>
      <c r="Q19" s="5"/>
      <c r="R19" s="5"/>
      <c r="S19" s="1"/>
      <c r="T19" s="1">
        <f t="shared" si="4"/>
        <v>14.589410272669625</v>
      </c>
      <c r="U19" s="1">
        <f t="shared" si="5"/>
        <v>14.589410272669625</v>
      </c>
      <c r="V19" s="1">
        <v>3.0558000000000001</v>
      </c>
      <c r="W19" s="1">
        <v>5.44</v>
      </c>
      <c r="X19" s="1">
        <v>2.2519999999999998</v>
      </c>
      <c r="Y19" s="1">
        <v>3.0131999999999999</v>
      </c>
      <c r="Z19" s="1">
        <v>3.6432000000000002</v>
      </c>
      <c r="AA19" s="1"/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47</v>
      </c>
      <c r="B20" s="1" t="s">
        <v>31</v>
      </c>
      <c r="C20" s="1">
        <v>76</v>
      </c>
      <c r="D20" s="1">
        <v>98.46</v>
      </c>
      <c r="E20" s="1">
        <v>70.045000000000002</v>
      </c>
      <c r="F20" s="1">
        <v>93.603999999999999</v>
      </c>
      <c r="G20" s="6">
        <v>1</v>
      </c>
      <c r="H20" s="1">
        <v>60</v>
      </c>
      <c r="I20" s="1"/>
      <c r="J20" s="1">
        <v>56.3</v>
      </c>
      <c r="K20" s="1">
        <f t="shared" si="1"/>
        <v>13.745000000000005</v>
      </c>
      <c r="L20" s="1">
        <f t="shared" si="2"/>
        <v>70.045000000000002</v>
      </c>
      <c r="M20" s="1"/>
      <c r="N20" s="1">
        <v>0</v>
      </c>
      <c r="O20" s="1"/>
      <c r="P20" s="1">
        <f t="shared" si="3"/>
        <v>14.009</v>
      </c>
      <c r="Q20" s="5">
        <f t="shared" si="7"/>
        <v>88.513000000000019</v>
      </c>
      <c r="R20" s="5"/>
      <c r="S20" s="1"/>
      <c r="T20" s="1">
        <f t="shared" si="4"/>
        <v>13.000000000000002</v>
      </c>
      <c r="U20" s="1">
        <f t="shared" si="5"/>
        <v>6.6817046184595617</v>
      </c>
      <c r="V20" s="1">
        <v>4.3696000000000002</v>
      </c>
      <c r="W20" s="1">
        <v>13.848800000000001</v>
      </c>
      <c r="X20" s="1">
        <v>12.109400000000001</v>
      </c>
      <c r="Y20" s="1">
        <v>13.003</v>
      </c>
      <c r="Z20" s="1">
        <v>0</v>
      </c>
      <c r="AA20" s="1"/>
      <c r="AB20" s="1">
        <f t="shared" si="6"/>
        <v>88.513000000000019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48</v>
      </c>
      <c r="B21" s="1" t="s">
        <v>31</v>
      </c>
      <c r="C21" s="1">
        <v>86.1</v>
      </c>
      <c r="D21" s="1">
        <v>14.87</v>
      </c>
      <c r="E21" s="1">
        <v>50.77</v>
      </c>
      <c r="F21" s="1">
        <v>46.3</v>
      </c>
      <c r="G21" s="6">
        <v>1</v>
      </c>
      <c r="H21" s="1">
        <v>60</v>
      </c>
      <c r="I21" s="1"/>
      <c r="J21" s="1">
        <v>40.4</v>
      </c>
      <c r="K21" s="1">
        <f t="shared" si="1"/>
        <v>10.370000000000005</v>
      </c>
      <c r="L21" s="1">
        <f t="shared" si="2"/>
        <v>50.77</v>
      </c>
      <c r="M21" s="1"/>
      <c r="N21" s="1">
        <v>0</v>
      </c>
      <c r="O21" s="1"/>
      <c r="P21" s="1">
        <f t="shared" si="3"/>
        <v>10.154</v>
      </c>
      <c r="Q21" s="5">
        <f t="shared" si="7"/>
        <v>85.702000000000012</v>
      </c>
      <c r="R21" s="5"/>
      <c r="S21" s="1"/>
      <c r="T21" s="1">
        <f t="shared" si="4"/>
        <v>13.000000000000002</v>
      </c>
      <c r="U21" s="1">
        <f t="shared" si="5"/>
        <v>4.5597793972818588</v>
      </c>
      <c r="V21" s="1">
        <v>5.4534000000000002</v>
      </c>
      <c r="W21" s="1">
        <v>9.1451999999999991</v>
      </c>
      <c r="X21" s="1">
        <v>3.9752000000000001</v>
      </c>
      <c r="Y21" s="1">
        <v>14.6388</v>
      </c>
      <c r="Z21" s="1">
        <v>0</v>
      </c>
      <c r="AA21" s="1"/>
      <c r="AB21" s="1">
        <f t="shared" si="6"/>
        <v>85.702000000000012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49</v>
      </c>
      <c r="B22" s="1" t="s">
        <v>31</v>
      </c>
      <c r="C22" s="1">
        <v>138.64599999999999</v>
      </c>
      <c r="D22" s="1">
        <v>396.87599999999998</v>
      </c>
      <c r="E22" s="1">
        <v>271.47500000000002</v>
      </c>
      <c r="F22" s="1">
        <v>117.93600000000001</v>
      </c>
      <c r="G22" s="6">
        <v>1</v>
      </c>
      <c r="H22" s="1">
        <v>45</v>
      </c>
      <c r="I22" s="1"/>
      <c r="J22" s="1">
        <v>335.65</v>
      </c>
      <c r="K22" s="1">
        <f t="shared" si="1"/>
        <v>-64.174999999999955</v>
      </c>
      <c r="L22" s="1">
        <f t="shared" si="2"/>
        <v>144.22500000000002</v>
      </c>
      <c r="M22" s="1">
        <v>127.25</v>
      </c>
      <c r="N22" s="1">
        <v>333</v>
      </c>
      <c r="O22" s="1">
        <v>400</v>
      </c>
      <c r="P22" s="1">
        <f t="shared" si="3"/>
        <v>28.845000000000006</v>
      </c>
      <c r="Q22" s="5"/>
      <c r="R22" s="5"/>
      <c r="S22" s="1"/>
      <c r="T22" s="1">
        <f t="shared" si="4"/>
        <v>29.500294678453798</v>
      </c>
      <c r="U22" s="1">
        <f t="shared" si="5"/>
        <v>29.500294678453798</v>
      </c>
      <c r="V22" s="1">
        <v>77.837800000000001</v>
      </c>
      <c r="W22" s="1">
        <v>57.230200000000004</v>
      </c>
      <c r="X22" s="1">
        <v>50.772000000000013</v>
      </c>
      <c r="Y22" s="1">
        <v>55.2958</v>
      </c>
      <c r="Z22" s="1">
        <v>55.671599999999998</v>
      </c>
      <c r="AA22" s="1"/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50</v>
      </c>
      <c r="B23" s="1" t="s">
        <v>31</v>
      </c>
      <c r="C23" s="1">
        <v>285.5</v>
      </c>
      <c r="D23" s="1">
        <v>1.6120000000000001</v>
      </c>
      <c r="E23" s="1">
        <v>149.63499999999999</v>
      </c>
      <c r="F23" s="1">
        <v>75.903999999999996</v>
      </c>
      <c r="G23" s="6">
        <v>1</v>
      </c>
      <c r="H23" s="1">
        <v>60</v>
      </c>
      <c r="I23" s="1"/>
      <c r="J23" s="1">
        <v>151.19999999999999</v>
      </c>
      <c r="K23" s="1">
        <f t="shared" si="1"/>
        <v>-1.5649999999999977</v>
      </c>
      <c r="L23" s="1">
        <f t="shared" si="2"/>
        <v>149.63499999999999</v>
      </c>
      <c r="M23" s="1"/>
      <c r="N23" s="1">
        <v>89.962200000000081</v>
      </c>
      <c r="O23" s="1">
        <v>90</v>
      </c>
      <c r="P23" s="1">
        <f t="shared" si="3"/>
        <v>29.927</v>
      </c>
      <c r="Q23" s="5">
        <f t="shared" si="7"/>
        <v>133.18479999999991</v>
      </c>
      <c r="R23" s="5"/>
      <c r="S23" s="1"/>
      <c r="T23" s="1">
        <f t="shared" si="4"/>
        <v>13</v>
      </c>
      <c r="U23" s="1">
        <f t="shared" si="5"/>
        <v>8.5496775487018439</v>
      </c>
      <c r="V23" s="1">
        <v>31.0684</v>
      </c>
      <c r="W23" s="1">
        <v>26.864599999999999</v>
      </c>
      <c r="X23" s="1">
        <v>24.330200000000001</v>
      </c>
      <c r="Y23" s="1">
        <v>36.767399999999988</v>
      </c>
      <c r="Z23" s="1">
        <v>28.621400000000001</v>
      </c>
      <c r="AA23" s="1"/>
      <c r="AB23" s="1">
        <f t="shared" si="6"/>
        <v>133.18479999999991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51</v>
      </c>
      <c r="B24" s="1" t="s">
        <v>33</v>
      </c>
      <c r="C24" s="1">
        <v>291</v>
      </c>
      <c r="D24" s="1">
        <v>609</v>
      </c>
      <c r="E24" s="1">
        <v>359</v>
      </c>
      <c r="F24" s="1">
        <v>469</v>
      </c>
      <c r="G24" s="6">
        <v>0.25</v>
      </c>
      <c r="H24" s="1">
        <v>120</v>
      </c>
      <c r="I24" s="1"/>
      <c r="J24" s="1">
        <v>343</v>
      </c>
      <c r="K24" s="1">
        <f t="shared" si="1"/>
        <v>16</v>
      </c>
      <c r="L24" s="1">
        <f t="shared" si="2"/>
        <v>359</v>
      </c>
      <c r="M24" s="1"/>
      <c r="N24" s="1">
        <v>67.200000000000159</v>
      </c>
      <c r="O24" s="1"/>
      <c r="P24" s="1">
        <f t="shared" si="3"/>
        <v>71.8</v>
      </c>
      <c r="Q24" s="5">
        <f t="shared" si="7"/>
        <v>397.19999999999982</v>
      </c>
      <c r="R24" s="5"/>
      <c r="S24" s="1"/>
      <c r="T24" s="1">
        <f t="shared" si="4"/>
        <v>13</v>
      </c>
      <c r="U24" s="1">
        <f t="shared" si="5"/>
        <v>7.4679665738161587</v>
      </c>
      <c r="V24" s="1">
        <v>69.2</v>
      </c>
      <c r="W24" s="1">
        <v>90.8</v>
      </c>
      <c r="X24" s="1">
        <v>67.2</v>
      </c>
      <c r="Y24" s="1">
        <v>69</v>
      </c>
      <c r="Z24" s="1">
        <v>77.8</v>
      </c>
      <c r="AA24" s="1"/>
      <c r="AB24" s="1">
        <f t="shared" si="6"/>
        <v>99.299999999999955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52</v>
      </c>
      <c r="B25" s="1" t="s">
        <v>31</v>
      </c>
      <c r="C25" s="1">
        <v>314.911</v>
      </c>
      <c r="D25" s="1">
        <v>381.78899999999999</v>
      </c>
      <c r="E25" s="1">
        <v>432.95499999999998</v>
      </c>
      <c r="F25" s="1">
        <v>108.486</v>
      </c>
      <c r="G25" s="6">
        <v>1</v>
      </c>
      <c r="H25" s="1">
        <v>45</v>
      </c>
      <c r="I25" s="1"/>
      <c r="J25" s="1">
        <v>481.113</v>
      </c>
      <c r="K25" s="1">
        <f t="shared" si="1"/>
        <v>-48.158000000000015</v>
      </c>
      <c r="L25" s="1">
        <f t="shared" si="2"/>
        <v>300.84199999999998</v>
      </c>
      <c r="M25" s="1">
        <v>132.113</v>
      </c>
      <c r="N25" s="1">
        <v>185.82259999999999</v>
      </c>
      <c r="O25" s="1">
        <v>250</v>
      </c>
      <c r="P25" s="1">
        <f t="shared" si="3"/>
        <v>60.168399999999998</v>
      </c>
      <c r="Q25" s="5">
        <f t="shared" si="7"/>
        <v>237.88060000000007</v>
      </c>
      <c r="R25" s="5"/>
      <c r="S25" s="1"/>
      <c r="T25" s="1">
        <f t="shared" si="4"/>
        <v>13.000000000000004</v>
      </c>
      <c r="U25" s="1">
        <f t="shared" si="5"/>
        <v>9.046419715332302</v>
      </c>
      <c r="V25" s="1">
        <v>65.129600000000011</v>
      </c>
      <c r="W25" s="1">
        <v>62.990599999999993</v>
      </c>
      <c r="X25" s="1">
        <v>59.431599999999989</v>
      </c>
      <c r="Y25" s="1">
        <v>62.668999999999997</v>
      </c>
      <c r="Z25" s="1">
        <v>62.783200000000001</v>
      </c>
      <c r="AA25" s="1"/>
      <c r="AB25" s="1">
        <f t="shared" si="6"/>
        <v>237.88060000000007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53</v>
      </c>
      <c r="B26" s="1" t="s">
        <v>33</v>
      </c>
      <c r="C26" s="1">
        <v>469</v>
      </c>
      <c r="D26" s="1">
        <v>128</v>
      </c>
      <c r="E26" s="1">
        <v>384</v>
      </c>
      <c r="F26" s="1">
        <v>134</v>
      </c>
      <c r="G26" s="6">
        <v>0.12</v>
      </c>
      <c r="H26" s="1">
        <v>60</v>
      </c>
      <c r="I26" s="1"/>
      <c r="J26" s="1">
        <v>349</v>
      </c>
      <c r="K26" s="1">
        <f t="shared" si="1"/>
        <v>35</v>
      </c>
      <c r="L26" s="1">
        <f t="shared" si="2"/>
        <v>384</v>
      </c>
      <c r="M26" s="1"/>
      <c r="N26" s="1">
        <v>150</v>
      </c>
      <c r="O26" s="1">
        <v>250</v>
      </c>
      <c r="P26" s="1">
        <f t="shared" si="3"/>
        <v>76.8</v>
      </c>
      <c r="Q26" s="5">
        <f t="shared" si="7"/>
        <v>464.4</v>
      </c>
      <c r="R26" s="5"/>
      <c r="S26" s="1"/>
      <c r="T26" s="1">
        <f t="shared" si="4"/>
        <v>13</v>
      </c>
      <c r="U26" s="1">
        <f t="shared" si="5"/>
        <v>6.953125</v>
      </c>
      <c r="V26" s="1">
        <v>69.400000000000006</v>
      </c>
      <c r="W26" s="1">
        <v>66.400000000000006</v>
      </c>
      <c r="X26" s="1">
        <v>65.8</v>
      </c>
      <c r="Y26" s="1">
        <v>72.2</v>
      </c>
      <c r="Z26" s="1">
        <v>52.4</v>
      </c>
      <c r="AA26" s="1"/>
      <c r="AB26" s="1">
        <f t="shared" si="6"/>
        <v>55.727999999999994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54</v>
      </c>
      <c r="B27" s="1" t="s">
        <v>33</v>
      </c>
      <c r="C27" s="1">
        <v>358</v>
      </c>
      <c r="D27" s="1">
        <v>682</v>
      </c>
      <c r="E27" s="1">
        <v>480</v>
      </c>
      <c r="F27" s="1">
        <v>488</v>
      </c>
      <c r="G27" s="6">
        <v>0.25</v>
      </c>
      <c r="H27" s="1">
        <v>120</v>
      </c>
      <c r="I27" s="1"/>
      <c r="J27" s="1">
        <v>469</v>
      </c>
      <c r="K27" s="1">
        <f t="shared" si="1"/>
        <v>11</v>
      </c>
      <c r="L27" s="1">
        <f t="shared" si="2"/>
        <v>400</v>
      </c>
      <c r="M27" s="1">
        <v>80</v>
      </c>
      <c r="N27" s="1">
        <v>44.799999999999841</v>
      </c>
      <c r="O27" s="1"/>
      <c r="P27" s="1">
        <f t="shared" si="3"/>
        <v>80</v>
      </c>
      <c r="Q27" s="5">
        <f t="shared" si="7"/>
        <v>507.20000000000016</v>
      </c>
      <c r="R27" s="5"/>
      <c r="S27" s="1"/>
      <c r="T27" s="1">
        <f t="shared" si="4"/>
        <v>13</v>
      </c>
      <c r="U27" s="1">
        <f t="shared" si="5"/>
        <v>6.6599999999999984</v>
      </c>
      <c r="V27" s="1">
        <v>71.8</v>
      </c>
      <c r="W27" s="1">
        <v>96.2</v>
      </c>
      <c r="X27" s="1">
        <v>53.6</v>
      </c>
      <c r="Y27" s="1">
        <v>79</v>
      </c>
      <c r="Z27" s="1">
        <v>71.599999999999994</v>
      </c>
      <c r="AA27" s="1"/>
      <c r="AB27" s="1">
        <f t="shared" si="6"/>
        <v>126.80000000000004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55</v>
      </c>
      <c r="B28" s="1" t="s">
        <v>31</v>
      </c>
      <c r="C28" s="1">
        <v>30.41</v>
      </c>
      <c r="D28" s="1">
        <v>24.57</v>
      </c>
      <c r="E28" s="1">
        <v>40.627000000000002</v>
      </c>
      <c r="F28" s="1">
        <v>12.795</v>
      </c>
      <c r="G28" s="6">
        <v>1</v>
      </c>
      <c r="H28" s="1">
        <v>120</v>
      </c>
      <c r="I28" s="1"/>
      <c r="J28" s="1">
        <v>36.799999999999997</v>
      </c>
      <c r="K28" s="1">
        <f t="shared" si="1"/>
        <v>3.8270000000000053</v>
      </c>
      <c r="L28" s="1">
        <f t="shared" si="2"/>
        <v>40.627000000000002</v>
      </c>
      <c r="M28" s="1"/>
      <c r="N28" s="1">
        <v>26.8094</v>
      </c>
      <c r="O28" s="1"/>
      <c r="P28" s="1">
        <f t="shared" si="3"/>
        <v>8.1254000000000008</v>
      </c>
      <c r="Q28" s="5">
        <f t="shared" si="7"/>
        <v>66.025800000000018</v>
      </c>
      <c r="R28" s="5"/>
      <c r="S28" s="1"/>
      <c r="T28" s="1">
        <f t="shared" si="4"/>
        <v>13</v>
      </c>
      <c r="U28" s="1">
        <f t="shared" si="5"/>
        <v>4.8741477342653896</v>
      </c>
      <c r="V28" s="1">
        <v>6.0164</v>
      </c>
      <c r="W28" s="1">
        <v>6.9043999999999999</v>
      </c>
      <c r="X28" s="1">
        <v>2.7050000000000001</v>
      </c>
      <c r="Y28" s="1">
        <v>5.4438000000000004</v>
      </c>
      <c r="Z28" s="1">
        <v>5.5335999999999999</v>
      </c>
      <c r="AA28" s="1"/>
      <c r="AB28" s="1">
        <f t="shared" si="6"/>
        <v>66.025800000000018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56</v>
      </c>
      <c r="B29" s="1" t="s">
        <v>31</v>
      </c>
      <c r="C29" s="1">
        <v>47.2</v>
      </c>
      <c r="D29" s="1">
        <v>387.22500000000002</v>
      </c>
      <c r="E29" s="1">
        <v>186.97399999999999</v>
      </c>
      <c r="F29" s="1">
        <v>201.29400000000001</v>
      </c>
      <c r="G29" s="6">
        <v>1</v>
      </c>
      <c r="H29" s="1">
        <v>45</v>
      </c>
      <c r="I29" s="1"/>
      <c r="J29" s="1">
        <v>226</v>
      </c>
      <c r="K29" s="1">
        <f t="shared" si="1"/>
        <v>-39.02600000000001</v>
      </c>
      <c r="L29" s="1">
        <f t="shared" si="2"/>
        <v>186.97399999999999</v>
      </c>
      <c r="M29" s="1"/>
      <c r="N29" s="1">
        <v>131.1925999999998</v>
      </c>
      <c r="O29" s="1">
        <v>150</v>
      </c>
      <c r="P29" s="1">
        <f t="shared" si="3"/>
        <v>37.394799999999996</v>
      </c>
      <c r="Q29" s="5"/>
      <c r="R29" s="5"/>
      <c r="S29" s="1"/>
      <c r="T29" s="1">
        <f t="shared" si="4"/>
        <v>12.902505161145397</v>
      </c>
      <c r="U29" s="1">
        <f t="shared" si="5"/>
        <v>12.902505161145397</v>
      </c>
      <c r="V29" s="1">
        <v>51.615599999999993</v>
      </c>
      <c r="W29" s="1">
        <v>49.804400000000001</v>
      </c>
      <c r="X29" s="1">
        <v>35.808</v>
      </c>
      <c r="Y29" s="1">
        <v>50.508400000000002</v>
      </c>
      <c r="Z29" s="1">
        <v>44.410200000000003</v>
      </c>
      <c r="AA29" s="1"/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57</v>
      </c>
      <c r="B30" s="1" t="s">
        <v>31</v>
      </c>
      <c r="C30" s="1">
        <v>340.2</v>
      </c>
      <c r="D30" s="1">
        <v>32.729999999999997</v>
      </c>
      <c r="E30" s="1">
        <v>258.13200000000001</v>
      </c>
      <c r="F30" s="1"/>
      <c r="G30" s="6">
        <v>1</v>
      </c>
      <c r="H30" s="1">
        <v>60</v>
      </c>
      <c r="I30" s="1"/>
      <c r="J30" s="1">
        <v>327.51299999999998</v>
      </c>
      <c r="K30" s="1">
        <f t="shared" si="1"/>
        <v>-69.380999999999972</v>
      </c>
      <c r="L30" s="1">
        <f t="shared" si="2"/>
        <v>225.71899999999999</v>
      </c>
      <c r="M30" s="1">
        <v>32.412999999999997</v>
      </c>
      <c r="N30" s="1">
        <v>150</v>
      </c>
      <c r="O30" s="1">
        <v>450</v>
      </c>
      <c r="P30" s="1">
        <f t="shared" si="3"/>
        <v>45.143799999999999</v>
      </c>
      <c r="Q30" s="5"/>
      <c r="R30" s="5"/>
      <c r="S30" s="1"/>
      <c r="T30" s="1">
        <f t="shared" si="4"/>
        <v>13.290861646560547</v>
      </c>
      <c r="U30" s="1">
        <f t="shared" si="5"/>
        <v>13.290861646560547</v>
      </c>
      <c r="V30" s="1">
        <v>62.585799999999992</v>
      </c>
      <c r="W30" s="1">
        <v>39.165599999999998</v>
      </c>
      <c r="X30" s="1">
        <v>30.3672</v>
      </c>
      <c r="Y30" s="1">
        <v>54.6006</v>
      </c>
      <c r="Z30" s="1">
        <v>53.674599999999998</v>
      </c>
      <c r="AA30" s="1"/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58</v>
      </c>
      <c r="B31" s="1" t="s">
        <v>31</v>
      </c>
      <c r="C31" s="1">
        <v>170.6</v>
      </c>
      <c r="D31" s="1">
        <v>3.2269999999999999</v>
      </c>
      <c r="E31" s="1">
        <v>119.533</v>
      </c>
      <c r="F31" s="1">
        <v>28.838000000000001</v>
      </c>
      <c r="G31" s="6">
        <v>1</v>
      </c>
      <c r="H31" s="1">
        <v>45</v>
      </c>
      <c r="I31" s="1"/>
      <c r="J31" s="1">
        <v>109</v>
      </c>
      <c r="K31" s="1">
        <f t="shared" si="1"/>
        <v>10.533000000000001</v>
      </c>
      <c r="L31" s="1">
        <f t="shared" si="2"/>
        <v>119.533</v>
      </c>
      <c r="M31" s="1"/>
      <c r="N31" s="1">
        <v>24.9194</v>
      </c>
      <c r="O31" s="1"/>
      <c r="P31" s="1">
        <f t="shared" si="3"/>
        <v>23.906600000000001</v>
      </c>
      <c r="Q31" s="5">
        <f>11*P31-O31-N31-F31</f>
        <v>209.21520000000001</v>
      </c>
      <c r="R31" s="5"/>
      <c r="S31" s="1"/>
      <c r="T31" s="1">
        <f t="shared" si="4"/>
        <v>11</v>
      </c>
      <c r="U31" s="1">
        <f t="shared" si="5"/>
        <v>2.2486426342516292</v>
      </c>
      <c r="V31" s="1">
        <v>13.081799999999999</v>
      </c>
      <c r="W31" s="1">
        <v>14.988</v>
      </c>
      <c r="X31" s="1">
        <v>19.378599999999999</v>
      </c>
      <c r="Y31" s="1">
        <v>16.067399999999999</v>
      </c>
      <c r="Z31" s="1">
        <v>15.180400000000001</v>
      </c>
      <c r="AA31" s="1"/>
      <c r="AB31" s="1">
        <f t="shared" si="6"/>
        <v>209.21520000000001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59</v>
      </c>
      <c r="B32" s="1" t="s">
        <v>31</v>
      </c>
      <c r="C32" s="1"/>
      <c r="D32" s="1">
        <v>190.303</v>
      </c>
      <c r="E32" s="1">
        <v>33.594000000000001</v>
      </c>
      <c r="F32" s="1">
        <v>154.941</v>
      </c>
      <c r="G32" s="6">
        <v>1</v>
      </c>
      <c r="H32" s="1">
        <v>60</v>
      </c>
      <c r="I32" s="1"/>
      <c r="J32" s="1">
        <v>36.9</v>
      </c>
      <c r="K32" s="1">
        <f t="shared" si="1"/>
        <v>-3.3059999999999974</v>
      </c>
      <c r="L32" s="1">
        <f t="shared" si="2"/>
        <v>33.594000000000001</v>
      </c>
      <c r="M32" s="1"/>
      <c r="N32" s="1">
        <v>50</v>
      </c>
      <c r="O32" s="1">
        <v>100</v>
      </c>
      <c r="P32" s="1">
        <f t="shared" si="3"/>
        <v>6.7187999999999999</v>
      </c>
      <c r="Q32" s="5"/>
      <c r="R32" s="5"/>
      <c r="S32" s="1"/>
      <c r="T32" s="1">
        <f t="shared" si="4"/>
        <v>45.386229683872124</v>
      </c>
      <c r="U32" s="1">
        <f t="shared" si="5"/>
        <v>45.386229683872124</v>
      </c>
      <c r="V32" s="1">
        <v>24.8202</v>
      </c>
      <c r="W32" s="1">
        <v>25.554400000000001</v>
      </c>
      <c r="X32" s="1">
        <v>7.7522000000000002</v>
      </c>
      <c r="Y32" s="1">
        <v>1.7252000000000001</v>
      </c>
      <c r="Z32" s="1">
        <v>1.8926000000000001</v>
      </c>
      <c r="AA32" s="1"/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60</v>
      </c>
      <c r="B33" s="1" t="s">
        <v>33</v>
      </c>
      <c r="C33" s="1">
        <v>596</v>
      </c>
      <c r="D33" s="1">
        <v>560</v>
      </c>
      <c r="E33" s="1">
        <v>833</v>
      </c>
      <c r="F33" s="1">
        <v>121</v>
      </c>
      <c r="G33" s="6">
        <v>0.4</v>
      </c>
      <c r="H33" s="1">
        <v>45</v>
      </c>
      <c r="I33" s="1"/>
      <c r="J33" s="1">
        <v>750</v>
      </c>
      <c r="K33" s="1">
        <f t="shared" si="1"/>
        <v>83</v>
      </c>
      <c r="L33" s="1">
        <f t="shared" si="2"/>
        <v>833</v>
      </c>
      <c r="M33" s="1"/>
      <c r="N33" s="1">
        <v>386.19999999999959</v>
      </c>
      <c r="O33" s="1">
        <v>400</v>
      </c>
      <c r="P33" s="1">
        <f t="shared" si="3"/>
        <v>166.6</v>
      </c>
      <c r="Q33" s="5">
        <f t="shared" si="7"/>
        <v>1258.6000000000001</v>
      </c>
      <c r="R33" s="5"/>
      <c r="S33" s="1"/>
      <c r="T33" s="1">
        <f t="shared" si="4"/>
        <v>12.999999999999998</v>
      </c>
      <c r="U33" s="1">
        <f t="shared" si="5"/>
        <v>5.4453781512605017</v>
      </c>
      <c r="V33" s="1">
        <v>134.6</v>
      </c>
      <c r="W33" s="1">
        <v>126</v>
      </c>
      <c r="X33" s="1">
        <v>113.6</v>
      </c>
      <c r="Y33" s="1">
        <v>130.4</v>
      </c>
      <c r="Z33" s="1">
        <v>107.6</v>
      </c>
      <c r="AA33" s="1"/>
      <c r="AB33" s="1">
        <f t="shared" si="6"/>
        <v>503.44000000000005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61</v>
      </c>
      <c r="B34" s="1" t="s">
        <v>31</v>
      </c>
      <c r="C34" s="1">
        <v>1337.7080000000001</v>
      </c>
      <c r="D34" s="1">
        <v>472.34199999999998</v>
      </c>
      <c r="E34" s="1">
        <v>1456.49</v>
      </c>
      <c r="F34" s="1">
        <v>186.19</v>
      </c>
      <c r="G34" s="6">
        <v>1</v>
      </c>
      <c r="H34" s="1">
        <v>45</v>
      </c>
      <c r="I34" s="1"/>
      <c r="J34" s="1">
        <v>1399.086</v>
      </c>
      <c r="K34" s="1">
        <f t="shared" si="1"/>
        <v>57.403999999999996</v>
      </c>
      <c r="L34" s="1">
        <f t="shared" si="2"/>
        <v>885.23599999999999</v>
      </c>
      <c r="M34" s="1">
        <v>571.25400000000002</v>
      </c>
      <c r="N34" s="1">
        <v>282</v>
      </c>
      <c r="O34" s="1">
        <v>400</v>
      </c>
      <c r="P34" s="1">
        <f t="shared" si="3"/>
        <v>177.0472</v>
      </c>
      <c r="Q34" s="5">
        <f t="shared" si="7"/>
        <v>1433.4236000000001</v>
      </c>
      <c r="R34" s="5"/>
      <c r="S34" s="1"/>
      <c r="T34" s="1">
        <f t="shared" si="4"/>
        <v>13</v>
      </c>
      <c r="U34" s="1">
        <f t="shared" si="5"/>
        <v>4.9037205897636342</v>
      </c>
      <c r="V34" s="1">
        <v>124.07380000000001</v>
      </c>
      <c r="W34" s="1">
        <v>129.73699999999999</v>
      </c>
      <c r="X34" s="1">
        <v>161.33240000000001</v>
      </c>
      <c r="Y34" s="1">
        <v>128.3228</v>
      </c>
      <c r="Z34" s="1">
        <v>151.63679999999999</v>
      </c>
      <c r="AA34" s="1"/>
      <c r="AB34" s="1">
        <f t="shared" si="6"/>
        <v>1433.4236000000001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62</v>
      </c>
      <c r="B35" s="1" t="s">
        <v>31</v>
      </c>
      <c r="C35" s="1">
        <v>71.75</v>
      </c>
      <c r="D35" s="1">
        <v>354.85599999999999</v>
      </c>
      <c r="E35" s="10">
        <f>134.114+E74</f>
        <v>177.54599999999999</v>
      </c>
      <c r="F35" s="1"/>
      <c r="G35" s="6">
        <v>1</v>
      </c>
      <c r="H35" s="1">
        <v>45</v>
      </c>
      <c r="I35" s="1"/>
      <c r="J35" s="1">
        <v>252</v>
      </c>
      <c r="K35" s="1">
        <f t="shared" ref="K35:K66" si="8">E35-J35</f>
        <v>-74.454000000000008</v>
      </c>
      <c r="L35" s="1">
        <f t="shared" si="2"/>
        <v>177.54599999999999</v>
      </c>
      <c r="M35" s="1"/>
      <c r="N35" s="1">
        <v>100</v>
      </c>
      <c r="O35" s="1">
        <v>100</v>
      </c>
      <c r="P35" s="1">
        <f t="shared" si="3"/>
        <v>35.5092</v>
      </c>
      <c r="Q35" s="5">
        <f t="shared" si="7"/>
        <v>261.61959999999999</v>
      </c>
      <c r="R35" s="5"/>
      <c r="S35" s="1"/>
      <c r="T35" s="1">
        <f t="shared" si="4"/>
        <v>13</v>
      </c>
      <c r="U35" s="1">
        <f t="shared" si="5"/>
        <v>5.6323431674045032</v>
      </c>
      <c r="V35" s="1">
        <v>44.314800000000012</v>
      </c>
      <c r="W35" s="1">
        <v>45.860799999999998</v>
      </c>
      <c r="X35" s="1">
        <v>31.475999999999999</v>
      </c>
      <c r="Y35" s="1">
        <v>38.392200000000003</v>
      </c>
      <c r="Z35" s="1">
        <v>31.242799999999999</v>
      </c>
      <c r="AA35" s="1"/>
      <c r="AB35" s="1">
        <f t="shared" si="6"/>
        <v>261.61959999999999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63</v>
      </c>
      <c r="B36" s="1" t="s">
        <v>31</v>
      </c>
      <c r="C36" s="1">
        <v>912.14599999999996</v>
      </c>
      <c r="D36" s="1">
        <v>623.66800000000001</v>
      </c>
      <c r="E36" s="1">
        <v>1258.675</v>
      </c>
      <c r="F36" s="1">
        <v>160.69300000000001</v>
      </c>
      <c r="G36" s="6">
        <v>1</v>
      </c>
      <c r="H36" s="1">
        <v>45</v>
      </c>
      <c r="I36" s="1"/>
      <c r="J36" s="1">
        <v>1215.1420000000001</v>
      </c>
      <c r="K36" s="1">
        <f t="shared" si="8"/>
        <v>43.532999999999902</v>
      </c>
      <c r="L36" s="1">
        <f t="shared" si="2"/>
        <v>701.5329999999999</v>
      </c>
      <c r="M36" s="1">
        <v>557.14200000000005</v>
      </c>
      <c r="N36" s="1">
        <v>300</v>
      </c>
      <c r="O36" s="1">
        <v>900</v>
      </c>
      <c r="P36" s="1">
        <f t="shared" si="3"/>
        <v>140.30659999999997</v>
      </c>
      <c r="Q36" s="5">
        <f t="shared" si="7"/>
        <v>463.29279999999972</v>
      </c>
      <c r="R36" s="5"/>
      <c r="S36" s="1"/>
      <c r="T36" s="1">
        <f t="shared" si="4"/>
        <v>13</v>
      </c>
      <c r="U36" s="1">
        <f t="shared" si="5"/>
        <v>9.6979971006353249</v>
      </c>
      <c r="V36" s="1">
        <v>115.38460000000001</v>
      </c>
      <c r="W36" s="1">
        <v>109.91160000000001</v>
      </c>
      <c r="X36" s="1">
        <v>129.39660000000001</v>
      </c>
      <c r="Y36" s="1">
        <v>105.07040000000001</v>
      </c>
      <c r="Z36" s="1">
        <v>118.43859999999999</v>
      </c>
      <c r="AA36" s="1"/>
      <c r="AB36" s="1">
        <f t="shared" si="6"/>
        <v>463.29279999999972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64</v>
      </c>
      <c r="B37" s="1" t="s">
        <v>33</v>
      </c>
      <c r="C37" s="1"/>
      <c r="D37" s="1">
        <v>300</v>
      </c>
      <c r="E37" s="1">
        <v>135</v>
      </c>
      <c r="F37" s="1">
        <v>165</v>
      </c>
      <c r="G37" s="6">
        <v>0.36</v>
      </c>
      <c r="H37" s="1">
        <v>45</v>
      </c>
      <c r="I37" s="1"/>
      <c r="J37" s="1">
        <v>135</v>
      </c>
      <c r="K37" s="1">
        <f t="shared" si="8"/>
        <v>0</v>
      </c>
      <c r="L37" s="1">
        <f t="shared" si="2"/>
        <v>135</v>
      </c>
      <c r="M37" s="1"/>
      <c r="N37" s="1">
        <v>0</v>
      </c>
      <c r="O37" s="1"/>
      <c r="P37" s="1">
        <f t="shared" si="3"/>
        <v>27</v>
      </c>
      <c r="Q37" s="5">
        <f t="shared" si="7"/>
        <v>186</v>
      </c>
      <c r="R37" s="5"/>
      <c r="S37" s="1"/>
      <c r="T37" s="1">
        <f t="shared" si="4"/>
        <v>13</v>
      </c>
      <c r="U37" s="1">
        <f t="shared" si="5"/>
        <v>6.1111111111111107</v>
      </c>
      <c r="V37" s="1">
        <v>0</v>
      </c>
      <c r="W37" s="1">
        <v>26</v>
      </c>
      <c r="X37" s="1">
        <v>8.1999999999999993</v>
      </c>
      <c r="Y37" s="1">
        <v>18</v>
      </c>
      <c r="Z37" s="1">
        <v>10</v>
      </c>
      <c r="AA37" s="1"/>
      <c r="AB37" s="1">
        <f t="shared" si="6"/>
        <v>66.959999999999994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65</v>
      </c>
      <c r="B38" s="1" t="s">
        <v>31</v>
      </c>
      <c r="C38" s="1"/>
      <c r="D38" s="1">
        <v>221.51300000000001</v>
      </c>
      <c r="E38" s="1">
        <v>61.805</v>
      </c>
      <c r="F38" s="1">
        <v>83.286000000000001</v>
      </c>
      <c r="G38" s="6">
        <v>1</v>
      </c>
      <c r="H38" s="1">
        <v>45</v>
      </c>
      <c r="I38" s="1"/>
      <c r="J38" s="1">
        <v>61.8</v>
      </c>
      <c r="K38" s="1">
        <f t="shared" si="8"/>
        <v>5.000000000002558E-3</v>
      </c>
      <c r="L38" s="1">
        <f t="shared" si="2"/>
        <v>61.805</v>
      </c>
      <c r="M38" s="1"/>
      <c r="N38" s="1">
        <v>0</v>
      </c>
      <c r="O38" s="1"/>
      <c r="P38" s="1">
        <f t="shared" si="3"/>
        <v>12.361000000000001</v>
      </c>
      <c r="Q38" s="5">
        <f t="shared" si="7"/>
        <v>77.407000000000011</v>
      </c>
      <c r="R38" s="5"/>
      <c r="S38" s="1"/>
      <c r="T38" s="1">
        <f t="shared" si="4"/>
        <v>13</v>
      </c>
      <c r="U38" s="1">
        <f t="shared" si="5"/>
        <v>6.7378043847585145</v>
      </c>
      <c r="V38" s="1">
        <v>5.9648000000000003</v>
      </c>
      <c r="W38" s="1">
        <v>24.892199999999999</v>
      </c>
      <c r="X38" s="1">
        <v>7.8621999999999996</v>
      </c>
      <c r="Y38" s="1">
        <v>13.308999999999999</v>
      </c>
      <c r="Z38" s="1">
        <v>13.005800000000001</v>
      </c>
      <c r="AA38" s="1"/>
      <c r="AB38" s="1">
        <f t="shared" si="6"/>
        <v>77.407000000000011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66</v>
      </c>
      <c r="B39" s="1" t="s">
        <v>31</v>
      </c>
      <c r="C39" s="1"/>
      <c r="D39" s="1">
        <v>128.98500000000001</v>
      </c>
      <c r="E39" s="1">
        <v>107.518</v>
      </c>
      <c r="F39" s="1">
        <v>21.417000000000002</v>
      </c>
      <c r="G39" s="6">
        <v>1</v>
      </c>
      <c r="H39" s="1">
        <v>45</v>
      </c>
      <c r="I39" s="1"/>
      <c r="J39" s="1">
        <v>118.8</v>
      </c>
      <c r="K39" s="1">
        <f t="shared" si="8"/>
        <v>-11.281999999999996</v>
      </c>
      <c r="L39" s="1">
        <f t="shared" si="2"/>
        <v>107.518</v>
      </c>
      <c r="M39" s="1"/>
      <c r="N39" s="1">
        <v>0</v>
      </c>
      <c r="O39" s="1"/>
      <c r="P39" s="1">
        <f t="shared" si="3"/>
        <v>21.503599999999999</v>
      </c>
      <c r="Q39" s="5">
        <f>10*P39-O39-N39-F39</f>
        <v>193.619</v>
      </c>
      <c r="R39" s="5"/>
      <c r="S39" s="1"/>
      <c r="T39" s="1">
        <f t="shared" si="4"/>
        <v>10</v>
      </c>
      <c r="U39" s="1">
        <f t="shared" si="5"/>
        <v>0.99597276735058327</v>
      </c>
      <c r="V39" s="1">
        <v>10.284000000000001</v>
      </c>
      <c r="W39" s="1">
        <v>14.074400000000001</v>
      </c>
      <c r="X39" s="1">
        <v>8.343</v>
      </c>
      <c r="Y39" s="1">
        <v>22.785399999999999</v>
      </c>
      <c r="Z39" s="1">
        <v>11.1462</v>
      </c>
      <c r="AA39" s="1"/>
      <c r="AB39" s="1">
        <f t="shared" si="6"/>
        <v>193.619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67</v>
      </c>
      <c r="B40" s="1" t="s">
        <v>33</v>
      </c>
      <c r="C40" s="1">
        <v>119</v>
      </c>
      <c r="D40" s="1"/>
      <c r="E40" s="1">
        <v>90</v>
      </c>
      <c r="F40" s="1"/>
      <c r="G40" s="6">
        <v>0.09</v>
      </c>
      <c r="H40" s="1">
        <v>45</v>
      </c>
      <c r="I40" s="1"/>
      <c r="J40" s="1">
        <v>102</v>
      </c>
      <c r="K40" s="1">
        <f t="shared" si="8"/>
        <v>-12</v>
      </c>
      <c r="L40" s="1">
        <f t="shared" si="2"/>
        <v>90</v>
      </c>
      <c r="M40" s="1"/>
      <c r="N40" s="1">
        <v>117</v>
      </c>
      <c r="O40" s="1">
        <v>150</v>
      </c>
      <c r="P40" s="1">
        <f t="shared" si="3"/>
        <v>18</v>
      </c>
      <c r="Q40" s="5"/>
      <c r="R40" s="5"/>
      <c r="S40" s="1"/>
      <c r="T40" s="1">
        <f t="shared" si="4"/>
        <v>14.833333333333334</v>
      </c>
      <c r="U40" s="1">
        <f t="shared" si="5"/>
        <v>14.833333333333334</v>
      </c>
      <c r="V40" s="1">
        <v>33</v>
      </c>
      <c r="W40" s="1">
        <v>13.4</v>
      </c>
      <c r="X40" s="1">
        <v>20.8</v>
      </c>
      <c r="Y40" s="1">
        <v>27</v>
      </c>
      <c r="Z40" s="1">
        <v>10.4</v>
      </c>
      <c r="AA40" s="1"/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68</v>
      </c>
      <c r="B41" s="1" t="s">
        <v>33</v>
      </c>
      <c r="C41" s="1">
        <v>259</v>
      </c>
      <c r="D41" s="1">
        <v>524</v>
      </c>
      <c r="E41" s="1">
        <v>383</v>
      </c>
      <c r="F41" s="1">
        <v>287</v>
      </c>
      <c r="G41" s="6">
        <v>0.3</v>
      </c>
      <c r="H41" s="1">
        <v>45</v>
      </c>
      <c r="I41" s="1"/>
      <c r="J41" s="1">
        <v>409</v>
      </c>
      <c r="K41" s="1">
        <f t="shared" si="8"/>
        <v>-26</v>
      </c>
      <c r="L41" s="1">
        <f t="shared" si="2"/>
        <v>323</v>
      </c>
      <c r="M41" s="1">
        <v>60</v>
      </c>
      <c r="N41" s="1">
        <v>170.4</v>
      </c>
      <c r="O41" s="1">
        <v>200</v>
      </c>
      <c r="P41" s="1">
        <f t="shared" si="3"/>
        <v>64.599999999999994</v>
      </c>
      <c r="Q41" s="5">
        <f t="shared" si="7"/>
        <v>182.39999999999998</v>
      </c>
      <c r="R41" s="5"/>
      <c r="S41" s="1"/>
      <c r="T41" s="1">
        <f t="shared" si="4"/>
        <v>13</v>
      </c>
      <c r="U41" s="1">
        <f t="shared" si="5"/>
        <v>10.176470588235295</v>
      </c>
      <c r="V41" s="1">
        <v>77.8</v>
      </c>
      <c r="W41" s="1">
        <v>81</v>
      </c>
      <c r="X41" s="1">
        <v>58</v>
      </c>
      <c r="Y41" s="1">
        <v>99.8</v>
      </c>
      <c r="Z41" s="1">
        <v>84.6</v>
      </c>
      <c r="AA41" s="1"/>
      <c r="AB41" s="1">
        <f t="shared" si="6"/>
        <v>54.719999999999992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69</v>
      </c>
      <c r="B42" s="1" t="s">
        <v>33</v>
      </c>
      <c r="C42" s="1">
        <v>547</v>
      </c>
      <c r="D42" s="1">
        <v>1</v>
      </c>
      <c r="E42" s="1">
        <v>465</v>
      </c>
      <c r="F42" s="1">
        <v>25</v>
      </c>
      <c r="G42" s="6">
        <v>0.27</v>
      </c>
      <c r="H42" s="1">
        <v>45</v>
      </c>
      <c r="I42" s="1"/>
      <c r="J42" s="1">
        <v>458</v>
      </c>
      <c r="K42" s="1">
        <f t="shared" si="8"/>
        <v>7</v>
      </c>
      <c r="L42" s="1">
        <f t="shared" si="2"/>
        <v>465</v>
      </c>
      <c r="M42" s="1"/>
      <c r="N42" s="1">
        <v>212.8</v>
      </c>
      <c r="O42" s="1">
        <v>250</v>
      </c>
      <c r="P42" s="1">
        <f t="shared" si="3"/>
        <v>93</v>
      </c>
      <c r="Q42" s="5">
        <f t="shared" si="7"/>
        <v>721.2</v>
      </c>
      <c r="R42" s="5"/>
      <c r="S42" s="1"/>
      <c r="T42" s="1">
        <f t="shared" si="4"/>
        <v>13</v>
      </c>
      <c r="U42" s="1">
        <f t="shared" si="5"/>
        <v>5.2451612903225806</v>
      </c>
      <c r="V42" s="1">
        <v>73.599999999999994</v>
      </c>
      <c r="W42" s="1">
        <v>60</v>
      </c>
      <c r="X42" s="1">
        <v>77.2</v>
      </c>
      <c r="Y42" s="1">
        <v>81.8</v>
      </c>
      <c r="Z42" s="1">
        <v>74.400000000000006</v>
      </c>
      <c r="AA42" s="1"/>
      <c r="AB42" s="1">
        <f t="shared" si="6"/>
        <v>194.72400000000002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70</v>
      </c>
      <c r="B43" s="1" t="s">
        <v>31</v>
      </c>
      <c r="C43" s="1">
        <v>23.1</v>
      </c>
      <c r="D43" s="1">
        <v>35.110999999999997</v>
      </c>
      <c r="E43" s="1">
        <v>41.511000000000003</v>
      </c>
      <c r="F43" s="1"/>
      <c r="G43" s="6">
        <v>1</v>
      </c>
      <c r="H43" s="1">
        <v>45</v>
      </c>
      <c r="I43" s="1"/>
      <c r="J43" s="1">
        <v>51</v>
      </c>
      <c r="K43" s="1">
        <f t="shared" si="8"/>
        <v>-9.4889999999999972</v>
      </c>
      <c r="L43" s="1">
        <f t="shared" si="2"/>
        <v>41.511000000000003</v>
      </c>
      <c r="M43" s="1"/>
      <c r="N43" s="1">
        <v>84.40779999999998</v>
      </c>
      <c r="O43" s="1"/>
      <c r="P43" s="1">
        <f t="shared" si="3"/>
        <v>8.3022000000000009</v>
      </c>
      <c r="Q43" s="5">
        <f t="shared" si="7"/>
        <v>23.520800000000037</v>
      </c>
      <c r="R43" s="5"/>
      <c r="S43" s="1"/>
      <c r="T43" s="1">
        <f t="shared" si="4"/>
        <v>13</v>
      </c>
      <c r="U43" s="1">
        <f t="shared" si="5"/>
        <v>10.166919611669192</v>
      </c>
      <c r="V43" s="1">
        <v>11.1942</v>
      </c>
      <c r="W43" s="1">
        <v>7.8912000000000004</v>
      </c>
      <c r="X43" s="1">
        <v>4.3372000000000002</v>
      </c>
      <c r="Y43" s="1">
        <v>10.4602</v>
      </c>
      <c r="Z43" s="1">
        <v>0</v>
      </c>
      <c r="AA43" s="1"/>
      <c r="AB43" s="1">
        <f t="shared" si="6"/>
        <v>23.520800000000037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71</v>
      </c>
      <c r="B44" s="1" t="s">
        <v>31</v>
      </c>
      <c r="C44" s="1"/>
      <c r="D44" s="1">
        <v>246.273</v>
      </c>
      <c r="E44" s="1">
        <v>140.809</v>
      </c>
      <c r="F44" s="1">
        <v>105.464</v>
      </c>
      <c r="G44" s="6">
        <v>1</v>
      </c>
      <c r="H44" s="1">
        <v>45</v>
      </c>
      <c r="I44" s="1"/>
      <c r="J44" s="1">
        <v>137</v>
      </c>
      <c r="K44" s="1">
        <f t="shared" si="8"/>
        <v>3.8089999999999975</v>
      </c>
      <c r="L44" s="1">
        <f t="shared" si="2"/>
        <v>140.809</v>
      </c>
      <c r="M44" s="1"/>
      <c r="N44" s="1">
        <v>104.37</v>
      </c>
      <c r="O44" s="1"/>
      <c r="P44" s="1">
        <f t="shared" si="3"/>
        <v>28.161799999999999</v>
      </c>
      <c r="Q44" s="5">
        <f t="shared" si="7"/>
        <v>156.26939999999996</v>
      </c>
      <c r="R44" s="5"/>
      <c r="S44" s="1"/>
      <c r="T44" s="1">
        <f t="shared" si="4"/>
        <v>12.999999999999998</v>
      </c>
      <c r="U44" s="1">
        <f t="shared" si="5"/>
        <v>7.4510152049939995</v>
      </c>
      <c r="V44" s="1">
        <v>26.810199999999998</v>
      </c>
      <c r="W44" s="1">
        <v>29.232199999999999</v>
      </c>
      <c r="X44" s="1">
        <v>8.6145999999999994</v>
      </c>
      <c r="Y44" s="1">
        <v>25.687799999999999</v>
      </c>
      <c r="Z44" s="1">
        <v>38.139000000000003</v>
      </c>
      <c r="AA44" s="1"/>
      <c r="AB44" s="1">
        <f t="shared" si="6"/>
        <v>156.26939999999996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72</v>
      </c>
      <c r="B45" s="1" t="s">
        <v>33</v>
      </c>
      <c r="C45" s="1">
        <v>749</v>
      </c>
      <c r="D45" s="1">
        <v>32</v>
      </c>
      <c r="E45" s="1">
        <v>490</v>
      </c>
      <c r="F45" s="1">
        <v>148</v>
      </c>
      <c r="G45" s="6">
        <v>0.4</v>
      </c>
      <c r="H45" s="1">
        <v>60</v>
      </c>
      <c r="I45" s="1"/>
      <c r="J45" s="1">
        <v>486</v>
      </c>
      <c r="K45" s="1">
        <f t="shared" si="8"/>
        <v>4</v>
      </c>
      <c r="L45" s="1">
        <f t="shared" si="2"/>
        <v>458</v>
      </c>
      <c r="M45" s="1">
        <v>32</v>
      </c>
      <c r="N45" s="1">
        <v>150</v>
      </c>
      <c r="O45" s="1">
        <v>250</v>
      </c>
      <c r="P45" s="1">
        <f t="shared" si="3"/>
        <v>91.6</v>
      </c>
      <c r="Q45" s="5">
        <f t="shared" si="7"/>
        <v>642.79999999999995</v>
      </c>
      <c r="R45" s="5"/>
      <c r="S45" s="1"/>
      <c r="T45" s="1">
        <f t="shared" si="4"/>
        <v>13</v>
      </c>
      <c r="U45" s="1">
        <f t="shared" si="5"/>
        <v>5.9825327510917035</v>
      </c>
      <c r="V45" s="1">
        <v>73.8</v>
      </c>
      <c r="W45" s="1">
        <v>75.400000000000006</v>
      </c>
      <c r="X45" s="1">
        <v>80.599999999999994</v>
      </c>
      <c r="Y45" s="1">
        <v>87.6</v>
      </c>
      <c r="Z45" s="1">
        <v>63.2</v>
      </c>
      <c r="AA45" s="1"/>
      <c r="AB45" s="1">
        <f t="shared" si="6"/>
        <v>257.12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73</v>
      </c>
      <c r="B46" s="1" t="s">
        <v>33</v>
      </c>
      <c r="C46" s="1">
        <v>542</v>
      </c>
      <c r="D46" s="1"/>
      <c r="E46" s="1">
        <v>324</v>
      </c>
      <c r="F46" s="1">
        <v>146</v>
      </c>
      <c r="G46" s="6">
        <v>0.4</v>
      </c>
      <c r="H46" s="1">
        <v>60</v>
      </c>
      <c r="I46" s="1"/>
      <c r="J46" s="1">
        <v>321</v>
      </c>
      <c r="K46" s="1">
        <f t="shared" si="8"/>
        <v>3</v>
      </c>
      <c r="L46" s="1">
        <f t="shared" si="2"/>
        <v>324</v>
      </c>
      <c r="M46" s="1"/>
      <c r="N46" s="1">
        <v>100</v>
      </c>
      <c r="O46" s="1">
        <v>200</v>
      </c>
      <c r="P46" s="1">
        <f t="shared" si="3"/>
        <v>64.8</v>
      </c>
      <c r="Q46" s="5">
        <f t="shared" si="7"/>
        <v>396.4</v>
      </c>
      <c r="R46" s="5"/>
      <c r="S46" s="1"/>
      <c r="T46" s="1">
        <f t="shared" si="4"/>
        <v>13</v>
      </c>
      <c r="U46" s="1">
        <f t="shared" si="5"/>
        <v>6.882716049382716</v>
      </c>
      <c r="V46" s="1">
        <v>55.8</v>
      </c>
      <c r="W46" s="1">
        <v>55.4</v>
      </c>
      <c r="X46" s="1">
        <v>59.2</v>
      </c>
      <c r="Y46" s="1">
        <v>75.8</v>
      </c>
      <c r="Z46" s="1">
        <v>51.4</v>
      </c>
      <c r="AA46" s="1"/>
      <c r="AB46" s="1">
        <f t="shared" si="6"/>
        <v>158.56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74</v>
      </c>
      <c r="B47" s="1" t="s">
        <v>33</v>
      </c>
      <c r="C47" s="1">
        <v>444</v>
      </c>
      <c r="D47" s="1">
        <v>257</v>
      </c>
      <c r="E47" s="1">
        <v>400</v>
      </c>
      <c r="F47" s="1">
        <v>203</v>
      </c>
      <c r="G47" s="6">
        <v>0.4</v>
      </c>
      <c r="H47" s="1">
        <v>60</v>
      </c>
      <c r="I47" s="1"/>
      <c r="J47" s="1">
        <v>389</v>
      </c>
      <c r="K47" s="1">
        <f t="shared" si="8"/>
        <v>11</v>
      </c>
      <c r="L47" s="1">
        <f t="shared" si="2"/>
        <v>400</v>
      </c>
      <c r="M47" s="1"/>
      <c r="N47" s="1">
        <v>150</v>
      </c>
      <c r="O47" s="1">
        <v>350</v>
      </c>
      <c r="P47" s="1">
        <f t="shared" si="3"/>
        <v>80</v>
      </c>
      <c r="Q47" s="5">
        <f t="shared" si="7"/>
        <v>337</v>
      </c>
      <c r="R47" s="5"/>
      <c r="S47" s="1"/>
      <c r="T47" s="1">
        <f t="shared" si="4"/>
        <v>13</v>
      </c>
      <c r="U47" s="1">
        <f t="shared" si="5"/>
        <v>8.7874999999999996</v>
      </c>
      <c r="V47" s="1">
        <v>77.8</v>
      </c>
      <c r="W47" s="1">
        <v>76.2</v>
      </c>
      <c r="X47" s="1">
        <v>64.8</v>
      </c>
      <c r="Y47" s="1">
        <v>80.599999999999994</v>
      </c>
      <c r="Z47" s="1">
        <v>69.400000000000006</v>
      </c>
      <c r="AA47" s="1"/>
      <c r="AB47" s="1">
        <f t="shared" si="6"/>
        <v>134.80000000000001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75</v>
      </c>
      <c r="B48" s="1" t="s">
        <v>31</v>
      </c>
      <c r="C48" s="1">
        <v>156.6</v>
      </c>
      <c r="D48" s="1">
        <v>219.559</v>
      </c>
      <c r="E48" s="1">
        <v>218.52199999999999</v>
      </c>
      <c r="F48" s="1">
        <v>100.62</v>
      </c>
      <c r="G48" s="6">
        <v>1</v>
      </c>
      <c r="H48" s="1">
        <v>45</v>
      </c>
      <c r="I48" s="1"/>
      <c r="J48" s="1">
        <v>198.4</v>
      </c>
      <c r="K48" s="1">
        <f t="shared" si="8"/>
        <v>20.121999999999986</v>
      </c>
      <c r="L48" s="1">
        <f t="shared" si="2"/>
        <v>218.52199999999999</v>
      </c>
      <c r="M48" s="1"/>
      <c r="N48" s="1">
        <v>0</v>
      </c>
      <c r="O48" s="1"/>
      <c r="P48" s="1">
        <f t="shared" si="3"/>
        <v>43.7044</v>
      </c>
      <c r="Q48" s="5">
        <f>11*P48-O48-N48-F48</f>
        <v>380.1284</v>
      </c>
      <c r="R48" s="5"/>
      <c r="S48" s="1"/>
      <c r="T48" s="1">
        <f t="shared" si="4"/>
        <v>11</v>
      </c>
      <c r="U48" s="1">
        <f t="shared" si="5"/>
        <v>2.3022853534197929</v>
      </c>
      <c r="V48" s="1">
        <v>20.824999999999999</v>
      </c>
      <c r="W48" s="1">
        <v>33.201999999999998</v>
      </c>
      <c r="X48" s="1">
        <v>23.041599999999999</v>
      </c>
      <c r="Y48" s="1">
        <v>20.447800000000001</v>
      </c>
      <c r="Z48" s="1">
        <v>26.610199999999999</v>
      </c>
      <c r="AA48" s="1"/>
      <c r="AB48" s="1">
        <f t="shared" si="6"/>
        <v>380.1284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76</v>
      </c>
      <c r="B49" s="1" t="s">
        <v>31</v>
      </c>
      <c r="C49" s="1">
        <v>51.4</v>
      </c>
      <c r="D49" s="1">
        <v>303.94499999999999</v>
      </c>
      <c r="E49" s="1">
        <v>104.45</v>
      </c>
      <c r="F49" s="1"/>
      <c r="G49" s="6">
        <v>1</v>
      </c>
      <c r="H49" s="1">
        <v>60</v>
      </c>
      <c r="I49" s="1"/>
      <c r="J49" s="1">
        <v>168.5</v>
      </c>
      <c r="K49" s="1">
        <f t="shared" si="8"/>
        <v>-64.05</v>
      </c>
      <c r="L49" s="1">
        <f t="shared" si="2"/>
        <v>104.45</v>
      </c>
      <c r="M49" s="1"/>
      <c r="N49" s="1">
        <v>150</v>
      </c>
      <c r="O49" s="1">
        <v>300</v>
      </c>
      <c r="P49" s="1">
        <f t="shared" si="3"/>
        <v>20.89</v>
      </c>
      <c r="Q49" s="5"/>
      <c r="R49" s="5"/>
      <c r="S49" s="1"/>
      <c r="T49" s="1">
        <f t="shared" si="4"/>
        <v>21.541407371948299</v>
      </c>
      <c r="U49" s="1">
        <f t="shared" si="5"/>
        <v>21.541407371948299</v>
      </c>
      <c r="V49" s="1">
        <v>54.772399999999998</v>
      </c>
      <c r="W49" s="1">
        <v>44.482199999999999</v>
      </c>
      <c r="X49" s="1">
        <v>30.134</v>
      </c>
      <c r="Y49" s="1">
        <v>31.2896</v>
      </c>
      <c r="Z49" s="1">
        <v>34.168199999999999</v>
      </c>
      <c r="AA49" s="1"/>
      <c r="AB49" s="1">
        <f t="shared" si="6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77</v>
      </c>
      <c r="B50" s="1" t="s">
        <v>31</v>
      </c>
      <c r="C50" s="1">
        <v>123.517</v>
      </c>
      <c r="D50" s="1">
        <v>249.18299999999999</v>
      </c>
      <c r="E50" s="1">
        <v>219.184</v>
      </c>
      <c r="F50" s="1">
        <v>84.777000000000001</v>
      </c>
      <c r="G50" s="6">
        <v>1</v>
      </c>
      <c r="H50" s="1">
        <v>45</v>
      </c>
      <c r="I50" s="1"/>
      <c r="J50" s="1">
        <v>235</v>
      </c>
      <c r="K50" s="1">
        <f t="shared" si="8"/>
        <v>-15.816000000000003</v>
      </c>
      <c r="L50" s="1">
        <f t="shared" si="2"/>
        <v>219.184</v>
      </c>
      <c r="M50" s="1"/>
      <c r="N50" s="1">
        <v>250</v>
      </c>
      <c r="O50" s="1">
        <v>250</v>
      </c>
      <c r="P50" s="1">
        <f t="shared" si="3"/>
        <v>43.836799999999997</v>
      </c>
      <c r="Q50" s="5"/>
      <c r="R50" s="5"/>
      <c r="S50" s="1"/>
      <c r="T50" s="1">
        <f t="shared" si="4"/>
        <v>13.339865136141325</v>
      </c>
      <c r="U50" s="1">
        <f t="shared" si="5"/>
        <v>13.339865136141325</v>
      </c>
      <c r="V50" s="1">
        <v>55.180799999999998</v>
      </c>
      <c r="W50" s="1">
        <v>44.988399999999999</v>
      </c>
      <c r="X50" s="1">
        <v>38.730200000000004</v>
      </c>
      <c r="Y50" s="1">
        <v>48.058599999999998</v>
      </c>
      <c r="Z50" s="1">
        <v>53.306199999999997</v>
      </c>
      <c r="AA50" s="1"/>
      <c r="AB50" s="1">
        <f t="shared" si="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78</v>
      </c>
      <c r="B51" s="1" t="s">
        <v>31</v>
      </c>
      <c r="C51" s="1">
        <v>44.45</v>
      </c>
      <c r="D51" s="1">
        <v>0.06</v>
      </c>
      <c r="E51" s="1">
        <v>30.904</v>
      </c>
      <c r="F51" s="1"/>
      <c r="G51" s="6">
        <v>1</v>
      </c>
      <c r="H51" s="1">
        <v>45</v>
      </c>
      <c r="I51" s="1"/>
      <c r="J51" s="1">
        <v>32</v>
      </c>
      <c r="K51" s="1">
        <f t="shared" si="8"/>
        <v>-1.0960000000000001</v>
      </c>
      <c r="L51" s="1">
        <f t="shared" si="2"/>
        <v>30.904</v>
      </c>
      <c r="M51" s="1"/>
      <c r="N51" s="1">
        <v>73.609799999999979</v>
      </c>
      <c r="O51" s="1"/>
      <c r="P51" s="1">
        <f t="shared" si="3"/>
        <v>6.1807999999999996</v>
      </c>
      <c r="Q51" s="5"/>
      <c r="R51" s="5"/>
      <c r="S51" s="1"/>
      <c r="T51" s="1">
        <f t="shared" si="4"/>
        <v>11.909429200103544</v>
      </c>
      <c r="U51" s="1">
        <f t="shared" si="5"/>
        <v>11.909429200103544</v>
      </c>
      <c r="V51" s="1">
        <v>9.4957999999999991</v>
      </c>
      <c r="W51" s="1">
        <v>3.2189999999999999</v>
      </c>
      <c r="X51" s="1">
        <v>0</v>
      </c>
      <c r="Y51" s="1">
        <v>9.5578000000000003</v>
      </c>
      <c r="Z51" s="1">
        <v>3.4346000000000001</v>
      </c>
      <c r="AA51" s="1"/>
      <c r="AB51" s="1">
        <f t="shared" si="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79</v>
      </c>
      <c r="B52" s="1" t="s">
        <v>33</v>
      </c>
      <c r="C52" s="1">
        <v>30</v>
      </c>
      <c r="D52" s="1">
        <v>110</v>
      </c>
      <c r="E52" s="1">
        <v>106</v>
      </c>
      <c r="F52" s="1">
        <v>25</v>
      </c>
      <c r="G52" s="6">
        <v>0.09</v>
      </c>
      <c r="H52" s="1">
        <v>60</v>
      </c>
      <c r="I52" s="1"/>
      <c r="J52" s="1">
        <v>109</v>
      </c>
      <c r="K52" s="1">
        <f t="shared" si="8"/>
        <v>-3</v>
      </c>
      <c r="L52" s="1">
        <f t="shared" si="2"/>
        <v>106</v>
      </c>
      <c r="M52" s="1"/>
      <c r="N52" s="1">
        <v>90.199999999999989</v>
      </c>
      <c r="O52" s="1">
        <v>150</v>
      </c>
      <c r="P52" s="1">
        <f t="shared" si="3"/>
        <v>21.2</v>
      </c>
      <c r="Q52" s="5">
        <f t="shared" si="7"/>
        <v>10.399999999999977</v>
      </c>
      <c r="R52" s="5"/>
      <c r="S52" s="1"/>
      <c r="T52" s="1">
        <f t="shared" si="4"/>
        <v>12.999999999999998</v>
      </c>
      <c r="U52" s="1">
        <f t="shared" si="5"/>
        <v>12.509433962264151</v>
      </c>
      <c r="V52" s="1">
        <v>29</v>
      </c>
      <c r="W52" s="1">
        <v>21.6</v>
      </c>
      <c r="X52" s="1">
        <v>2</v>
      </c>
      <c r="Y52" s="1">
        <v>0</v>
      </c>
      <c r="Z52" s="1">
        <v>0</v>
      </c>
      <c r="AA52" s="1"/>
      <c r="AB52" s="1">
        <f t="shared" si="6"/>
        <v>0.93599999999999794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80</v>
      </c>
      <c r="B53" s="1" t="s">
        <v>31</v>
      </c>
      <c r="C53" s="1">
        <v>26.4</v>
      </c>
      <c r="D53" s="1">
        <v>49.494</v>
      </c>
      <c r="E53" s="1">
        <v>38.091999999999999</v>
      </c>
      <c r="F53" s="1">
        <v>25.591999999999999</v>
      </c>
      <c r="G53" s="6">
        <v>1</v>
      </c>
      <c r="H53" s="1">
        <v>60</v>
      </c>
      <c r="I53" s="1"/>
      <c r="J53" s="1">
        <v>37.799999999999997</v>
      </c>
      <c r="K53" s="1">
        <f t="shared" si="8"/>
        <v>0.29200000000000159</v>
      </c>
      <c r="L53" s="1">
        <f t="shared" si="2"/>
        <v>38.091999999999999</v>
      </c>
      <c r="M53" s="1"/>
      <c r="N53" s="1">
        <v>0</v>
      </c>
      <c r="O53" s="1"/>
      <c r="P53" s="1">
        <f t="shared" si="3"/>
        <v>7.6183999999999994</v>
      </c>
      <c r="Q53" s="5">
        <f>12*P53-O53-N53-F53</f>
        <v>65.828799999999987</v>
      </c>
      <c r="R53" s="5"/>
      <c r="S53" s="1"/>
      <c r="T53" s="1">
        <f t="shared" si="4"/>
        <v>11.999999999999998</v>
      </c>
      <c r="U53" s="1">
        <f t="shared" si="5"/>
        <v>3.3592355350204768</v>
      </c>
      <c r="V53" s="1">
        <v>4.3423999999999996</v>
      </c>
      <c r="W53" s="1">
        <v>6.51</v>
      </c>
      <c r="X53" s="1">
        <v>1.4194</v>
      </c>
      <c r="Y53" s="1">
        <v>4.6398000000000001</v>
      </c>
      <c r="Z53" s="1">
        <v>2.1884000000000001</v>
      </c>
      <c r="AA53" s="1"/>
      <c r="AB53" s="1">
        <f t="shared" si="6"/>
        <v>65.828799999999987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81</v>
      </c>
      <c r="B54" s="1" t="s">
        <v>31</v>
      </c>
      <c r="C54" s="1">
        <v>69.099999999999994</v>
      </c>
      <c r="D54" s="1"/>
      <c r="E54" s="1">
        <v>26.957000000000001</v>
      </c>
      <c r="F54" s="1">
        <v>39.021999999999998</v>
      </c>
      <c r="G54" s="6">
        <v>1</v>
      </c>
      <c r="H54" s="1">
        <v>60</v>
      </c>
      <c r="I54" s="1"/>
      <c r="J54" s="1">
        <v>25.6</v>
      </c>
      <c r="K54" s="1">
        <f t="shared" si="8"/>
        <v>1.3569999999999993</v>
      </c>
      <c r="L54" s="1">
        <f t="shared" si="2"/>
        <v>26.957000000000001</v>
      </c>
      <c r="M54" s="1"/>
      <c r="N54" s="1">
        <v>0</v>
      </c>
      <c r="O54" s="1"/>
      <c r="P54" s="1">
        <f t="shared" si="3"/>
        <v>5.3914</v>
      </c>
      <c r="Q54" s="5">
        <f>12*P54-O54-N54-F54</f>
        <v>25.674799999999998</v>
      </c>
      <c r="R54" s="5"/>
      <c r="S54" s="1"/>
      <c r="T54" s="1">
        <f t="shared" si="4"/>
        <v>12</v>
      </c>
      <c r="U54" s="1">
        <f t="shared" si="5"/>
        <v>7.2378231999109692</v>
      </c>
      <c r="V54" s="1">
        <v>2.1646000000000001</v>
      </c>
      <c r="W54" s="1">
        <v>5.6883999999999997</v>
      </c>
      <c r="X54" s="1">
        <v>0</v>
      </c>
      <c r="Y54" s="1">
        <v>6.4964000000000004</v>
      </c>
      <c r="Z54" s="1">
        <v>3.5175999999999998</v>
      </c>
      <c r="AA54" s="1"/>
      <c r="AB54" s="1">
        <f t="shared" si="6"/>
        <v>25.674799999999998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82</v>
      </c>
      <c r="B55" s="1" t="s">
        <v>31</v>
      </c>
      <c r="C55" s="1">
        <v>30.95</v>
      </c>
      <c r="D55" s="1">
        <v>5.6000000000000001E-2</v>
      </c>
      <c r="E55" s="1">
        <v>28.411999999999999</v>
      </c>
      <c r="F55" s="1">
        <v>1.244</v>
      </c>
      <c r="G55" s="6">
        <v>1</v>
      </c>
      <c r="H55" s="1">
        <v>60</v>
      </c>
      <c r="I55" s="1"/>
      <c r="J55" s="1">
        <v>25.5</v>
      </c>
      <c r="K55" s="1">
        <f t="shared" si="8"/>
        <v>2.911999999999999</v>
      </c>
      <c r="L55" s="1">
        <f t="shared" si="2"/>
        <v>28.411999999999999</v>
      </c>
      <c r="M55" s="1"/>
      <c r="N55" s="1">
        <v>0</v>
      </c>
      <c r="O55" s="1"/>
      <c r="P55" s="1">
        <f t="shared" si="3"/>
        <v>5.6823999999999995</v>
      </c>
      <c r="Q55" s="5">
        <f>9*P55-O55-N55-F55</f>
        <v>49.897599999999997</v>
      </c>
      <c r="R55" s="5"/>
      <c r="S55" s="1"/>
      <c r="T55" s="1">
        <f t="shared" si="4"/>
        <v>9</v>
      </c>
      <c r="U55" s="1">
        <f t="shared" si="5"/>
        <v>0.21892158242995918</v>
      </c>
      <c r="V55" s="1">
        <v>1.8882000000000001</v>
      </c>
      <c r="W55" s="1">
        <v>0.80920000000000003</v>
      </c>
      <c r="X55" s="1">
        <v>2.1756000000000002</v>
      </c>
      <c r="Y55" s="1">
        <v>4.3658000000000001</v>
      </c>
      <c r="Z55" s="1">
        <v>0.54720000000000002</v>
      </c>
      <c r="AA55" s="1"/>
      <c r="AB55" s="1">
        <f t="shared" si="6"/>
        <v>49.897599999999997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83</v>
      </c>
      <c r="B56" s="1" t="s">
        <v>33</v>
      </c>
      <c r="C56" s="1">
        <v>171</v>
      </c>
      <c r="D56" s="1">
        <v>3</v>
      </c>
      <c r="E56" s="1">
        <v>90</v>
      </c>
      <c r="F56" s="1">
        <v>66</v>
      </c>
      <c r="G56" s="6">
        <v>0.33</v>
      </c>
      <c r="H56" s="1">
        <v>45</v>
      </c>
      <c r="I56" s="1"/>
      <c r="J56" s="1">
        <v>94</v>
      </c>
      <c r="K56" s="1">
        <f t="shared" si="8"/>
        <v>-4</v>
      </c>
      <c r="L56" s="1">
        <f t="shared" si="2"/>
        <v>90</v>
      </c>
      <c r="M56" s="1"/>
      <c r="N56" s="1">
        <v>0</v>
      </c>
      <c r="O56" s="1"/>
      <c r="P56" s="1">
        <f t="shared" si="3"/>
        <v>18</v>
      </c>
      <c r="Q56" s="5">
        <f t="shared" si="7"/>
        <v>168</v>
      </c>
      <c r="R56" s="5"/>
      <c r="S56" s="1"/>
      <c r="T56" s="1">
        <f t="shared" si="4"/>
        <v>13</v>
      </c>
      <c r="U56" s="1">
        <f t="shared" si="5"/>
        <v>3.6666666666666665</v>
      </c>
      <c r="V56" s="1">
        <v>6</v>
      </c>
      <c r="W56" s="1">
        <v>9.6</v>
      </c>
      <c r="X56" s="1">
        <v>17</v>
      </c>
      <c r="Y56" s="1">
        <v>9.8000000000000007</v>
      </c>
      <c r="Z56" s="1">
        <v>4.4000000000000004</v>
      </c>
      <c r="AA56" s="1"/>
      <c r="AB56" s="1">
        <f t="shared" si="6"/>
        <v>55.440000000000005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84</v>
      </c>
      <c r="B57" s="1" t="s">
        <v>31</v>
      </c>
      <c r="C57" s="1">
        <v>69.599999999999994</v>
      </c>
      <c r="D57" s="1">
        <v>150.04</v>
      </c>
      <c r="E57" s="1">
        <v>133.93600000000001</v>
      </c>
      <c r="F57" s="1">
        <v>61.106000000000002</v>
      </c>
      <c r="G57" s="6">
        <v>1</v>
      </c>
      <c r="H57" s="1">
        <v>45</v>
      </c>
      <c r="I57" s="1"/>
      <c r="J57" s="1">
        <v>124.5</v>
      </c>
      <c r="K57" s="1">
        <f t="shared" si="8"/>
        <v>9.436000000000007</v>
      </c>
      <c r="L57" s="1">
        <f t="shared" si="2"/>
        <v>133.93600000000001</v>
      </c>
      <c r="M57" s="1"/>
      <c r="N57" s="1">
        <v>150</v>
      </c>
      <c r="O57" s="1"/>
      <c r="P57" s="1">
        <f t="shared" si="3"/>
        <v>26.787200000000002</v>
      </c>
      <c r="Q57" s="5">
        <f t="shared" si="7"/>
        <v>137.12760000000003</v>
      </c>
      <c r="R57" s="5"/>
      <c r="S57" s="1"/>
      <c r="T57" s="1">
        <f t="shared" si="4"/>
        <v>13</v>
      </c>
      <c r="U57" s="1">
        <f t="shared" si="5"/>
        <v>7.880853541990203</v>
      </c>
      <c r="V57" s="1">
        <v>24.6662</v>
      </c>
      <c r="W57" s="1">
        <v>24.563199999999998</v>
      </c>
      <c r="X57" s="1">
        <v>20.092600000000001</v>
      </c>
      <c r="Y57" s="1">
        <v>16.617599999999999</v>
      </c>
      <c r="Z57" s="1">
        <v>30.3352</v>
      </c>
      <c r="AA57" s="1"/>
      <c r="AB57" s="1">
        <f t="shared" si="6"/>
        <v>137.12760000000003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85</v>
      </c>
      <c r="B58" s="1" t="s">
        <v>33</v>
      </c>
      <c r="C58" s="1">
        <v>8</v>
      </c>
      <c r="D58" s="1">
        <v>612</v>
      </c>
      <c r="E58" s="1">
        <v>592</v>
      </c>
      <c r="F58" s="1">
        <v>5</v>
      </c>
      <c r="G58" s="6">
        <v>0.28000000000000003</v>
      </c>
      <c r="H58" s="1">
        <v>45</v>
      </c>
      <c r="I58" s="1"/>
      <c r="J58" s="1">
        <v>634</v>
      </c>
      <c r="K58" s="1">
        <f t="shared" si="8"/>
        <v>-42</v>
      </c>
      <c r="L58" s="1">
        <f t="shared" si="2"/>
        <v>472</v>
      </c>
      <c r="M58" s="1">
        <v>120</v>
      </c>
      <c r="N58" s="1">
        <v>87</v>
      </c>
      <c r="O58" s="1"/>
      <c r="P58" s="1">
        <f t="shared" si="3"/>
        <v>94.4</v>
      </c>
      <c r="Q58" s="5">
        <f>10*P58-O58-N58-F58</f>
        <v>852</v>
      </c>
      <c r="R58" s="5"/>
      <c r="S58" s="1"/>
      <c r="T58" s="1">
        <f t="shared" si="4"/>
        <v>10</v>
      </c>
      <c r="U58" s="1">
        <f t="shared" si="5"/>
        <v>0.97457627118644063</v>
      </c>
      <c r="V58" s="1">
        <v>41.8</v>
      </c>
      <c r="W58" s="1">
        <v>96</v>
      </c>
      <c r="X58" s="1">
        <v>85.8</v>
      </c>
      <c r="Y58" s="1">
        <v>85</v>
      </c>
      <c r="Z58" s="1">
        <v>94.8</v>
      </c>
      <c r="AA58" s="1"/>
      <c r="AB58" s="1">
        <f t="shared" si="6"/>
        <v>238.56000000000003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86</v>
      </c>
      <c r="B59" s="1" t="s">
        <v>33</v>
      </c>
      <c r="C59" s="1">
        <v>375</v>
      </c>
      <c r="D59" s="1">
        <v>345</v>
      </c>
      <c r="E59" s="1">
        <v>383</v>
      </c>
      <c r="F59" s="1">
        <v>210</v>
      </c>
      <c r="G59" s="6">
        <v>0.28000000000000003</v>
      </c>
      <c r="H59" s="1">
        <v>45</v>
      </c>
      <c r="I59" s="1"/>
      <c r="J59" s="1">
        <v>417</v>
      </c>
      <c r="K59" s="1">
        <f t="shared" si="8"/>
        <v>-34</v>
      </c>
      <c r="L59" s="1">
        <f t="shared" si="2"/>
        <v>327</v>
      </c>
      <c r="M59" s="1">
        <v>56</v>
      </c>
      <c r="N59" s="1">
        <v>0</v>
      </c>
      <c r="O59" s="1"/>
      <c r="P59" s="1">
        <f t="shared" si="3"/>
        <v>65.400000000000006</v>
      </c>
      <c r="Q59" s="5">
        <f>12*P59-O59-N59-F59</f>
        <v>574.80000000000007</v>
      </c>
      <c r="R59" s="5"/>
      <c r="S59" s="1"/>
      <c r="T59" s="1">
        <f t="shared" si="4"/>
        <v>12</v>
      </c>
      <c r="U59" s="1">
        <f t="shared" si="5"/>
        <v>3.2110091743119265</v>
      </c>
      <c r="V59" s="1">
        <v>43.6</v>
      </c>
      <c r="W59" s="1">
        <v>60.6</v>
      </c>
      <c r="X59" s="1">
        <v>55.8</v>
      </c>
      <c r="Y59" s="1">
        <v>44.6</v>
      </c>
      <c r="Z59" s="1">
        <v>51.4</v>
      </c>
      <c r="AA59" s="1"/>
      <c r="AB59" s="1">
        <f t="shared" si="6"/>
        <v>160.94400000000005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87</v>
      </c>
      <c r="B60" s="1" t="s">
        <v>33</v>
      </c>
      <c r="C60" s="1">
        <v>260</v>
      </c>
      <c r="D60" s="1">
        <v>729</v>
      </c>
      <c r="E60" s="1">
        <v>738</v>
      </c>
      <c r="F60" s="1">
        <v>125</v>
      </c>
      <c r="G60" s="6">
        <v>0.35</v>
      </c>
      <c r="H60" s="1">
        <v>45</v>
      </c>
      <c r="I60" s="1"/>
      <c r="J60" s="1">
        <v>760</v>
      </c>
      <c r="K60" s="1">
        <f t="shared" si="8"/>
        <v>-22</v>
      </c>
      <c r="L60" s="1">
        <f t="shared" si="2"/>
        <v>562</v>
      </c>
      <c r="M60" s="1">
        <v>176</v>
      </c>
      <c r="N60" s="1">
        <v>238.9999999999998</v>
      </c>
      <c r="O60" s="1">
        <v>300</v>
      </c>
      <c r="P60" s="1">
        <f t="shared" si="3"/>
        <v>112.4</v>
      </c>
      <c r="Q60" s="5">
        <f t="shared" si="7"/>
        <v>797.20000000000027</v>
      </c>
      <c r="R60" s="5"/>
      <c r="S60" s="1"/>
      <c r="T60" s="1">
        <f t="shared" si="4"/>
        <v>13</v>
      </c>
      <c r="U60" s="1">
        <f t="shared" si="5"/>
        <v>5.9074733096085383</v>
      </c>
      <c r="V60" s="1">
        <v>98.6</v>
      </c>
      <c r="W60" s="1">
        <v>95.4</v>
      </c>
      <c r="X60" s="1">
        <v>75.599999999999994</v>
      </c>
      <c r="Y60" s="1">
        <v>89.8</v>
      </c>
      <c r="Z60" s="1">
        <v>81.8</v>
      </c>
      <c r="AA60" s="1"/>
      <c r="AB60" s="1">
        <f t="shared" si="6"/>
        <v>279.0200000000001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88</v>
      </c>
      <c r="B61" s="1" t="s">
        <v>33</v>
      </c>
      <c r="C61" s="1">
        <v>624</v>
      </c>
      <c r="D61" s="1">
        <v>299</v>
      </c>
      <c r="E61" s="1">
        <v>709</v>
      </c>
      <c r="F61" s="1">
        <v>91</v>
      </c>
      <c r="G61" s="6">
        <v>0.28000000000000003</v>
      </c>
      <c r="H61" s="1">
        <v>45</v>
      </c>
      <c r="I61" s="1"/>
      <c r="J61" s="1">
        <v>699</v>
      </c>
      <c r="K61" s="1">
        <f t="shared" si="8"/>
        <v>10</v>
      </c>
      <c r="L61" s="1">
        <f t="shared" si="2"/>
        <v>517</v>
      </c>
      <c r="M61" s="1">
        <v>192</v>
      </c>
      <c r="N61" s="1">
        <v>150</v>
      </c>
      <c r="O61" s="1">
        <v>250</v>
      </c>
      <c r="P61" s="1">
        <f t="shared" si="3"/>
        <v>103.4</v>
      </c>
      <c r="Q61" s="5">
        <f t="shared" si="7"/>
        <v>853.2</v>
      </c>
      <c r="R61" s="5"/>
      <c r="S61" s="1"/>
      <c r="T61" s="1">
        <f t="shared" si="4"/>
        <v>13</v>
      </c>
      <c r="U61" s="1">
        <f t="shared" si="5"/>
        <v>4.7485493230174081</v>
      </c>
      <c r="V61" s="1">
        <v>82</v>
      </c>
      <c r="W61" s="1">
        <v>83.6</v>
      </c>
      <c r="X61" s="1">
        <v>91.4</v>
      </c>
      <c r="Y61" s="1">
        <v>87.6</v>
      </c>
      <c r="Z61" s="1">
        <v>81</v>
      </c>
      <c r="AA61" s="1"/>
      <c r="AB61" s="1">
        <f t="shared" si="6"/>
        <v>238.89600000000004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89</v>
      </c>
      <c r="B62" s="1" t="s">
        <v>33</v>
      </c>
      <c r="C62" s="1">
        <v>677</v>
      </c>
      <c r="D62" s="1">
        <v>528</v>
      </c>
      <c r="E62" s="1">
        <v>827</v>
      </c>
      <c r="F62" s="1">
        <v>215</v>
      </c>
      <c r="G62" s="6">
        <v>0.35</v>
      </c>
      <c r="H62" s="1">
        <v>45</v>
      </c>
      <c r="I62" s="1"/>
      <c r="J62" s="1">
        <v>828</v>
      </c>
      <c r="K62" s="1">
        <f t="shared" si="8"/>
        <v>-1</v>
      </c>
      <c r="L62" s="1">
        <f t="shared" si="2"/>
        <v>667</v>
      </c>
      <c r="M62" s="1">
        <v>160</v>
      </c>
      <c r="N62" s="1">
        <v>233</v>
      </c>
      <c r="O62" s="1">
        <v>400</v>
      </c>
      <c r="P62" s="1">
        <f t="shared" si="3"/>
        <v>133.4</v>
      </c>
      <c r="Q62" s="5">
        <f t="shared" si="7"/>
        <v>886.2</v>
      </c>
      <c r="R62" s="5"/>
      <c r="S62" s="1"/>
      <c r="T62" s="1">
        <f t="shared" si="4"/>
        <v>13</v>
      </c>
      <c r="U62" s="1">
        <f t="shared" si="5"/>
        <v>6.3568215892053974</v>
      </c>
      <c r="V62" s="1">
        <v>112.4</v>
      </c>
      <c r="W62" s="1">
        <v>111.6</v>
      </c>
      <c r="X62" s="1">
        <v>110.8</v>
      </c>
      <c r="Y62" s="1">
        <v>103.6</v>
      </c>
      <c r="Z62" s="1">
        <v>100</v>
      </c>
      <c r="AA62" s="1"/>
      <c r="AB62" s="1">
        <f t="shared" si="6"/>
        <v>310.17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90</v>
      </c>
      <c r="B63" s="1" t="s">
        <v>33</v>
      </c>
      <c r="C63" s="1">
        <v>393</v>
      </c>
      <c r="D63" s="1">
        <v>64</v>
      </c>
      <c r="E63" s="1">
        <v>359</v>
      </c>
      <c r="F63" s="1">
        <v>24</v>
      </c>
      <c r="G63" s="6">
        <v>0.28000000000000003</v>
      </c>
      <c r="H63" s="1">
        <v>45</v>
      </c>
      <c r="I63" s="1"/>
      <c r="J63" s="1">
        <v>373</v>
      </c>
      <c r="K63" s="1">
        <f t="shared" si="8"/>
        <v>-14</v>
      </c>
      <c r="L63" s="1">
        <f t="shared" si="2"/>
        <v>311</v>
      </c>
      <c r="M63" s="1">
        <v>48</v>
      </c>
      <c r="N63" s="1">
        <v>97.200000000000045</v>
      </c>
      <c r="O63" s="1">
        <v>150</v>
      </c>
      <c r="P63" s="1">
        <f t="shared" si="3"/>
        <v>62.2</v>
      </c>
      <c r="Q63" s="5">
        <f t="shared" si="7"/>
        <v>537.4</v>
      </c>
      <c r="R63" s="5"/>
      <c r="S63" s="1"/>
      <c r="T63" s="1">
        <f t="shared" si="4"/>
        <v>13</v>
      </c>
      <c r="U63" s="1">
        <f t="shared" si="5"/>
        <v>4.3601286173633449</v>
      </c>
      <c r="V63" s="1">
        <v>46.6</v>
      </c>
      <c r="W63" s="1">
        <v>45.6</v>
      </c>
      <c r="X63" s="1">
        <v>54.2</v>
      </c>
      <c r="Y63" s="1">
        <v>59</v>
      </c>
      <c r="Z63" s="1">
        <v>39.6</v>
      </c>
      <c r="AA63" s="1"/>
      <c r="AB63" s="1">
        <f t="shared" si="6"/>
        <v>150.47200000000001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91</v>
      </c>
      <c r="B64" s="1" t="s">
        <v>33</v>
      </c>
      <c r="C64" s="1">
        <v>747</v>
      </c>
      <c r="D64" s="1">
        <v>500</v>
      </c>
      <c r="E64" s="1">
        <v>811</v>
      </c>
      <c r="F64" s="1">
        <v>249</v>
      </c>
      <c r="G64" s="6">
        <v>0.35</v>
      </c>
      <c r="H64" s="1">
        <v>45</v>
      </c>
      <c r="I64" s="1"/>
      <c r="J64" s="1">
        <v>799</v>
      </c>
      <c r="K64" s="1">
        <f t="shared" si="8"/>
        <v>12</v>
      </c>
      <c r="L64" s="1">
        <f t="shared" si="2"/>
        <v>731</v>
      </c>
      <c r="M64" s="1">
        <v>80</v>
      </c>
      <c r="N64" s="1">
        <v>200</v>
      </c>
      <c r="O64" s="1">
        <v>400</v>
      </c>
      <c r="P64" s="1">
        <f t="shared" si="3"/>
        <v>146.19999999999999</v>
      </c>
      <c r="Q64" s="5">
        <f t="shared" si="7"/>
        <v>1051.5999999999999</v>
      </c>
      <c r="R64" s="5"/>
      <c r="S64" s="1"/>
      <c r="T64" s="1">
        <f t="shared" si="4"/>
        <v>13</v>
      </c>
      <c r="U64" s="1">
        <f t="shared" si="5"/>
        <v>5.8071135430916554</v>
      </c>
      <c r="V64" s="1">
        <v>120.8</v>
      </c>
      <c r="W64" s="1">
        <v>124.6</v>
      </c>
      <c r="X64" s="1">
        <v>122</v>
      </c>
      <c r="Y64" s="1">
        <v>126.8</v>
      </c>
      <c r="Z64" s="1">
        <v>95.8</v>
      </c>
      <c r="AA64" s="1"/>
      <c r="AB64" s="1">
        <f t="shared" si="6"/>
        <v>368.05999999999995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92</v>
      </c>
      <c r="B65" s="1" t="s">
        <v>33</v>
      </c>
      <c r="C65" s="1"/>
      <c r="D65" s="1">
        <v>393</v>
      </c>
      <c r="E65" s="1">
        <v>204</v>
      </c>
      <c r="F65" s="1">
        <v>189</v>
      </c>
      <c r="G65" s="6">
        <v>0.28000000000000003</v>
      </c>
      <c r="H65" s="1">
        <v>45</v>
      </c>
      <c r="I65" s="1"/>
      <c r="J65" s="1">
        <v>204</v>
      </c>
      <c r="K65" s="1">
        <f t="shared" si="8"/>
        <v>0</v>
      </c>
      <c r="L65" s="1">
        <f t="shared" si="2"/>
        <v>124</v>
      </c>
      <c r="M65" s="1">
        <v>80</v>
      </c>
      <c r="N65" s="1">
        <v>0</v>
      </c>
      <c r="O65" s="1"/>
      <c r="P65" s="1">
        <f t="shared" si="3"/>
        <v>24.8</v>
      </c>
      <c r="Q65" s="5">
        <f t="shared" si="7"/>
        <v>133.40000000000003</v>
      </c>
      <c r="R65" s="5"/>
      <c r="S65" s="1"/>
      <c r="T65" s="1">
        <f t="shared" si="4"/>
        <v>13.000000000000002</v>
      </c>
      <c r="U65" s="1">
        <f t="shared" si="5"/>
        <v>7.620967741935484</v>
      </c>
      <c r="V65" s="1">
        <v>3.4</v>
      </c>
      <c r="W65" s="1">
        <v>33.4</v>
      </c>
      <c r="X65" s="1">
        <v>3.2</v>
      </c>
      <c r="Y65" s="1">
        <v>20.8</v>
      </c>
      <c r="Z65" s="1">
        <v>9</v>
      </c>
      <c r="AA65" s="1"/>
      <c r="AB65" s="1">
        <f t="shared" si="6"/>
        <v>37.352000000000011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93</v>
      </c>
      <c r="B66" s="1" t="s">
        <v>33</v>
      </c>
      <c r="C66" s="1">
        <v>198</v>
      </c>
      <c r="D66" s="1"/>
      <c r="E66" s="10">
        <f>102+E72</f>
        <v>104</v>
      </c>
      <c r="F66" s="1">
        <v>61</v>
      </c>
      <c r="G66" s="6">
        <v>0.5</v>
      </c>
      <c r="H66" s="1">
        <v>45</v>
      </c>
      <c r="I66" s="1"/>
      <c r="J66" s="1">
        <v>102</v>
      </c>
      <c r="K66" s="1">
        <f t="shared" si="8"/>
        <v>2</v>
      </c>
      <c r="L66" s="1">
        <f t="shared" si="2"/>
        <v>104</v>
      </c>
      <c r="M66" s="1"/>
      <c r="N66" s="1">
        <v>170.4</v>
      </c>
      <c r="O66" s="1"/>
      <c r="P66" s="1">
        <f t="shared" si="3"/>
        <v>20.8</v>
      </c>
      <c r="Q66" s="5">
        <f t="shared" si="7"/>
        <v>39.000000000000028</v>
      </c>
      <c r="R66" s="5"/>
      <c r="S66" s="1"/>
      <c r="T66" s="1">
        <f t="shared" si="4"/>
        <v>13.000000000000002</v>
      </c>
      <c r="U66" s="1">
        <f t="shared" si="5"/>
        <v>11.125</v>
      </c>
      <c r="V66" s="1">
        <v>25.8</v>
      </c>
      <c r="W66" s="1">
        <v>17.600000000000001</v>
      </c>
      <c r="X66" s="1">
        <v>25</v>
      </c>
      <c r="Y66" s="1">
        <v>27.8</v>
      </c>
      <c r="Z66" s="1">
        <v>21.8</v>
      </c>
      <c r="AA66" s="1"/>
      <c r="AB66" s="1">
        <f t="shared" si="6"/>
        <v>19.500000000000014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94</v>
      </c>
      <c r="B67" s="1" t="s">
        <v>33</v>
      </c>
      <c r="C67" s="1">
        <v>232</v>
      </c>
      <c r="D67" s="1">
        <v>950</v>
      </c>
      <c r="E67" s="10">
        <f>518+E73</f>
        <v>596</v>
      </c>
      <c r="F67" s="1">
        <v>356</v>
      </c>
      <c r="G67" s="6">
        <v>0.41</v>
      </c>
      <c r="H67" s="1">
        <v>45</v>
      </c>
      <c r="I67" s="1"/>
      <c r="J67" s="1">
        <v>585</v>
      </c>
      <c r="K67" s="1">
        <f t="shared" ref="K67:K74" si="9">E67-J67</f>
        <v>11</v>
      </c>
      <c r="L67" s="1">
        <f t="shared" si="2"/>
        <v>596</v>
      </c>
      <c r="M67" s="1"/>
      <c r="N67" s="1">
        <v>319.19999999999982</v>
      </c>
      <c r="O67" s="1">
        <v>450</v>
      </c>
      <c r="P67" s="1">
        <f t="shared" si="3"/>
        <v>119.2</v>
      </c>
      <c r="Q67" s="5">
        <f t="shared" si="7"/>
        <v>424.40000000000032</v>
      </c>
      <c r="R67" s="5"/>
      <c r="S67" s="1"/>
      <c r="T67" s="1">
        <f t="shared" si="4"/>
        <v>13</v>
      </c>
      <c r="U67" s="1">
        <f t="shared" si="5"/>
        <v>9.4395973154362398</v>
      </c>
      <c r="V67" s="1">
        <v>137.19999999999999</v>
      </c>
      <c r="W67" s="1">
        <v>130.80000000000001</v>
      </c>
      <c r="X67" s="1">
        <v>54.4</v>
      </c>
      <c r="Y67" s="1">
        <v>126.8</v>
      </c>
      <c r="Z67" s="1">
        <v>115.6</v>
      </c>
      <c r="AA67" s="1"/>
      <c r="AB67" s="1">
        <f t="shared" si="6"/>
        <v>174.00400000000013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95</v>
      </c>
      <c r="B68" s="1" t="s">
        <v>33</v>
      </c>
      <c r="C68" s="1">
        <v>88</v>
      </c>
      <c r="D68" s="1"/>
      <c r="E68" s="1">
        <v>47</v>
      </c>
      <c r="F68" s="1">
        <v>38</v>
      </c>
      <c r="G68" s="6">
        <v>0.5</v>
      </c>
      <c r="H68" s="1">
        <v>45</v>
      </c>
      <c r="I68" s="1"/>
      <c r="J68" s="1">
        <v>47</v>
      </c>
      <c r="K68" s="1">
        <f t="shared" si="9"/>
        <v>0</v>
      </c>
      <c r="L68" s="1">
        <f t="shared" si="2"/>
        <v>47</v>
      </c>
      <c r="M68" s="1"/>
      <c r="N68" s="1">
        <v>0</v>
      </c>
      <c r="O68" s="1"/>
      <c r="P68" s="1">
        <f t="shared" si="3"/>
        <v>9.4</v>
      </c>
      <c r="Q68" s="5">
        <f t="shared" si="7"/>
        <v>84.2</v>
      </c>
      <c r="R68" s="5"/>
      <c r="S68" s="1"/>
      <c r="T68" s="1">
        <f t="shared" si="4"/>
        <v>13</v>
      </c>
      <c r="U68" s="1">
        <f t="shared" si="5"/>
        <v>4.042553191489362</v>
      </c>
      <c r="V68" s="1">
        <v>6</v>
      </c>
      <c r="W68" s="1">
        <v>7.6</v>
      </c>
      <c r="X68" s="1">
        <v>10.6</v>
      </c>
      <c r="Y68" s="1">
        <v>6.6</v>
      </c>
      <c r="Z68" s="1">
        <v>6</v>
      </c>
      <c r="AA68" s="1"/>
      <c r="AB68" s="1">
        <f t="shared" si="6"/>
        <v>42.1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96</v>
      </c>
      <c r="B69" s="1" t="s">
        <v>33</v>
      </c>
      <c r="C69" s="1">
        <v>420</v>
      </c>
      <c r="D69" s="1"/>
      <c r="E69" s="1">
        <v>218</v>
      </c>
      <c r="F69" s="1">
        <v>175</v>
      </c>
      <c r="G69" s="6">
        <v>0.41</v>
      </c>
      <c r="H69" s="1">
        <v>45</v>
      </c>
      <c r="I69" s="1"/>
      <c r="J69" s="1">
        <v>218</v>
      </c>
      <c r="K69" s="1">
        <f t="shared" si="9"/>
        <v>0</v>
      </c>
      <c r="L69" s="1">
        <f t="shared" si="2"/>
        <v>218</v>
      </c>
      <c r="M69" s="1"/>
      <c r="N69" s="1">
        <v>0</v>
      </c>
      <c r="O69" s="1"/>
      <c r="P69" s="1">
        <f t="shared" si="3"/>
        <v>43.6</v>
      </c>
      <c r="Q69" s="5">
        <f t="shared" si="7"/>
        <v>391.80000000000007</v>
      </c>
      <c r="R69" s="5"/>
      <c r="S69" s="1"/>
      <c r="T69" s="1">
        <f t="shared" si="4"/>
        <v>13.000000000000002</v>
      </c>
      <c r="U69" s="1">
        <f t="shared" si="5"/>
        <v>4.0137614678899078</v>
      </c>
      <c r="V69" s="1">
        <v>25</v>
      </c>
      <c r="W69" s="1">
        <v>24.4</v>
      </c>
      <c r="X69" s="1">
        <v>41.6</v>
      </c>
      <c r="Y69" s="1">
        <v>43.4</v>
      </c>
      <c r="Z69" s="1">
        <v>0</v>
      </c>
      <c r="AA69" s="1"/>
      <c r="AB69" s="1">
        <f t="shared" si="6"/>
        <v>160.63800000000001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97</v>
      </c>
      <c r="B70" s="1" t="s">
        <v>33</v>
      </c>
      <c r="C70" s="1"/>
      <c r="D70" s="1">
        <v>30</v>
      </c>
      <c r="E70" s="1">
        <v>29</v>
      </c>
      <c r="F70" s="1"/>
      <c r="G70" s="6">
        <v>0.4</v>
      </c>
      <c r="H70" s="1">
        <v>60</v>
      </c>
      <c r="I70" s="1"/>
      <c r="J70" s="1">
        <v>29</v>
      </c>
      <c r="K70" s="1">
        <f t="shared" si="9"/>
        <v>0</v>
      </c>
      <c r="L70" s="1">
        <f t="shared" si="2"/>
        <v>29</v>
      </c>
      <c r="M70" s="1"/>
      <c r="N70" s="1">
        <v>0</v>
      </c>
      <c r="O70" s="1"/>
      <c r="P70" s="1">
        <f t="shared" si="3"/>
        <v>5.8</v>
      </c>
      <c r="Q70" s="5">
        <f>9*P70-O70-N70-F70</f>
        <v>52.199999999999996</v>
      </c>
      <c r="R70" s="5"/>
      <c r="S70" s="1"/>
      <c r="T70" s="1">
        <f t="shared" si="4"/>
        <v>9</v>
      </c>
      <c r="U70" s="1">
        <f t="shared" si="5"/>
        <v>0</v>
      </c>
      <c r="V70" s="1">
        <v>0</v>
      </c>
      <c r="W70" s="1">
        <v>4</v>
      </c>
      <c r="X70" s="1">
        <v>0</v>
      </c>
      <c r="Y70" s="1">
        <v>2</v>
      </c>
      <c r="Z70" s="1">
        <v>0</v>
      </c>
      <c r="AA70" s="1"/>
      <c r="AB70" s="1">
        <f t="shared" si="6"/>
        <v>20.88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98</v>
      </c>
      <c r="B71" s="1" t="s">
        <v>31</v>
      </c>
      <c r="C71" s="1">
        <v>296.5</v>
      </c>
      <c r="D71" s="1">
        <v>48.298000000000002</v>
      </c>
      <c r="E71" s="1">
        <v>299.32499999999999</v>
      </c>
      <c r="F71" s="1"/>
      <c r="G71" s="6">
        <v>1</v>
      </c>
      <c r="H71" s="1">
        <v>60</v>
      </c>
      <c r="I71" s="1"/>
      <c r="J71" s="1">
        <v>300.39800000000002</v>
      </c>
      <c r="K71" s="1">
        <f t="shared" si="9"/>
        <v>-1.0730000000000359</v>
      </c>
      <c r="L71" s="1">
        <f t="shared" ref="L71:L74" si="10">E71-M71</f>
        <v>251.02699999999999</v>
      </c>
      <c r="M71" s="1">
        <v>48.298000000000002</v>
      </c>
      <c r="N71" s="1">
        <v>200</v>
      </c>
      <c r="O71" s="1"/>
      <c r="P71" s="1">
        <f t="shared" ref="P71:P74" si="11">L71/5</f>
        <v>50.205399999999997</v>
      </c>
      <c r="Q71" s="5">
        <f t="shared" ref="Q71" si="12">13*P71-O71-N71-F71</f>
        <v>452.67020000000002</v>
      </c>
      <c r="R71" s="5"/>
      <c r="S71" s="1"/>
      <c r="T71" s="1">
        <f t="shared" ref="T71:T74" si="13">(F71+N71+O71+Q71)/P71</f>
        <v>13.000000000000002</v>
      </c>
      <c r="U71" s="1">
        <f t="shared" ref="U71:U74" si="14">(F71+N71+O71)/P71</f>
        <v>3.9836352264895809</v>
      </c>
      <c r="V71" s="1">
        <v>33.2654</v>
      </c>
      <c r="W71" s="1">
        <v>35.995199999999997</v>
      </c>
      <c r="X71" s="1">
        <v>30.628799999999998</v>
      </c>
      <c r="Y71" s="1">
        <v>51.630399999999987</v>
      </c>
      <c r="Z71" s="1">
        <v>62.421199999999999</v>
      </c>
      <c r="AA71" s="1"/>
      <c r="AB71" s="1">
        <f t="shared" ref="AB71:AB74" si="15">Q71*G71</f>
        <v>452.67020000000002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99</v>
      </c>
      <c r="B72" s="1" t="s">
        <v>33</v>
      </c>
      <c r="C72" s="1"/>
      <c r="D72" s="1">
        <v>4</v>
      </c>
      <c r="E72" s="10">
        <v>2</v>
      </c>
      <c r="F72" s="1"/>
      <c r="G72" s="6">
        <v>0</v>
      </c>
      <c r="H72" s="1" t="e">
        <v>#N/A</v>
      </c>
      <c r="I72" s="1"/>
      <c r="J72" s="1">
        <v>2</v>
      </c>
      <c r="K72" s="1">
        <f t="shared" si="9"/>
        <v>0</v>
      </c>
      <c r="L72" s="1">
        <f t="shared" si="10"/>
        <v>2</v>
      </c>
      <c r="M72" s="1"/>
      <c r="N72" s="1">
        <v>0</v>
      </c>
      <c r="O72" s="1"/>
      <c r="P72" s="1">
        <f t="shared" si="11"/>
        <v>0.4</v>
      </c>
      <c r="Q72" s="5"/>
      <c r="R72" s="5"/>
      <c r="S72" s="1"/>
      <c r="T72" s="1">
        <f t="shared" si="13"/>
        <v>0</v>
      </c>
      <c r="U72" s="1">
        <f t="shared" si="14"/>
        <v>0</v>
      </c>
      <c r="V72" s="1">
        <v>1.2</v>
      </c>
      <c r="W72" s="1">
        <v>0.6</v>
      </c>
      <c r="X72" s="1">
        <v>1.4</v>
      </c>
      <c r="Y72" s="1">
        <v>1.2</v>
      </c>
      <c r="Z72" s="1">
        <v>3</v>
      </c>
      <c r="AA72" s="1"/>
      <c r="AB72" s="1">
        <f t="shared" si="15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1" t="s">
        <v>100</v>
      </c>
      <c r="B73" s="1" t="s">
        <v>33</v>
      </c>
      <c r="C73" s="1"/>
      <c r="D73" s="1">
        <v>99</v>
      </c>
      <c r="E73" s="10">
        <v>78</v>
      </c>
      <c r="F73" s="1"/>
      <c r="G73" s="6">
        <v>0</v>
      </c>
      <c r="H73" s="1" t="e">
        <v>#N/A</v>
      </c>
      <c r="I73" s="1"/>
      <c r="J73" s="1">
        <v>85</v>
      </c>
      <c r="K73" s="1">
        <f t="shared" si="9"/>
        <v>-7</v>
      </c>
      <c r="L73" s="1">
        <f t="shared" si="10"/>
        <v>78</v>
      </c>
      <c r="M73" s="1"/>
      <c r="N73" s="1">
        <v>0</v>
      </c>
      <c r="O73" s="1"/>
      <c r="P73" s="1">
        <f t="shared" si="11"/>
        <v>15.6</v>
      </c>
      <c r="Q73" s="5"/>
      <c r="R73" s="5"/>
      <c r="S73" s="1"/>
      <c r="T73" s="1">
        <f t="shared" si="13"/>
        <v>0</v>
      </c>
      <c r="U73" s="1">
        <f t="shared" si="14"/>
        <v>0</v>
      </c>
      <c r="V73" s="1">
        <v>14</v>
      </c>
      <c r="W73" s="1">
        <v>16.2</v>
      </c>
      <c r="X73" s="1">
        <v>4.4000000000000004</v>
      </c>
      <c r="Y73" s="1">
        <v>11.4</v>
      </c>
      <c r="Z73" s="1">
        <v>10</v>
      </c>
      <c r="AA73" s="1"/>
      <c r="AB73" s="1">
        <f t="shared" si="15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1" t="s">
        <v>101</v>
      </c>
      <c r="B74" s="1" t="s">
        <v>31</v>
      </c>
      <c r="C74" s="1"/>
      <c r="D74" s="1">
        <v>68.775999999999996</v>
      </c>
      <c r="E74" s="10">
        <v>43.432000000000002</v>
      </c>
      <c r="F74" s="1"/>
      <c r="G74" s="6">
        <v>0</v>
      </c>
      <c r="H74" s="1" t="e">
        <v>#N/A</v>
      </c>
      <c r="I74" s="1"/>
      <c r="J74" s="1">
        <v>77</v>
      </c>
      <c r="K74" s="1">
        <f t="shared" si="9"/>
        <v>-33.567999999999998</v>
      </c>
      <c r="L74" s="1">
        <f t="shared" si="10"/>
        <v>43.432000000000002</v>
      </c>
      <c r="M74" s="1"/>
      <c r="N74" s="1">
        <v>0</v>
      </c>
      <c r="O74" s="1"/>
      <c r="P74" s="1">
        <f t="shared" si="11"/>
        <v>8.6864000000000008</v>
      </c>
      <c r="Q74" s="5"/>
      <c r="R74" s="5"/>
      <c r="S74" s="1"/>
      <c r="T74" s="1">
        <f t="shared" si="13"/>
        <v>0</v>
      </c>
      <c r="U74" s="1">
        <f t="shared" si="14"/>
        <v>0</v>
      </c>
      <c r="V74" s="1">
        <v>22.745999999999999</v>
      </c>
      <c r="W74" s="1">
        <v>19.212800000000001</v>
      </c>
      <c r="X74" s="1">
        <v>11.0916</v>
      </c>
      <c r="Y74" s="1">
        <v>13.302</v>
      </c>
      <c r="Z74" s="1">
        <v>11.926399999999999</v>
      </c>
      <c r="AA74" s="1"/>
      <c r="AB74" s="1">
        <f t="shared" si="15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74" xr:uid="{4B2F82A4-AC4F-433B-B526-6C1477B9A1B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2024-03-26T09:53:39Z</dcterms:created>
  <dcterms:modified xsi:type="dcterms:W3CDTF">2024-03-26T13:25:10Z</dcterms:modified>
</cp:coreProperties>
</file>