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11D670-C405-4B3B-9722-32ADC490F8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1" i="1"/>
  <c r="F121" i="1"/>
  <c r="E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G113" i="1"/>
  <c r="A113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1" i="1" l="1"/>
</calcChain>
</file>

<file path=xl/sharedStrings.xml><?xml version="1.0" encoding="utf-8"?>
<sst xmlns="http://schemas.openxmlformats.org/spreadsheetml/2006/main" count="319" uniqueCount="157">
  <si>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</si>
  <si>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</si>
  <si>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</si>
  <si>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</si>
  <si>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</si>
  <si>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</si>
  <si>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</si>
  <si>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</si>
  <si>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</si>
  <si>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</si>
  <si>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</si>
  <si>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</si>
  <si>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</si>
  <si>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</si>
  <si>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</si>
  <si>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</si>
  <si>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</si>
  <si>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</si>
  <si>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</si>
  <si>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</si>
  <si>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</si>
  <si>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</si>
  <si>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</si>
  <si>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</si>
  <si>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</si>
  <si>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</si>
  <si>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</si>
  <si>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</si>
  <si>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</si>
  <si>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</si>
  <si>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</si>
  <si>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</si>
  <si>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</si>
  <si>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</si>
  <si>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</si>
  <si>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</si>
  <si>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</si>
  <si>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</si>
  <si>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</si>
  <si>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</si>
  <si>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</si>
  <si>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</si>
  <si>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</si>
  <si>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</si>
  <si>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</si>
  <si>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</si>
  <si>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</si>
  <si>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</si>
  <si>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</si>
  <si>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</si>
  <si>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</si>
  <si>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</si>
  <si>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</si>
  <si>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</si>
  <si>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</si>
  <si>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</si>
  <si>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</si>
  <si>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</si>
  <si>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</si>
  <si>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</si>
  <si>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</si>
  <si>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</si>
  <si>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</si>
  <si>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</si>
  <si>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</si>
  <si>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</si>
  <si>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</si>
  <si>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</si>
  <si>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</si>
  <si>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</si>
  <si>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</si>
  <si>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</si>
  <si>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</si>
  <si>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</si>
  <si>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</si>
  <si>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</si>
  <si>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</si>
  <si>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</si>
  <si>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</si>
  <si>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</si>
  <si>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</si>
  <si>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</si>
  <si>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</si>
  <si>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</si>
  <si>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</si>
  <si>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</si>
  <si>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</si>
  <si>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</si>
  <si>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</si>
  <si>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</si>
  <si>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</si>
  <si>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</si>
  <si>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</si>
  <si>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</si>
  <si>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</si>
  <si>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</si>
  <si>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</si>
  <si>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</si>
  <si>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</si>
  <si>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</si>
  <si>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</si>
  <si>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</si>
  <si>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</si>
  <si>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</si>
  <si>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</si>
  <si>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</si>
  <si>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</si>
  <si>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</si>
  <si>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</si>
  <si>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</si>
  <si>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</si>
  <si>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</si>
  <si>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</si>
  <si>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</si>
  <si>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</si>
  <si>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</si>
  <si>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</si>
  <si>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</si>
  <si>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</si>
  <si>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</si>
  <si>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</si>
  <si>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</si>
  <si>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</si>
  <si>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</si>
  <si>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</si>
  <si>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</si>
  <si>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</si>
  <si>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</si>
  <si>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</si>
  <si>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</si>
  <si>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</si>
  <si>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</si>
  <si>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</si>
  <si>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</si>
  <si>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</si>
  <si>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</si>
  <si>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</si>
  <si>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</si>
  <si>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</si>
  <si>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</si>
  <si>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</si>
  <si>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</si>
  <si>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</si>
  <si>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</si>
  <si>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</si>
  <si>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</si>
  <si>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</si>
  <si>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</si>
  <si>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</si>
  <si>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</si>
  <si>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</si>
  <si>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</si>
  <si>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</si>
  <si>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</si>
  <si>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</si>
  <si>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</si>
  <si>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СЫТНЫЕ Папа может сар б/о мгс 1*3 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</si>
</sst>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5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45267</v>
      </c>
      <c r="E3" s="7" t="s">
        <v>3</v>
      </c>
      <c r="F3" s="100"/>
      <c r="G3" s="104">
        <v>45270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RIGHT(D11:D120,4)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RIGHT(D12:D121,4)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RIGHT(D13:D122,4)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RIGHT(D14:D123,4)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RIGHT(D15:D123,4)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160</v>
      </c>
      <c r="F17" s="23"/>
      <c r="G17" s="23">
        <f>E17*0.45</f>
        <v>72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RIGHT(D21:D127,4)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RIGHT(D22:D128,4)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RIGHT(D23:D129,4)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RIGHT(D24:D130,4)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RIGHT(D25:D131,4)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RIGHT(D26:D133,4)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RIGHT(D27:D135,4)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RIGHT(D28:D136,4)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RIGHT(D29:D138,4)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RIGHT(D30:D139,4)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RIGHT(D31:D141,4)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1000</v>
      </c>
      <c r="F32" s="23">
        <v>0.4</v>
      </c>
      <c r="G32" s="23">
        <f>E32*0.4</f>
        <v>400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10</v>
      </c>
      <c r="F33" s="23">
        <v>0.5</v>
      </c>
      <c r="G33" s="23">
        <f>E33</f>
        <v>10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600</v>
      </c>
      <c r="F34" s="23">
        <v>0.5</v>
      </c>
      <c r="G34" s="23">
        <f>E34*0.5</f>
        <v>300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RIGHT(D35:D142,4)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RIGHT(D36:D143,4)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RIGHT(D37:D145,4)</f>
        <v>6601</v>
      </c>
      <c r="B37" s="27" t="s">
        <v>50</v>
      </c>
      <c r="C37" s="31" t="s">
        <v>23</v>
      </c>
      <c r="D37" s="28">
        <v>1001022296601</v>
      </c>
      <c r="E37" s="24">
        <v>50</v>
      </c>
      <c r="F37" s="23"/>
      <c r="G37" s="23">
        <f>E37*1</f>
        <v>50</v>
      </c>
      <c r="H37" s="14"/>
      <c r="I37" s="14"/>
      <c r="J37" s="40"/>
      <c r="K37" s="84"/>
    </row>
    <row r="38" spans="1:11" s="93" customFormat="1" ht="16.5" customHeight="1" x14ac:dyDescent="0.25">
      <c r="A38" s="85" t="str">
        <f>RIGHT(D38:D145,4)</f>
        <v>6517</v>
      </c>
      <c r="B38" s="86" t="s">
        <v>51</v>
      </c>
      <c r="C38" s="87" t="s">
        <v>23</v>
      </c>
      <c r="D38" s="88">
        <v>1001024636517</v>
      </c>
      <c r="E38" s="24">
        <v>0</v>
      </c>
      <c r="F38" s="90"/>
      <c r="G38" s="90">
        <f>E38*1</f>
        <v>0</v>
      </c>
      <c r="H38" s="91"/>
      <c r="I38" s="91"/>
      <c r="J38" s="91"/>
      <c r="K38" s="92"/>
    </row>
    <row r="39" spans="1:11" s="15" customFormat="1" ht="16.5" customHeight="1" x14ac:dyDescent="0.25">
      <c r="A39" s="79" t="str">
        <f>RIGHT(D39:D146,4)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4"/>
    </row>
    <row r="40" spans="1:11" s="15" customFormat="1" ht="16.5" customHeight="1" x14ac:dyDescent="0.25">
      <c r="A40" s="79" t="str">
        <f>RIGHT(D40:D148,4)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4"/>
    </row>
    <row r="41" spans="1:11" ht="16.5" customHeight="1" x14ac:dyDescent="0.25">
      <c r="A41" s="79" t="str">
        <f>RIGHT(D41:D153,4)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RIGHT(D42:D156,4)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3" customFormat="1" ht="16.5" customHeight="1" x14ac:dyDescent="0.25">
      <c r="A43" s="85" t="str">
        <f>RIGHT(D43:D157,4)</f>
        <v>6041</v>
      </c>
      <c r="B43" s="86" t="s">
        <v>56</v>
      </c>
      <c r="C43" s="97" t="s">
        <v>23</v>
      </c>
      <c r="D43" s="88">
        <v>6041</v>
      </c>
      <c r="E43" s="24">
        <v>0</v>
      </c>
      <c r="F43" s="90">
        <v>2.125</v>
      </c>
      <c r="G43" s="90">
        <f>E43*1</f>
        <v>0</v>
      </c>
      <c r="H43" s="91">
        <v>4.25</v>
      </c>
      <c r="I43" s="91">
        <v>45</v>
      </c>
      <c r="J43" s="91"/>
      <c r="K43" s="92"/>
    </row>
    <row r="44" spans="1:11" ht="16.5" customHeight="1" x14ac:dyDescent="0.25">
      <c r="A44" s="79" t="str">
        <f>RIGHT(D44:D158,4)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RIGHT(D45:D159,4)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8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4"/>
    </row>
    <row r="47" spans="1:11" ht="16.5" customHeight="1" x14ac:dyDescent="0.25">
      <c r="A47" s="98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RIGHT(D48:D162,4)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RIGHT(D49:D163,4)</f>
        <v>6590</v>
      </c>
      <c r="B49" s="46" t="s">
        <v>62</v>
      </c>
      <c r="C49" s="34" t="s">
        <v>25</v>
      </c>
      <c r="D49" s="28">
        <v>1001020846590</v>
      </c>
      <c r="E49" s="24">
        <v>120</v>
      </c>
      <c r="F49" s="23"/>
      <c r="G49" s="23">
        <f>E49*0.41</f>
        <v>49.199999999999996</v>
      </c>
      <c r="H49" s="14"/>
      <c r="I49" s="14"/>
      <c r="J49" s="40"/>
    </row>
    <row r="50" spans="1:11" ht="16.5" customHeight="1" x14ac:dyDescent="0.25">
      <c r="A50" s="98" t="str">
        <f>RIGHT(D50:D164,4)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8" t="str">
        <f>RIGHT(D51:D165,4)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8">
        <v>6144</v>
      </c>
      <c r="B52" s="46" t="s">
        <v>65</v>
      </c>
      <c r="C52" s="34" t="s">
        <v>25</v>
      </c>
      <c r="D52" s="28">
        <v>1001020966144</v>
      </c>
      <c r="E52" s="24">
        <v>60</v>
      </c>
      <c r="F52" s="23">
        <v>0.36</v>
      </c>
      <c r="G52" s="23">
        <f>E52*0.72</f>
        <v>43.199999999999996</v>
      </c>
      <c r="H52" s="14"/>
      <c r="I52" s="14">
        <v>45</v>
      </c>
      <c r="J52" s="40"/>
    </row>
    <row r="53" spans="1:11" ht="16.5" customHeight="1" x14ac:dyDescent="0.25">
      <c r="A53" s="98">
        <v>6722</v>
      </c>
      <c r="B53" s="46" t="s">
        <v>66</v>
      </c>
      <c r="C53" s="34" t="s">
        <v>25</v>
      </c>
      <c r="D53" s="28">
        <v>1001022376722</v>
      </c>
      <c r="E53" s="24">
        <v>400</v>
      </c>
      <c r="F53" s="23">
        <v>0.41</v>
      </c>
      <c r="G53" s="23">
        <f>E53*0.41</f>
        <v>164</v>
      </c>
      <c r="H53" s="14">
        <v>4.5</v>
      </c>
      <c r="I53" s="14">
        <v>45</v>
      </c>
      <c r="J53" s="40"/>
    </row>
    <row r="54" spans="1:11" ht="16.5" customHeight="1" x14ac:dyDescent="0.25">
      <c r="A54" s="98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8">
        <v>6113</v>
      </c>
      <c r="B55" s="27" t="s">
        <v>68</v>
      </c>
      <c r="C55" s="31" t="s">
        <v>23</v>
      </c>
      <c r="D55" s="28">
        <v>1001022376113</v>
      </c>
      <c r="E55" s="24">
        <v>600</v>
      </c>
      <c r="F55" s="23">
        <v>1.033333333333333</v>
      </c>
      <c r="G55" s="23">
        <f>E55*1</f>
        <v>600</v>
      </c>
      <c r="H55" s="14">
        <v>6.2000000000000011</v>
      </c>
      <c r="I55" s="14">
        <v>45</v>
      </c>
      <c r="J55" s="40"/>
      <c r="K55" s="84"/>
    </row>
    <row r="56" spans="1:11" s="15" customFormat="1" ht="16.5" customHeight="1" x14ac:dyDescent="0.25">
      <c r="A56" s="98" t="str">
        <f>RIGHT(D56:D166,4)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4"/>
    </row>
    <row r="57" spans="1:11" s="15" customFormat="1" ht="16.5" customHeight="1" x14ac:dyDescent="0.25">
      <c r="A57" s="98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4"/>
    </row>
    <row r="58" spans="1:11" s="15" customFormat="1" ht="16.5" customHeight="1" x14ac:dyDescent="0.25">
      <c r="A58" s="98" t="str">
        <f>RIGHT(D58:D168,4)</f>
        <v>6475</v>
      </c>
      <c r="B58" s="27" t="s">
        <v>71</v>
      </c>
      <c r="C58" s="36" t="s">
        <v>25</v>
      </c>
      <c r="D58" s="28">
        <v>1001025176475</v>
      </c>
      <c r="E58" s="24">
        <v>90</v>
      </c>
      <c r="F58" s="23"/>
      <c r="G58" s="23">
        <f>E58*0.4</f>
        <v>36</v>
      </c>
      <c r="H58" s="14"/>
      <c r="I58" s="14"/>
      <c r="J58" s="40"/>
      <c r="K58" s="84"/>
    </row>
    <row r="59" spans="1:11" s="15" customFormat="1" ht="16.5" customHeight="1" x14ac:dyDescent="0.25">
      <c r="A59" s="98">
        <v>6241</v>
      </c>
      <c r="B59" s="27" t="s">
        <v>72</v>
      </c>
      <c r="C59" s="36" t="s">
        <v>25</v>
      </c>
      <c r="D59" s="28">
        <v>1001025166241</v>
      </c>
      <c r="E59" s="24">
        <v>120</v>
      </c>
      <c r="F59" s="23"/>
      <c r="G59" s="23">
        <f>E59*0.38</f>
        <v>45.6</v>
      </c>
      <c r="H59" s="14"/>
      <c r="I59" s="14"/>
      <c r="J59" s="40"/>
      <c r="K59" s="84"/>
    </row>
    <row r="60" spans="1:11" ht="16.5" customHeight="1" thickBot="1" x14ac:dyDescent="0.3">
      <c r="A60" s="98" t="str">
        <f>RIGHT(D60:D166,4)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8" t="str">
        <f>RIGHT(D61:D167,4)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8" t="str">
        <f>RIGHT(D62:D168,4)</f>
        <v>3297</v>
      </c>
      <c r="B62" s="47" t="s">
        <v>156</v>
      </c>
      <c r="C62" s="31" t="s">
        <v>23</v>
      </c>
      <c r="D62" s="28">
        <v>3297</v>
      </c>
      <c r="E62" s="24">
        <v>60</v>
      </c>
      <c r="F62" s="23">
        <v>1.013333333333333</v>
      </c>
      <c r="G62" s="23">
        <f>E62*1</f>
        <v>60</v>
      </c>
      <c r="H62" s="14">
        <v>3.04</v>
      </c>
      <c r="I62" s="14">
        <v>30</v>
      </c>
      <c r="J62" s="40"/>
    </row>
    <row r="63" spans="1:11" ht="16.5" customHeight="1" x14ac:dyDescent="0.25">
      <c r="A63" s="98" t="str">
        <f>RIGHT(D63:D169,4)</f>
        <v>6648</v>
      </c>
      <c r="B63" s="47" t="s">
        <v>75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8" t="str">
        <f>RIGHT(D64:D171,4)</f>
        <v>6217</v>
      </c>
      <c r="B64" s="47" t="s">
        <v>76</v>
      </c>
      <c r="C64" s="34" t="s">
        <v>25</v>
      </c>
      <c r="D64" s="28">
        <v>1001035326217</v>
      </c>
      <c r="E64" s="24">
        <v>120</v>
      </c>
      <c r="F64" s="23"/>
      <c r="G64" s="23">
        <f>E64*0.4</f>
        <v>48</v>
      </c>
      <c r="H64" s="14"/>
      <c r="I64" s="14"/>
      <c r="J64" s="40"/>
    </row>
    <row r="65" spans="1:10" ht="16.5" customHeight="1" thickBot="1" x14ac:dyDescent="0.3">
      <c r="A65" s="98" t="str">
        <f>RIGHT(D65:D173,4)</f>
        <v>6527</v>
      </c>
      <c r="B65" s="47" t="s">
        <v>77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8" t="str">
        <f>RIGHT(D66:D174,4)</f>
        <v/>
      </c>
      <c r="B66" s="75" t="s">
        <v>78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RIGHT(D67:D175,4)</f>
        <v>6666</v>
      </c>
      <c r="B67" s="27" t="s">
        <v>79</v>
      </c>
      <c r="C67" s="34" t="s">
        <v>25</v>
      </c>
      <c r="D67" s="28">
        <v>1001302276666</v>
      </c>
      <c r="E67" s="24">
        <v>120</v>
      </c>
      <c r="F67" s="23">
        <v>0.28000000000000003</v>
      </c>
      <c r="G67" s="23">
        <f>E67*0.28</f>
        <v>33.6</v>
      </c>
      <c r="H67" s="14">
        <v>2.2400000000000002</v>
      </c>
      <c r="I67" s="14">
        <v>45</v>
      </c>
      <c r="J67" s="40"/>
    </row>
    <row r="68" spans="1:10" ht="16.5" customHeight="1" x14ac:dyDescent="0.25">
      <c r="A68" s="98" t="str">
        <f>RIGHT(D68:D176,4)</f>
        <v>6658</v>
      </c>
      <c r="B68" s="27" t="s">
        <v>80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8" t="str">
        <f>RIGHT(D69:D176,4)</f>
        <v>6669</v>
      </c>
      <c r="B69" s="27" t="s">
        <v>81</v>
      </c>
      <c r="C69" s="34" t="s">
        <v>25</v>
      </c>
      <c r="D69" s="28">
        <v>1001300516669</v>
      </c>
      <c r="E69" s="24">
        <v>80</v>
      </c>
      <c r="F69" s="23">
        <v>0.28000000000000003</v>
      </c>
      <c r="G69" s="23">
        <f>E69*0.28</f>
        <v>22.400000000000002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8" t="str">
        <f>RIGHT(D70:D177,4)</f>
        <v>4342</v>
      </c>
      <c r="B70" s="27" t="s">
        <v>82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8" t="str">
        <f>RIGHT(D71:D179,4)</f>
        <v/>
      </c>
      <c r="B71" s="75" t="s">
        <v>83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8" t="str">
        <f>RIGHT(D72:D180,4)</f>
        <v>6683</v>
      </c>
      <c r="B72" s="27" t="s">
        <v>84</v>
      </c>
      <c r="C72" s="34" t="s">
        <v>25</v>
      </c>
      <c r="D72" s="28">
        <v>1001300386683</v>
      </c>
      <c r="E72" s="24">
        <v>200</v>
      </c>
      <c r="F72" s="23">
        <v>0.35</v>
      </c>
      <c r="G72" s="23">
        <f>E72*0.35</f>
        <v>70</v>
      </c>
      <c r="H72" s="14">
        <v>2.8</v>
      </c>
      <c r="I72" s="14">
        <v>45</v>
      </c>
      <c r="J72" s="40"/>
    </row>
    <row r="73" spans="1:10" ht="16.5" customHeight="1" x14ac:dyDescent="0.25">
      <c r="A73" s="98">
        <v>6301</v>
      </c>
      <c r="B73" s="27" t="s">
        <v>85</v>
      </c>
      <c r="C73" s="31" t="s">
        <v>23</v>
      </c>
      <c r="D73" s="28">
        <v>1001303636301</v>
      </c>
      <c r="E73" s="24">
        <v>20</v>
      </c>
      <c r="F73" s="23">
        <v>0.7</v>
      </c>
      <c r="G73" s="23">
        <f>E73</f>
        <v>20</v>
      </c>
      <c r="H73" s="14"/>
      <c r="I73" s="14">
        <v>45</v>
      </c>
      <c r="J73" s="40"/>
    </row>
    <row r="74" spans="1:10" ht="16.5" customHeight="1" x14ac:dyDescent="0.25">
      <c r="A74" s="98">
        <v>6302</v>
      </c>
      <c r="B74" s="27" t="s">
        <v>86</v>
      </c>
      <c r="C74" s="34" t="s">
        <v>25</v>
      </c>
      <c r="D74" s="28">
        <v>1001303636302</v>
      </c>
      <c r="E74" s="24">
        <v>120</v>
      </c>
      <c r="F74" s="23"/>
      <c r="G74" s="23">
        <f>E74*0.35</f>
        <v>42</v>
      </c>
      <c r="H74" s="14"/>
      <c r="I74" s="14"/>
      <c r="J74" s="40"/>
    </row>
    <row r="75" spans="1:10" ht="16.5" customHeight="1" x14ac:dyDescent="0.25">
      <c r="A75" s="98" t="str">
        <f>RIGHT(D75:D184,4)</f>
        <v>6684</v>
      </c>
      <c r="B75" s="27" t="s">
        <v>87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8" t="str">
        <f>RIGHT(D76:D185,4)</f>
        <v>6562</v>
      </c>
      <c r="B76" s="27" t="s">
        <v>88</v>
      </c>
      <c r="C76" s="34" t="s">
        <v>25</v>
      </c>
      <c r="D76" s="28">
        <v>1001304506562</v>
      </c>
      <c r="E76" s="24">
        <v>480</v>
      </c>
      <c r="F76" s="23"/>
      <c r="G76" s="23">
        <f>E76*0.28</f>
        <v>134.4</v>
      </c>
      <c r="H76" s="14"/>
      <c r="I76" s="14"/>
      <c r="J76" s="40"/>
    </row>
    <row r="77" spans="1:10" ht="16.5" customHeight="1" x14ac:dyDescent="0.25">
      <c r="A77" s="98">
        <v>6215</v>
      </c>
      <c r="B77" s="27" t="s">
        <v>89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>RIGHT(D78:D185,4)</f>
        <v>6689</v>
      </c>
      <c r="B78" s="65" t="s">
        <v>90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8">
        <v>6212</v>
      </c>
      <c r="B79" s="65" t="s">
        <v>91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8" t="str">
        <f>RIGHT(D80:D186,4)</f>
        <v>5341</v>
      </c>
      <c r="B80" s="65" t="s">
        <v>92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8" t="str">
        <f>RIGHT(D81:D187,4)</f>
        <v>6692</v>
      </c>
      <c r="B81" s="65" t="s">
        <v>93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8" t="str">
        <f>RIGHT(D82:D187,4)</f>
        <v>6225</v>
      </c>
      <c r="B82" s="65" t="s">
        <v>94</v>
      </c>
      <c r="C82" s="34" t="s">
        <v>25</v>
      </c>
      <c r="D82" s="28">
        <v>6225</v>
      </c>
      <c r="E82" s="24">
        <v>480</v>
      </c>
      <c r="F82" s="23"/>
      <c r="G82" s="23">
        <f>E82*0.09</f>
        <v>43.199999999999996</v>
      </c>
      <c r="H82" s="14"/>
      <c r="I82" s="14"/>
      <c r="J82" s="40"/>
    </row>
    <row r="83" spans="1:10" ht="16.5" customHeight="1" x14ac:dyDescent="0.25">
      <c r="A83" s="98" t="str">
        <f>RIGHT(D83:D188,4)</f>
        <v>6228</v>
      </c>
      <c r="B83" s="65" t="s">
        <v>95</v>
      </c>
      <c r="C83" s="34" t="s">
        <v>25</v>
      </c>
      <c r="D83" s="28">
        <v>6228</v>
      </c>
      <c r="E83" s="24">
        <v>480</v>
      </c>
      <c r="F83" s="23"/>
      <c r="G83" s="23">
        <f>E83*0.09</f>
        <v>43.199999999999996</v>
      </c>
      <c r="H83" s="14"/>
      <c r="I83" s="14"/>
      <c r="J83" s="40"/>
    </row>
    <row r="84" spans="1:10" ht="16.5" customHeight="1" x14ac:dyDescent="0.25">
      <c r="A84" s="98" t="str">
        <f>RIGHT(D84:D188,4)</f>
        <v>5544</v>
      </c>
      <c r="B84" s="27" t="s">
        <v>96</v>
      </c>
      <c r="C84" s="31" t="s">
        <v>23</v>
      </c>
      <c r="D84" s="28">
        <v>1001051875544</v>
      </c>
      <c r="E84" s="24">
        <v>170</v>
      </c>
      <c r="F84" s="23">
        <v>0.85</v>
      </c>
      <c r="G84" s="23">
        <f>E84*1</f>
        <v>170</v>
      </c>
      <c r="H84" s="14">
        <v>5.0999999999999996</v>
      </c>
      <c r="I84" s="14">
        <v>45</v>
      </c>
      <c r="J84" s="40"/>
    </row>
    <row r="85" spans="1:10" ht="16.5" customHeight="1" x14ac:dyDescent="0.25">
      <c r="A85" s="98">
        <v>6213</v>
      </c>
      <c r="B85" s="27" t="s">
        <v>97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8" t="str">
        <f>RIGHT(D86:D190,4)</f>
        <v>6697</v>
      </c>
      <c r="B86" s="27" t="s">
        <v>98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8" t="str">
        <f>RIGHT(D87:D191,4)</f>
        <v/>
      </c>
      <c r="B87" s="75" t="s">
        <v>99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8" t="str">
        <f>RIGHT(D88:D192,4)</f>
        <v>5706</v>
      </c>
      <c r="B88" s="27" t="s">
        <v>100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8" t="str">
        <f>RIGHT(D89:D193,4)</f>
        <v>6454</v>
      </c>
      <c r="B89" s="27" t="s">
        <v>101</v>
      </c>
      <c r="C89" s="34" t="s">
        <v>25</v>
      </c>
      <c r="D89" s="28">
        <v>1001201976454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0"/>
    </row>
    <row r="90" spans="1:10" ht="16.5" customHeight="1" x14ac:dyDescent="0.25">
      <c r="A90" s="98" t="str">
        <f>RIGHT(D90:D195,4)</f>
        <v>5931</v>
      </c>
      <c r="B90" s="27" t="s">
        <v>102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8" t="str">
        <f>RIGHT(D91:D197,4)</f>
        <v>5708</v>
      </c>
      <c r="B91" s="27" t="s">
        <v>103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8" t="str">
        <f>RIGHT(D92:D202,4)</f>
        <v>4993</v>
      </c>
      <c r="B92" s="27" t="s">
        <v>104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>RIGHT(D93:D203,4)</f>
        <v>5682</v>
      </c>
      <c r="B93" s="27" t="s">
        <v>105</v>
      </c>
      <c r="C93" s="34" t="s">
        <v>25</v>
      </c>
      <c r="D93" s="28">
        <v>1001193115682</v>
      </c>
      <c r="E93" s="24">
        <v>400</v>
      </c>
      <c r="F93" s="23">
        <v>0.12</v>
      </c>
      <c r="G93" s="23">
        <f>E93*0.12</f>
        <v>48</v>
      </c>
      <c r="H93" s="14">
        <v>0.96</v>
      </c>
      <c r="I93" s="14">
        <v>60</v>
      </c>
      <c r="J93" s="40"/>
    </row>
    <row r="94" spans="1:10" ht="16.5" customHeight="1" x14ac:dyDescent="0.25">
      <c r="A94" s="98" t="str">
        <f t="shared" ref="A94:A100" si="1">RIGHT(D94:D206,4)</f>
        <v>4117</v>
      </c>
      <c r="B94" s="27" t="s">
        <v>106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8" t="str">
        <f t="shared" si="1"/>
        <v>5483</v>
      </c>
      <c r="B95" s="27" t="s">
        <v>107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8" t="str">
        <f t="shared" si="1"/>
        <v>6453</v>
      </c>
      <c r="B96" s="27" t="s">
        <v>108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8" t="str">
        <f t="shared" si="1"/>
        <v/>
      </c>
      <c r="B97" s="75" t="s">
        <v>109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8" t="str">
        <f t="shared" si="1"/>
        <v>4614</v>
      </c>
      <c r="B98" s="29" t="s">
        <v>110</v>
      </c>
      <c r="C98" s="33" t="s">
        <v>23</v>
      </c>
      <c r="D98" s="30">
        <v>1001092444614</v>
      </c>
      <c r="E98" s="24">
        <v>50</v>
      </c>
      <c r="F98" s="23">
        <v>1.5249999999999999</v>
      </c>
      <c r="G98" s="23">
        <f>E98*1</f>
        <v>50</v>
      </c>
      <c r="H98" s="14">
        <v>6.1</v>
      </c>
      <c r="I98" s="14">
        <v>60</v>
      </c>
      <c r="J98" s="40"/>
    </row>
    <row r="99" spans="1:10" ht="16.5" customHeight="1" x14ac:dyDescent="0.25">
      <c r="A99" s="98" t="str">
        <f t="shared" si="1"/>
        <v>4611</v>
      </c>
      <c r="B99" s="29" t="s">
        <v>111</v>
      </c>
      <c r="C99" s="38" t="s">
        <v>25</v>
      </c>
      <c r="D99" s="82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8" t="str">
        <f t="shared" si="1"/>
        <v>6645</v>
      </c>
      <c r="B100" s="29" t="s">
        <v>112</v>
      </c>
      <c r="C100" s="38" t="s">
        <v>25</v>
      </c>
      <c r="D100" s="82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8" t="str">
        <f>RIGHT(D101:D211,4)</f>
        <v>3215</v>
      </c>
      <c r="B101" s="27" t="s">
        <v>113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8" t="str">
        <f>RIGHT(D102:D214,4)</f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98" t="str">
        <f>RIGHT(D103:D217,4)</f>
        <v>6281</v>
      </c>
      <c r="B103" s="48" t="s">
        <v>116</v>
      </c>
      <c r="C103" s="36" t="s">
        <v>25</v>
      </c>
      <c r="D103" s="28">
        <v>1001082576281</v>
      </c>
      <c r="E103" s="24">
        <v>320</v>
      </c>
      <c r="F103" s="23">
        <v>0.3</v>
      </c>
      <c r="G103" s="23">
        <f>E103*0.3</f>
        <v>96</v>
      </c>
      <c r="H103" s="14">
        <v>1.8</v>
      </c>
      <c r="I103" s="14">
        <v>30</v>
      </c>
      <c r="J103" s="40"/>
    </row>
    <row r="104" spans="1:10" ht="16.5" customHeight="1" thickTop="1" thickBot="1" x14ac:dyDescent="0.3">
      <c r="A104" s="98" t="str">
        <f>RIGHT(D104:D219,4)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RIGHT(D105:D222,4)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RIGHT(D106:D223,4)</f>
        <v>6314</v>
      </c>
      <c r="B106" s="48" t="s">
        <v>119</v>
      </c>
      <c r="C106" s="34" t="s">
        <v>25</v>
      </c>
      <c r="D106" s="28">
        <v>1002112606314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x14ac:dyDescent="0.25">
      <c r="A107" s="98" t="str">
        <f>RIGHT(D107:D224,4)</f>
        <v>6155</v>
      </c>
      <c r="B107" s="48" t="s">
        <v>120</v>
      </c>
      <c r="C107" s="34" t="s">
        <v>25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3"/>
      <c r="J107" s="40"/>
    </row>
    <row r="108" spans="1:10" ht="16.5" customHeight="1" x14ac:dyDescent="0.25">
      <c r="A108" s="98" t="str">
        <f>RIGHT(D108:D225,4)</f>
        <v>6157</v>
      </c>
      <c r="B108" s="48" t="s">
        <v>121</v>
      </c>
      <c r="C108" s="34" t="s">
        <v>25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thickBot="1" x14ac:dyDescent="0.3">
      <c r="A109" s="98" t="str">
        <f t="shared" ref="A109:A120" si="2">RIGHT(D109:D224,4)</f>
        <v>6313</v>
      </c>
      <c r="B109" s="48" t="s">
        <v>122</v>
      </c>
      <c r="C109" s="37" t="s">
        <v>25</v>
      </c>
      <c r="D109" s="28">
        <v>1002112606313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3">
        <v>120</v>
      </c>
      <c r="J109" s="40"/>
    </row>
    <row r="110" spans="1:10" ht="16.5" customHeight="1" thickTop="1" thickBot="1" x14ac:dyDescent="0.3">
      <c r="A110" s="98" t="str">
        <f t="shared" si="2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 t="shared" si="2"/>
        <v>4945</v>
      </c>
      <c r="B111" s="48" t="s">
        <v>124</v>
      </c>
      <c r="C111" s="37" t="s">
        <v>25</v>
      </c>
      <c r="D111" s="28">
        <v>1002151784945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thickTop="1" thickBot="1" x14ac:dyDescent="0.3">
      <c r="A112" s="79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s="93" customFormat="1" ht="16.5" customHeight="1" thickTop="1" thickBot="1" x14ac:dyDescent="0.3">
      <c r="A113" s="85" t="str">
        <f t="shared" si="2"/>
        <v>4956</v>
      </c>
      <c r="B113" s="94" t="s">
        <v>126</v>
      </c>
      <c r="C113" s="95" t="s">
        <v>25</v>
      </c>
      <c r="D113" s="88">
        <v>1002133974956</v>
      </c>
      <c r="E113" s="89">
        <v>0</v>
      </c>
      <c r="F113" s="90">
        <v>0.42</v>
      </c>
      <c r="G113" s="90">
        <f>E113*0.42</f>
        <v>0</v>
      </c>
      <c r="H113" s="91">
        <v>4.2</v>
      </c>
      <c r="I113" s="96">
        <v>120</v>
      </c>
      <c r="J113" s="91"/>
      <c r="K113" s="92"/>
    </row>
    <row r="114" spans="1:11" ht="16.5" customHeight="1" thickTop="1" x14ac:dyDescent="0.25">
      <c r="A114" s="79" t="str">
        <f t="shared" si="2"/>
        <v>1762</v>
      </c>
      <c r="B114" s="48" t="s">
        <v>127</v>
      </c>
      <c r="C114" s="34" t="s">
        <v>25</v>
      </c>
      <c r="D114" s="28">
        <v>1002131151762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3">
        <v>120</v>
      </c>
      <c r="J114" s="40"/>
    </row>
    <row r="115" spans="1:11" ht="16.5" customHeight="1" thickBot="1" x14ac:dyDescent="0.3">
      <c r="A115" s="79" t="str">
        <f t="shared" si="2"/>
        <v>1764</v>
      </c>
      <c r="B115" s="48" t="s">
        <v>128</v>
      </c>
      <c r="C115" s="37" t="s">
        <v>25</v>
      </c>
      <c r="D115" s="28">
        <v>1002131181764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Top="1" thickBot="1" x14ac:dyDescent="0.3">
      <c r="A116" s="79" t="str">
        <f t="shared" si="2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>6004</v>
      </c>
      <c r="B118" s="48" t="s">
        <v>131</v>
      </c>
      <c r="C118" s="37" t="s">
        <v>25</v>
      </c>
      <c r="D118" s="69" t="s">
        <v>132</v>
      </c>
      <c r="E118" s="24">
        <v>100</v>
      </c>
      <c r="F118" s="23">
        <v>1</v>
      </c>
      <c r="G118" s="23">
        <f>E118*1</f>
        <v>100</v>
      </c>
      <c r="H118" s="14">
        <v>8</v>
      </c>
      <c r="I118" s="73">
        <v>120</v>
      </c>
      <c r="J118" s="40"/>
    </row>
    <row r="119" spans="1:11" ht="15.75" customHeight="1" thickTop="1" x14ac:dyDescent="0.25">
      <c r="A119" s="79" t="str">
        <f t="shared" si="2"/>
        <v>5417</v>
      </c>
      <c r="B119" s="48" t="s">
        <v>133</v>
      </c>
      <c r="C119" s="31" t="s">
        <v>23</v>
      </c>
      <c r="D119" s="69" t="s">
        <v>134</v>
      </c>
      <c r="E119" s="24">
        <v>0</v>
      </c>
      <c r="F119" s="23">
        <v>2</v>
      </c>
      <c r="G119" s="23">
        <f>E119*1</f>
        <v>0</v>
      </c>
      <c r="H119" s="14">
        <v>6</v>
      </c>
      <c r="I119" s="73">
        <v>90</v>
      </c>
      <c r="J119" s="40"/>
    </row>
    <row r="120" spans="1:11" ht="15.75" customHeight="1" thickBot="1" x14ac:dyDescent="0.3">
      <c r="A120" s="79" t="str">
        <f t="shared" si="2"/>
        <v>6019</v>
      </c>
      <c r="B120" s="48" t="s">
        <v>135</v>
      </c>
      <c r="C120" s="37" t="s">
        <v>25</v>
      </c>
      <c r="D120" s="70" t="s">
        <v>136</v>
      </c>
      <c r="E120" s="24">
        <v>0</v>
      </c>
      <c r="F120" s="23">
        <v>1</v>
      </c>
      <c r="G120" s="23">
        <f>E120*1</f>
        <v>0</v>
      </c>
      <c r="H120" s="14">
        <v>12</v>
      </c>
      <c r="I120" s="73">
        <v>120</v>
      </c>
      <c r="J120" s="40"/>
    </row>
    <row r="121" spans="1:11" ht="16.5" customHeight="1" thickTop="1" thickBot="1" x14ac:dyDescent="0.3">
      <c r="A121" s="78"/>
      <c r="B121" s="78" t="s">
        <v>137</v>
      </c>
      <c r="C121" s="16"/>
      <c r="D121" s="49"/>
      <c r="E121" s="17">
        <f>SUM(E5:E120)</f>
        <v>9390</v>
      </c>
      <c r="F121" s="17">
        <f>SUM(F10:F120)</f>
        <v>42.832916666666662</v>
      </c>
      <c r="G121" s="17">
        <f>SUM(G11:G120)</f>
        <v>3870.7999999999997</v>
      </c>
      <c r="H121" s="17">
        <f>SUM(H10:H117)</f>
        <v>182.67999999999995</v>
      </c>
      <c r="I121" s="17"/>
      <c r="J121" s="17"/>
    </row>
    <row r="122" spans="1:11" ht="15.75" customHeight="1" thickTop="1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</sheetData>
  <autoFilter ref="A9:J12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4" xr:uid="{00000000-0002-0000-0000-000000000000}">
      <formula1>40</formula1>
    </dataValidation>
    <dataValidation type="textLength" operator="equal" showInputMessage="1" showErrorMessage="1" sqref="D118:D12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113</v>
      </c>
    </row>
    <row r="2" spans="2:3" x14ac:dyDescent="0.25">
      <c r="B2" s="59" t="s">
        <v>138</v>
      </c>
      <c r="C2" s="83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106</v>
      </c>
      <c r="C6" s="62"/>
    </row>
    <row r="7" spans="2:3" x14ac:dyDescent="0.25">
      <c r="B7" s="72" t="s">
        <v>82</v>
      </c>
      <c r="C7" s="83"/>
    </row>
    <row r="8" spans="2:3" x14ac:dyDescent="0.25">
      <c r="B8" s="27" t="s">
        <v>36</v>
      </c>
    </row>
    <row r="9" spans="2:3" x14ac:dyDescent="0.25">
      <c r="B9" s="81" t="s">
        <v>111</v>
      </c>
      <c r="C9" s="83"/>
    </row>
    <row r="10" spans="2:3" x14ac:dyDescent="0.25">
      <c r="B10" s="29" t="s">
        <v>110</v>
      </c>
    </row>
    <row r="11" spans="2:3" x14ac:dyDescent="0.25">
      <c r="B11" s="27" t="s">
        <v>42</v>
      </c>
    </row>
    <row r="12" spans="2:3" x14ac:dyDescent="0.25">
      <c r="B12" s="27" t="s">
        <v>104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92</v>
      </c>
      <c r="C19" s="62"/>
    </row>
    <row r="20" spans="2:3" x14ac:dyDescent="0.25">
      <c r="B20" s="71" t="s">
        <v>107</v>
      </c>
    </row>
    <row r="21" spans="2:3" x14ac:dyDescent="0.25">
      <c r="B21" s="59" t="s">
        <v>141</v>
      </c>
      <c r="C21" s="83"/>
    </row>
    <row r="22" spans="2:3" x14ac:dyDescent="0.25">
      <c r="B22" s="68" t="s">
        <v>142</v>
      </c>
      <c r="C22" s="62"/>
    </row>
    <row r="23" spans="2:3" x14ac:dyDescent="0.25">
      <c r="B23" s="27" t="s">
        <v>96</v>
      </c>
    </row>
    <row r="24" spans="2:3" x14ac:dyDescent="0.25">
      <c r="B24" s="27" t="s">
        <v>105</v>
      </c>
    </row>
    <row r="25" spans="2:3" x14ac:dyDescent="0.25">
      <c r="B25" s="27" t="s">
        <v>100</v>
      </c>
    </row>
    <row r="26" spans="2:3" x14ac:dyDescent="0.25">
      <c r="B26" s="27" t="s">
        <v>103</v>
      </c>
    </row>
    <row r="27" spans="2:3" x14ac:dyDescent="0.25">
      <c r="B27" s="71" t="s">
        <v>143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102</v>
      </c>
      <c r="C31" s="62"/>
    </row>
    <row r="32" spans="2:3" x14ac:dyDescent="0.25">
      <c r="B32" s="81" t="s">
        <v>144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145</v>
      </c>
    </row>
    <row r="36" spans="2:3" x14ac:dyDescent="0.25">
      <c r="B36" s="27" t="s">
        <v>54</v>
      </c>
    </row>
    <row r="37" spans="2:3" x14ac:dyDescent="0.25">
      <c r="B37" s="81" t="s">
        <v>146</v>
      </c>
      <c r="C37" s="83"/>
    </row>
    <row r="38" spans="2:3" x14ac:dyDescent="0.25">
      <c r="B38" s="67" t="s">
        <v>116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87</v>
      </c>
    </row>
    <row r="45" spans="2:3" x14ac:dyDescent="0.25">
      <c r="B45" s="27" t="s">
        <v>90</v>
      </c>
    </row>
    <row r="46" spans="2:3" x14ac:dyDescent="0.25">
      <c r="B46" s="67" t="s">
        <v>93</v>
      </c>
      <c r="C46" s="62"/>
    </row>
    <row r="47" spans="2:3" x14ac:dyDescent="0.25">
      <c r="B47" s="27" t="s">
        <v>79</v>
      </c>
    </row>
    <row r="48" spans="2:3" x14ac:dyDescent="0.25">
      <c r="B48" s="67" t="s">
        <v>81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115</v>
      </c>
      <c r="C54" s="62"/>
    </row>
    <row r="55" spans="2:3" x14ac:dyDescent="0.25">
      <c r="B55" s="81" t="s">
        <v>147</v>
      </c>
      <c r="C55" s="83"/>
    </row>
    <row r="56" spans="2:3" x14ac:dyDescent="0.25">
      <c r="B56" s="71" t="s">
        <v>108</v>
      </c>
    </row>
    <row r="57" spans="2:3" x14ac:dyDescent="0.25">
      <c r="B57" s="27" t="s">
        <v>101</v>
      </c>
    </row>
    <row r="58" spans="2:3" x14ac:dyDescent="0.25">
      <c r="B58" s="81" t="s">
        <v>148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149</v>
      </c>
      <c r="C60" s="83"/>
    </row>
    <row r="61" spans="2:3" x14ac:dyDescent="0.25">
      <c r="B61" s="27" t="s">
        <v>98</v>
      </c>
    </row>
    <row r="62" spans="2:3" x14ac:dyDescent="0.25">
      <c r="B62" s="67" t="s">
        <v>84</v>
      </c>
      <c r="C62" s="62"/>
    </row>
    <row r="63" spans="2:3" x14ac:dyDescent="0.25">
      <c r="B63" s="81" t="s">
        <v>51</v>
      </c>
      <c r="C63" s="83"/>
    </row>
    <row r="64" spans="2:3" x14ac:dyDescent="0.25">
      <c r="B64" s="56" t="s">
        <v>77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97</v>
      </c>
      <c r="C72" s="83"/>
    </row>
    <row r="73" spans="2:3" x14ac:dyDescent="0.25">
      <c r="B73" s="81" t="s">
        <v>89</v>
      </c>
      <c r="C73" s="83"/>
    </row>
    <row r="74" spans="2:3" x14ac:dyDescent="0.25">
      <c r="B74" s="81" t="s">
        <v>88</v>
      </c>
      <c r="C74" s="83"/>
    </row>
    <row r="75" spans="2:3" x14ac:dyDescent="0.25">
      <c r="B75" s="81" t="s">
        <v>150</v>
      </c>
      <c r="C75" s="83"/>
    </row>
    <row r="76" spans="2:3" x14ac:dyDescent="0.25">
      <c r="B76" s="61" t="s">
        <v>151</v>
      </c>
      <c r="C76" s="62"/>
    </row>
    <row r="77" spans="2:3" x14ac:dyDescent="0.25">
      <c r="B77" s="61" t="s">
        <v>152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86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75</v>
      </c>
      <c r="C82" s="62"/>
    </row>
    <row r="83" spans="2:4" x14ac:dyDescent="0.25">
      <c r="B83" s="61" t="s">
        <v>153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155</v>
      </c>
      <c r="C85" s="62"/>
    </row>
    <row r="86" spans="2:4" x14ac:dyDescent="0.25">
      <c r="B86" s="68" t="s">
        <v>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2023-12-05T11:47:46Z</dcterms:modified>
</cp:coreProperties>
</file>