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5,24 Симф Ост\"/>
    </mc:Choice>
  </mc:AlternateContent>
  <xr:revisionPtr revIDLastSave="0" documentId="13_ncr:1_{0C44F905-ECBB-4129-8F7E-1D6B9C13D2B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1" i="1"/>
  <c r="AB92" i="1"/>
  <c r="AB93" i="1"/>
  <c r="AB94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K70" i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U69" i="1" s="1"/>
  <c r="S70" i="1"/>
  <c r="U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J90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AG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AE94" i="1" l="1"/>
  <c r="AF94" i="1"/>
  <c r="AF92" i="1"/>
  <c r="AE92" i="1"/>
  <c r="AF88" i="1"/>
  <c r="AE88" i="1"/>
  <c r="AF84" i="1"/>
  <c r="AE84" i="1"/>
  <c r="AF80" i="1"/>
  <c r="AE80" i="1"/>
  <c r="AF76" i="1"/>
  <c r="AE76" i="1"/>
  <c r="AF72" i="1"/>
  <c r="AE72" i="1"/>
  <c r="AF68" i="1"/>
  <c r="AE68" i="1"/>
  <c r="AF64" i="1"/>
  <c r="AE64" i="1"/>
  <c r="AF60" i="1"/>
  <c r="AE60" i="1"/>
  <c r="AF56" i="1"/>
  <c r="AE56" i="1"/>
  <c r="AF52" i="1"/>
  <c r="AE52" i="1"/>
  <c r="AF48" i="1"/>
  <c r="AE48" i="1"/>
  <c r="AF44" i="1"/>
  <c r="AE44" i="1"/>
  <c r="AF40" i="1"/>
  <c r="AE40" i="1"/>
  <c r="AF36" i="1"/>
  <c r="AE36" i="1"/>
  <c r="AF34" i="1"/>
  <c r="AE34" i="1"/>
  <c r="AF30" i="1"/>
  <c r="AE30" i="1"/>
  <c r="AF26" i="1"/>
  <c r="AE26" i="1"/>
  <c r="AF22" i="1"/>
  <c r="AE22" i="1"/>
  <c r="AF18" i="1"/>
  <c r="AE18" i="1"/>
  <c r="AF16" i="1"/>
  <c r="AE16" i="1"/>
  <c r="AF14" i="1"/>
  <c r="AE14" i="1"/>
  <c r="AF10" i="1"/>
  <c r="AE10" i="1"/>
  <c r="AF8" i="1"/>
  <c r="AE8" i="1"/>
  <c r="AF7" i="1"/>
  <c r="AE7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1" i="1"/>
  <c r="AE41" i="1"/>
  <c r="AF39" i="1"/>
  <c r="AE39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9" i="1"/>
  <c r="AE9" i="1"/>
  <c r="I6" i="1"/>
  <c r="J11" i="1"/>
  <c r="U7" i="1"/>
  <c r="AE90" i="1"/>
  <c r="AF90" i="1"/>
  <c r="AF86" i="1"/>
  <c r="AE86" i="1"/>
  <c r="AF82" i="1"/>
  <c r="AE82" i="1"/>
  <c r="AF78" i="1"/>
  <c r="AE78" i="1"/>
  <c r="AF74" i="1"/>
  <c r="AE74" i="1"/>
  <c r="AF70" i="1"/>
  <c r="AE70" i="1"/>
  <c r="AF66" i="1"/>
  <c r="AE66" i="1"/>
  <c r="AF62" i="1"/>
  <c r="AE62" i="1"/>
  <c r="AF58" i="1"/>
  <c r="AE58" i="1"/>
  <c r="AF54" i="1"/>
  <c r="AE54" i="1"/>
  <c r="AF50" i="1"/>
  <c r="AE50" i="1"/>
  <c r="AF46" i="1"/>
  <c r="AE46" i="1"/>
  <c r="AF42" i="1"/>
  <c r="AE42" i="1"/>
  <c r="AF38" i="1"/>
  <c r="AE38" i="1"/>
  <c r="AF32" i="1"/>
  <c r="AE32" i="1"/>
  <c r="AF28" i="1"/>
  <c r="AE28" i="1"/>
  <c r="AF24" i="1"/>
  <c r="AE24" i="1"/>
  <c r="AF20" i="1"/>
  <c r="AE20" i="1"/>
  <c r="AF12" i="1"/>
  <c r="AE12" i="1"/>
  <c r="V69" i="1"/>
  <c r="AF6" i="1"/>
  <c r="AE6" i="1"/>
  <c r="U32" i="1"/>
  <c r="V70" i="1"/>
  <c r="S6" i="1"/>
  <c r="U17" i="1"/>
  <c r="AA6" i="1"/>
  <c r="Z6" i="1"/>
  <c r="Y6" i="1"/>
  <c r="M6" i="1"/>
  <c r="L6" i="1"/>
  <c r="K6" i="1"/>
  <c r="J6" i="1"/>
</calcChain>
</file>

<file path=xl/sharedStrings.xml><?xml version="1.0" encoding="utf-8"?>
<sst xmlns="http://schemas.openxmlformats.org/spreadsheetml/2006/main" count="225" uniqueCount="124">
  <si>
    <t>Период: 24.05.2024 - 31.05.2024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</si>
  <si>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</si>
  <si>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</si>
  <si>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</si>
  <si>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</si>
  <si>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</si>
  <si>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</si>
  <si>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</si>
  <si>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</si>
  <si>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</si>
  <si>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</si>
  <si>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</si>
  <si>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</si>
  <si>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</si>
  <si>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</si>
  <si>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</si>
  <si>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</si>
  <si>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</si>
  <si>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</si>
  <si>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</si>
  <si>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</si>
  <si>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</si>
  <si>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</si>
  <si>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</si>
  <si>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</si>
  <si>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</si>
  <si>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</si>
  <si>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</si>
  <si>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</si>
  <si>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</si>
  <si>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</si>
  <si>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</si>
  <si>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</si>
  <si>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</si>
  <si>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</si>
  <si>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</si>
  <si>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</si>
  <si>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</si>
  <si>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</si>
  <si>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</si>
  <si>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</si>
  <si>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</si>
  <si>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</si>
  <si>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</si>
  <si>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</si>
  <si>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</si>
  <si>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</si>
  <si>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</si>
  <si>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</si>
  <si>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</si>
  <si>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</si>
  <si>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</si>
  <si>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</si>
  <si>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</si>
  <si>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</si>
  <si>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</si>
  <si>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</si>
  <si>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</si>
  <si>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</si>
  <si>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</si>
  <si>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</si>
  <si>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</si>
  <si>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</si>
  <si>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</si>
  <si>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</si>
  <si>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</si>
  <si>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</si>
  <si>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</si>
  <si>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</si>
  <si>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</si>
  <si>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</si>
  <si>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</si>
  <si>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</si>
  <si>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</si>
  <si>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</si>
  <si>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</si>
  <si>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</si>
  <si>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</si>
  <si>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</si>
  <si>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</si>
  <si>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</si>
  <si>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</si>
  <si>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</si>
  <si>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</si>
  <si>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</si>
  <si>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</si>
  <si>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</si>
  <si>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</si>
  <si>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</si>
  <si>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</si>
  <si>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</si>
  <si>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</si>
  <si>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</si>
  <si>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</si>
  <si>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</si>
  <si>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</si>
  <si>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</si>
  <si>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</si>
  <si>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</si>
  <si>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</si>
  <si>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</si>
  <si>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</si>
  <si>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</si>
  <si>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</si>
  <si>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</si>
  <si>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</si>
  <si>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</si>
  <si>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</si>
  <si>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</si>
  <si>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</si>
  <si>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</si>
  <si>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31,05,</t>
  </si>
  <si>
    <t>02,06,</t>
  </si>
  <si>
    <t>03,06г</t>
  </si>
  <si>
    <t>04,06хз</t>
  </si>
  <si>
    <t>05,06,</t>
  </si>
  <si>
    <t>06,06,</t>
  </si>
  <si>
    <t>7,2т</t>
  </si>
  <si>
    <t>11,4т</t>
  </si>
  <si>
    <t>10,05,</t>
  </si>
  <si>
    <t>17,05,</t>
  </si>
  <si>
    <t>24,05,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</si>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</sst>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8" fillId="5" borderId="0" xfId="0" applyFont="1" applyFill="1" applyAlignment="1"/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23.05.2024 - 30.05.2024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30,05,</v>
          </cell>
          <cell r="L5" t="str">
            <v>31,05,</v>
          </cell>
          <cell r="M5" t="str">
            <v>02,06,</v>
          </cell>
          <cell r="N5" t="str">
            <v>03,06г</v>
          </cell>
          <cell r="T5" t="str">
            <v>04,06,</v>
          </cell>
          <cell r="Y5" t="str">
            <v>10,05,</v>
          </cell>
          <cell r="Z5" t="str">
            <v>17,05,</v>
          </cell>
          <cell r="AA5" t="str">
            <v>24,05,</v>
          </cell>
          <cell r="AB5" t="str">
            <v>30,05,</v>
          </cell>
        </row>
        <row r="6">
          <cell r="E6">
            <v>79164.701000000001</v>
          </cell>
          <cell r="F6">
            <v>61216.881999999998</v>
          </cell>
          <cell r="I6">
            <v>78763.599000000002</v>
          </cell>
          <cell r="J6">
            <v>401.10199999999998</v>
          </cell>
          <cell r="K6">
            <v>11200</v>
          </cell>
          <cell r="L6">
            <v>12736</v>
          </cell>
          <cell r="M6">
            <v>6300</v>
          </cell>
          <cell r="N6">
            <v>36450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15832.940200000005</v>
          </cell>
          <cell r="T6">
            <v>400</v>
          </cell>
          <cell r="W6">
            <v>0</v>
          </cell>
          <cell r="X6">
            <v>0</v>
          </cell>
          <cell r="Y6">
            <v>15093.946600000001</v>
          </cell>
          <cell r="Z6">
            <v>16835.606999999993</v>
          </cell>
          <cell r="AA6">
            <v>16020.555400000005</v>
          </cell>
          <cell r="AB6">
            <v>11001.242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111</v>
          </cell>
          <cell r="D7">
            <v>361</v>
          </cell>
          <cell r="E7">
            <v>267</v>
          </cell>
          <cell r="F7">
            <v>205</v>
          </cell>
          <cell r="G7">
            <v>0.4</v>
          </cell>
          <cell r="H7">
            <v>60</v>
          </cell>
          <cell r="I7">
            <v>267</v>
          </cell>
          <cell r="J7">
            <v>0</v>
          </cell>
          <cell r="K7">
            <v>40</v>
          </cell>
          <cell r="L7">
            <v>40</v>
          </cell>
          <cell r="M7">
            <v>0</v>
          </cell>
          <cell r="N7">
            <v>120</v>
          </cell>
          <cell r="S7">
            <v>53.4</v>
          </cell>
          <cell r="U7">
            <v>7.5842696629213489</v>
          </cell>
          <cell r="V7">
            <v>3.8389513108614235</v>
          </cell>
          <cell r="Y7">
            <v>51</v>
          </cell>
          <cell r="Z7">
            <v>45.4</v>
          </cell>
          <cell r="AA7">
            <v>57.8</v>
          </cell>
          <cell r="AB7">
            <v>64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86.658000000000001</v>
          </cell>
          <cell r="D8">
            <v>237.16</v>
          </cell>
          <cell r="E8">
            <v>197.68</v>
          </cell>
          <cell r="F8">
            <v>124.117</v>
          </cell>
          <cell r="G8">
            <v>1</v>
          </cell>
          <cell r="H8">
            <v>45</v>
          </cell>
          <cell r="I8">
            <v>199</v>
          </cell>
          <cell r="J8">
            <v>-1.3199999999999932</v>
          </cell>
          <cell r="K8">
            <v>40</v>
          </cell>
          <cell r="L8">
            <v>30</v>
          </cell>
          <cell r="M8">
            <v>20</v>
          </cell>
          <cell r="N8">
            <v>70</v>
          </cell>
          <cell r="S8">
            <v>39.536000000000001</v>
          </cell>
          <cell r="U8">
            <v>7.1862859166329427</v>
          </cell>
          <cell r="V8">
            <v>3.139341359773371</v>
          </cell>
          <cell r="Y8">
            <v>37.081000000000003</v>
          </cell>
          <cell r="Z8">
            <v>38.0242</v>
          </cell>
          <cell r="AA8">
            <v>40.085999999999999</v>
          </cell>
          <cell r="AB8">
            <v>43.957000000000001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506.101</v>
          </cell>
          <cell r="D9">
            <v>2533.931</v>
          </cell>
          <cell r="E9">
            <v>1656.778</v>
          </cell>
          <cell r="F9">
            <v>1034.8530000000001</v>
          </cell>
          <cell r="G9">
            <v>1</v>
          </cell>
          <cell r="H9">
            <v>45</v>
          </cell>
          <cell r="I9">
            <v>1645.3</v>
          </cell>
          <cell r="J9">
            <v>11.478000000000065</v>
          </cell>
          <cell r="K9">
            <v>200</v>
          </cell>
          <cell r="L9">
            <v>150</v>
          </cell>
          <cell r="M9">
            <v>100</v>
          </cell>
          <cell r="N9">
            <v>650</v>
          </cell>
          <cell r="S9">
            <v>331.35559999999998</v>
          </cell>
          <cell r="T9">
            <v>80</v>
          </cell>
          <cell r="U9">
            <v>6.6842178010572333</v>
          </cell>
          <cell r="V9">
            <v>3.123088911127502</v>
          </cell>
          <cell r="Y9">
            <v>235.7552</v>
          </cell>
          <cell r="Z9">
            <v>300.08440000000002</v>
          </cell>
          <cell r="AA9">
            <v>299.18459999999999</v>
          </cell>
          <cell r="AB9">
            <v>263.85199999999998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1451.425</v>
          </cell>
          <cell r="D10">
            <v>1968.4259999999999</v>
          </cell>
          <cell r="E10">
            <v>1768.2049999999999</v>
          </cell>
          <cell r="F10">
            <v>1345.4839999999999</v>
          </cell>
          <cell r="G10">
            <v>1</v>
          </cell>
          <cell r="H10">
            <v>60</v>
          </cell>
          <cell r="I10">
            <v>1760.88</v>
          </cell>
          <cell r="J10">
            <v>7.3249999999998181</v>
          </cell>
          <cell r="K10">
            <v>200</v>
          </cell>
          <cell r="L10">
            <v>300</v>
          </cell>
          <cell r="M10">
            <v>150</v>
          </cell>
          <cell r="N10">
            <v>1300</v>
          </cell>
          <cell r="S10">
            <v>353.64099999999996</v>
          </cell>
          <cell r="U10">
            <v>9.3187271837824248</v>
          </cell>
          <cell r="V10">
            <v>3.8046606586905933</v>
          </cell>
          <cell r="Y10">
            <v>350.58699999999999</v>
          </cell>
          <cell r="Z10">
            <v>330.46260000000001</v>
          </cell>
          <cell r="AA10">
            <v>377.64699999999999</v>
          </cell>
          <cell r="AB10">
            <v>231.81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82.677000000000007</v>
          </cell>
          <cell r="D11">
            <v>81.578000000000003</v>
          </cell>
          <cell r="E11">
            <v>49.808</v>
          </cell>
          <cell r="F11">
            <v>114.447</v>
          </cell>
          <cell r="G11">
            <v>1</v>
          </cell>
          <cell r="H11">
            <v>120</v>
          </cell>
          <cell r="I11">
            <v>47.5</v>
          </cell>
          <cell r="J11">
            <v>2.3079999999999998</v>
          </cell>
          <cell r="K11">
            <v>0</v>
          </cell>
          <cell r="L11">
            <v>0</v>
          </cell>
          <cell r="M11">
            <v>30</v>
          </cell>
          <cell r="N11">
            <v>50</v>
          </cell>
          <cell r="S11">
            <v>9.9616000000000007</v>
          </cell>
          <cell r="U11">
            <v>19.519655477031801</v>
          </cell>
          <cell r="V11">
            <v>11.488817057500803</v>
          </cell>
          <cell r="Y11">
            <v>12.779199999999999</v>
          </cell>
          <cell r="Z11">
            <v>18.060200000000002</v>
          </cell>
          <cell r="AA11">
            <v>12.157</v>
          </cell>
          <cell r="AB11">
            <v>6.0339999999999998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76.403999999999996</v>
          </cell>
          <cell r="E12">
            <v>36.475999999999999</v>
          </cell>
          <cell r="F12">
            <v>39.927999999999997</v>
          </cell>
          <cell r="G12">
            <v>0</v>
          </cell>
          <cell r="H12" t="e">
            <v>#N/A</v>
          </cell>
          <cell r="I12">
            <v>35.5</v>
          </cell>
          <cell r="J12">
            <v>0.97599999999999909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7.2951999999999995</v>
          </cell>
          <cell r="U12">
            <v>5.4731878495449067</v>
          </cell>
          <cell r="V12">
            <v>5.4731878495449067</v>
          </cell>
          <cell r="Y12">
            <v>0</v>
          </cell>
          <cell r="Z12">
            <v>3.4350000000000001</v>
          </cell>
          <cell r="AA12">
            <v>8.4985999999999997</v>
          </cell>
          <cell r="AB12">
            <v>6.6609999999999996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76.841999999999999</v>
          </cell>
          <cell r="D13">
            <v>121.44799999999999</v>
          </cell>
          <cell r="E13">
            <v>104.77500000000001</v>
          </cell>
          <cell r="F13">
            <v>93.515000000000001</v>
          </cell>
          <cell r="G13">
            <v>1</v>
          </cell>
          <cell r="H13">
            <v>60</v>
          </cell>
          <cell r="I13">
            <v>103.15</v>
          </cell>
          <cell r="J13">
            <v>1.625</v>
          </cell>
          <cell r="K13">
            <v>20</v>
          </cell>
          <cell r="L13">
            <v>20</v>
          </cell>
          <cell r="M13">
            <v>20</v>
          </cell>
          <cell r="N13">
            <v>50</v>
          </cell>
          <cell r="S13">
            <v>20.955000000000002</v>
          </cell>
          <cell r="U13">
            <v>9.7120019088523009</v>
          </cell>
          <cell r="V13">
            <v>4.4626580768313051</v>
          </cell>
          <cell r="Y13">
            <v>21.929600000000001</v>
          </cell>
          <cell r="Z13">
            <v>26.540399999999998</v>
          </cell>
          <cell r="AA13">
            <v>24.4572</v>
          </cell>
          <cell r="AB13">
            <v>20.152000000000001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422.95400000000001</v>
          </cell>
          <cell r="D14">
            <v>351.40800000000002</v>
          </cell>
          <cell r="E14">
            <v>415.93900000000002</v>
          </cell>
          <cell r="F14">
            <v>299.34500000000003</v>
          </cell>
          <cell r="G14">
            <v>1</v>
          </cell>
          <cell r="H14">
            <v>60</v>
          </cell>
          <cell r="I14">
            <v>399.6</v>
          </cell>
          <cell r="J14">
            <v>16.338999999999999</v>
          </cell>
          <cell r="K14">
            <v>70</v>
          </cell>
          <cell r="L14">
            <v>80</v>
          </cell>
          <cell r="M14">
            <v>30</v>
          </cell>
          <cell r="N14">
            <v>250</v>
          </cell>
          <cell r="S14">
            <v>83.18780000000001</v>
          </cell>
          <cell r="U14">
            <v>8.7674514772598862</v>
          </cell>
          <cell r="V14">
            <v>3.5984242881768718</v>
          </cell>
          <cell r="Y14">
            <v>90.117400000000004</v>
          </cell>
          <cell r="Z14">
            <v>85.705200000000005</v>
          </cell>
          <cell r="AA14">
            <v>87.305399999999992</v>
          </cell>
          <cell r="AB14">
            <v>57.075000000000003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829</v>
          </cell>
          <cell r="D15">
            <v>413</v>
          </cell>
          <cell r="E15">
            <v>421</v>
          </cell>
          <cell r="F15">
            <v>811</v>
          </cell>
          <cell r="G15">
            <v>0.25</v>
          </cell>
          <cell r="H15">
            <v>120</v>
          </cell>
          <cell r="I15">
            <v>427</v>
          </cell>
          <cell r="J15">
            <v>-6</v>
          </cell>
          <cell r="K15">
            <v>0</v>
          </cell>
          <cell r="L15">
            <v>0</v>
          </cell>
          <cell r="M15">
            <v>0</v>
          </cell>
          <cell r="N15">
            <v>400</v>
          </cell>
          <cell r="S15">
            <v>84.2</v>
          </cell>
          <cell r="U15">
            <v>14.382422802850355</v>
          </cell>
          <cell r="V15">
            <v>9.6318289786223268</v>
          </cell>
          <cell r="Y15">
            <v>108.4</v>
          </cell>
          <cell r="Z15">
            <v>111.2</v>
          </cell>
          <cell r="AA15">
            <v>96.2</v>
          </cell>
          <cell r="AB15">
            <v>84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22.327999999999999</v>
          </cell>
          <cell r="D16">
            <v>71.501999999999995</v>
          </cell>
          <cell r="E16">
            <v>61.03</v>
          </cell>
          <cell r="F16">
            <v>32.799999999999997</v>
          </cell>
          <cell r="G16">
            <v>1</v>
          </cell>
          <cell r="H16">
            <v>30</v>
          </cell>
          <cell r="I16">
            <v>73.5</v>
          </cell>
          <cell r="J16">
            <v>-12.469999999999999</v>
          </cell>
          <cell r="K16">
            <v>10</v>
          </cell>
          <cell r="L16">
            <v>20</v>
          </cell>
          <cell r="M16">
            <v>10</v>
          </cell>
          <cell r="N16">
            <v>10</v>
          </cell>
          <cell r="S16">
            <v>12.206</v>
          </cell>
          <cell r="U16">
            <v>6.7835490742257907</v>
          </cell>
          <cell r="V16">
            <v>2.6872030149106996</v>
          </cell>
          <cell r="Y16">
            <v>10.405800000000001</v>
          </cell>
          <cell r="Z16">
            <v>5.3713999999999995</v>
          </cell>
          <cell r="AA16">
            <v>12.477599999999999</v>
          </cell>
          <cell r="AB16">
            <v>11.906000000000001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115.351</v>
          </cell>
          <cell r="D17">
            <v>315.76400000000001</v>
          </cell>
          <cell r="E17">
            <v>334</v>
          </cell>
          <cell r="F17">
            <v>188</v>
          </cell>
          <cell r="G17">
            <v>1</v>
          </cell>
          <cell r="H17">
            <v>60</v>
          </cell>
          <cell r="I17">
            <v>319.2</v>
          </cell>
          <cell r="J17">
            <v>14.800000000000011</v>
          </cell>
          <cell r="K17">
            <v>30</v>
          </cell>
          <cell r="L17">
            <v>60</v>
          </cell>
          <cell r="M17">
            <v>0</v>
          </cell>
          <cell r="N17">
            <v>120</v>
          </cell>
          <cell r="S17">
            <v>66.8</v>
          </cell>
          <cell r="T17">
            <v>50</v>
          </cell>
          <cell r="U17">
            <v>6.7065868263473059</v>
          </cell>
          <cell r="V17">
            <v>2.8143712574850301</v>
          </cell>
          <cell r="Y17">
            <v>77.400000000000006</v>
          </cell>
          <cell r="Z17">
            <v>75</v>
          </cell>
          <cell r="AA17">
            <v>63.6</v>
          </cell>
          <cell r="AB17">
            <v>56.744999999999997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52.597999999999999</v>
          </cell>
          <cell r="D18">
            <v>54.94</v>
          </cell>
          <cell r="E18">
            <v>68.42</v>
          </cell>
          <cell r="F18">
            <v>37.183999999999997</v>
          </cell>
          <cell r="G18">
            <v>1</v>
          </cell>
          <cell r="H18">
            <v>60</v>
          </cell>
          <cell r="I18">
            <v>71.599999999999994</v>
          </cell>
          <cell r="J18">
            <v>-3.1799999999999926</v>
          </cell>
          <cell r="K18">
            <v>0</v>
          </cell>
          <cell r="L18">
            <v>10</v>
          </cell>
          <cell r="M18">
            <v>30</v>
          </cell>
          <cell r="N18">
            <v>40</v>
          </cell>
          <cell r="S18">
            <v>13.684000000000001</v>
          </cell>
          <cell r="U18">
            <v>8.5635779011984798</v>
          </cell>
          <cell r="V18">
            <v>2.7173341128325048</v>
          </cell>
          <cell r="Y18">
            <v>13.334999999999999</v>
          </cell>
          <cell r="Z18">
            <v>16.1584</v>
          </cell>
          <cell r="AA18">
            <v>12.5404</v>
          </cell>
          <cell r="AB18">
            <v>19.483000000000001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197.83500000000001</v>
          </cell>
          <cell r="D19">
            <v>504.21600000000001</v>
          </cell>
          <cell r="E19">
            <v>445.69900000000001</v>
          </cell>
          <cell r="F19">
            <v>248.74</v>
          </cell>
          <cell r="G19">
            <v>1</v>
          </cell>
          <cell r="H19">
            <v>45</v>
          </cell>
          <cell r="I19">
            <v>434.29700000000003</v>
          </cell>
          <cell r="J19">
            <v>11.401999999999987</v>
          </cell>
          <cell r="K19">
            <v>0</v>
          </cell>
          <cell r="L19">
            <v>50</v>
          </cell>
          <cell r="M19">
            <v>100</v>
          </cell>
          <cell r="N19">
            <v>280</v>
          </cell>
          <cell r="S19">
            <v>89.139800000000008</v>
          </cell>
          <cell r="U19">
            <v>7.6143316453480931</v>
          </cell>
          <cell r="V19">
            <v>2.7904482621679652</v>
          </cell>
          <cell r="Y19">
            <v>81.813199999999995</v>
          </cell>
          <cell r="Z19">
            <v>74.468600000000009</v>
          </cell>
          <cell r="AA19">
            <v>74.502800000000008</v>
          </cell>
          <cell r="AB19">
            <v>50.475000000000001</v>
          </cell>
          <cell r="AC19">
            <v>80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1358</v>
          </cell>
          <cell r="D20">
            <v>834</v>
          </cell>
          <cell r="E20">
            <v>821</v>
          </cell>
          <cell r="F20">
            <v>1342</v>
          </cell>
          <cell r="G20">
            <v>0.25</v>
          </cell>
          <cell r="H20">
            <v>120</v>
          </cell>
          <cell r="I20">
            <v>845</v>
          </cell>
          <cell r="J20">
            <v>-24</v>
          </cell>
          <cell r="K20">
            <v>0</v>
          </cell>
          <cell r="L20">
            <v>0</v>
          </cell>
          <cell r="M20">
            <v>0</v>
          </cell>
          <cell r="N20">
            <v>800</v>
          </cell>
          <cell r="S20">
            <v>164.2</v>
          </cell>
          <cell r="U20">
            <v>13.045066991473814</v>
          </cell>
          <cell r="V20">
            <v>8.1729598051157133</v>
          </cell>
          <cell r="Y20">
            <v>193.4</v>
          </cell>
          <cell r="Z20">
            <v>215.4</v>
          </cell>
          <cell r="AA20">
            <v>176.8</v>
          </cell>
          <cell r="AB20">
            <v>142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583.17200000000003</v>
          </cell>
          <cell r="D21">
            <v>983.16399999999999</v>
          </cell>
          <cell r="E21">
            <v>856.90899999999999</v>
          </cell>
          <cell r="F21">
            <v>702.69200000000001</v>
          </cell>
          <cell r="G21">
            <v>1</v>
          </cell>
          <cell r="H21">
            <v>45</v>
          </cell>
          <cell r="I21">
            <v>831.92200000000003</v>
          </cell>
          <cell r="J21">
            <v>24.986999999999966</v>
          </cell>
          <cell r="K21">
            <v>0</v>
          </cell>
          <cell r="L21">
            <v>150</v>
          </cell>
          <cell r="M21">
            <v>100</v>
          </cell>
          <cell r="N21">
            <v>530</v>
          </cell>
          <cell r="S21">
            <v>171.3818</v>
          </cell>
          <cell r="U21">
            <v>8.6513970561634892</v>
          </cell>
          <cell r="V21">
            <v>4.1001553257113654</v>
          </cell>
          <cell r="Y21">
            <v>195.05719999999999</v>
          </cell>
          <cell r="Z21">
            <v>185.77199999999999</v>
          </cell>
          <cell r="AA21">
            <v>173.38900000000001</v>
          </cell>
          <cell r="AB21">
            <v>77.727000000000004</v>
          </cell>
          <cell r="AC21">
            <v>80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2135</v>
          </cell>
          <cell r="D22">
            <v>2334</v>
          </cell>
          <cell r="E22">
            <v>2283</v>
          </cell>
          <cell r="F22">
            <v>1673</v>
          </cell>
          <cell r="G22">
            <v>0.12</v>
          </cell>
          <cell r="H22">
            <v>60</v>
          </cell>
          <cell r="I22">
            <v>2298</v>
          </cell>
          <cell r="J22">
            <v>-15</v>
          </cell>
          <cell r="K22">
            <v>400</v>
          </cell>
          <cell r="L22">
            <v>400</v>
          </cell>
          <cell r="M22">
            <v>200</v>
          </cell>
          <cell r="N22">
            <v>1000</v>
          </cell>
          <cell r="S22">
            <v>456.6</v>
          </cell>
          <cell r="U22">
            <v>8.0442400350416108</v>
          </cell>
          <cell r="V22">
            <v>3.6640385457731055</v>
          </cell>
          <cell r="Y22">
            <v>492.2</v>
          </cell>
          <cell r="Z22">
            <v>660</v>
          </cell>
          <cell r="AA22">
            <v>489.6</v>
          </cell>
          <cell r="AB22">
            <v>216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1222</v>
          </cell>
          <cell r="D23">
            <v>835</v>
          </cell>
          <cell r="E23">
            <v>669</v>
          </cell>
          <cell r="F23">
            <v>1360</v>
          </cell>
          <cell r="G23">
            <v>0.25</v>
          </cell>
          <cell r="H23">
            <v>120</v>
          </cell>
          <cell r="I23">
            <v>693</v>
          </cell>
          <cell r="J23">
            <v>-24</v>
          </cell>
          <cell r="K23">
            <v>0</v>
          </cell>
          <cell r="L23">
            <v>0</v>
          </cell>
          <cell r="M23">
            <v>0</v>
          </cell>
          <cell r="N23">
            <v>800</v>
          </cell>
          <cell r="S23">
            <v>133.80000000000001</v>
          </cell>
          <cell r="U23">
            <v>16.14349775784753</v>
          </cell>
          <cell r="V23">
            <v>10.164424514200299</v>
          </cell>
          <cell r="Y23">
            <v>173.2</v>
          </cell>
          <cell r="Z23">
            <v>203.6</v>
          </cell>
          <cell r="AA23">
            <v>170.4</v>
          </cell>
          <cell r="AB23">
            <v>152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61.179000000000002</v>
          </cell>
          <cell r="D24">
            <v>22.145</v>
          </cell>
          <cell r="E24">
            <v>48.369</v>
          </cell>
          <cell r="F24">
            <v>32.436</v>
          </cell>
          <cell r="G24">
            <v>1</v>
          </cell>
          <cell r="H24">
            <v>120</v>
          </cell>
          <cell r="I24">
            <v>49.5</v>
          </cell>
          <cell r="J24">
            <v>-1.1310000000000002</v>
          </cell>
          <cell r="K24">
            <v>0</v>
          </cell>
          <cell r="L24">
            <v>0</v>
          </cell>
          <cell r="M24">
            <v>0</v>
          </cell>
          <cell r="N24">
            <v>50</v>
          </cell>
          <cell r="S24">
            <v>9.6738</v>
          </cell>
          <cell r="U24">
            <v>8.5215737352436491</v>
          </cell>
          <cell r="V24">
            <v>3.3529740122805931</v>
          </cell>
          <cell r="Y24">
            <v>21.071999999999999</v>
          </cell>
          <cell r="Z24">
            <v>4.5526</v>
          </cell>
          <cell r="AA24">
            <v>2.4485999999999999</v>
          </cell>
          <cell r="AB24">
            <v>152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77.72</v>
          </cell>
          <cell r="D25">
            <v>262.90300000000002</v>
          </cell>
          <cell r="E25">
            <v>186.006</v>
          </cell>
          <cell r="F25">
            <v>142.33799999999999</v>
          </cell>
          <cell r="G25">
            <v>1</v>
          </cell>
          <cell r="H25">
            <v>45</v>
          </cell>
          <cell r="I25">
            <v>189.4</v>
          </cell>
          <cell r="J25">
            <v>-3.3940000000000055</v>
          </cell>
          <cell r="K25">
            <v>40</v>
          </cell>
          <cell r="L25">
            <v>30</v>
          </cell>
          <cell r="M25">
            <v>30</v>
          </cell>
          <cell r="N25">
            <v>100</v>
          </cell>
          <cell r="S25">
            <v>37.2012</v>
          </cell>
          <cell r="U25">
            <v>9.2023375590034728</v>
          </cell>
          <cell r="V25">
            <v>3.8261668978420049</v>
          </cell>
          <cell r="Y25">
            <v>21.320799999999998</v>
          </cell>
          <cell r="Z25">
            <v>34.080399999999997</v>
          </cell>
          <cell r="AA25">
            <v>40.098799999999997</v>
          </cell>
          <cell r="AB25">
            <v>28.454999999999998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272.53399999999999</v>
          </cell>
          <cell r="D26">
            <v>531.90899999999999</v>
          </cell>
          <cell r="E26">
            <v>357.16699999999997</v>
          </cell>
          <cell r="F26">
            <v>414.99299999999999</v>
          </cell>
          <cell r="G26">
            <v>1</v>
          </cell>
          <cell r="H26">
            <v>60</v>
          </cell>
          <cell r="I26">
            <v>344.45</v>
          </cell>
          <cell r="J26">
            <v>12.716999999999985</v>
          </cell>
          <cell r="K26">
            <v>0</v>
          </cell>
          <cell r="L26">
            <v>90</v>
          </cell>
          <cell r="M26">
            <v>0</v>
          </cell>
          <cell r="N26">
            <v>200</v>
          </cell>
          <cell r="S26">
            <v>71.433399999999992</v>
          </cell>
          <cell r="U26">
            <v>9.8692348397248342</v>
          </cell>
          <cell r="V26">
            <v>5.8095092771728636</v>
          </cell>
          <cell r="Y26">
            <v>75.651600000000002</v>
          </cell>
          <cell r="Z26">
            <v>73.899199999999993</v>
          </cell>
          <cell r="AA26">
            <v>86.826400000000007</v>
          </cell>
          <cell r="AB26">
            <v>66.352000000000004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705</v>
          </cell>
          <cell r="D27">
            <v>840</v>
          </cell>
          <cell r="E27">
            <v>743</v>
          </cell>
          <cell r="F27">
            <v>772</v>
          </cell>
          <cell r="G27">
            <v>0.22</v>
          </cell>
          <cell r="H27">
            <v>120</v>
          </cell>
          <cell r="I27">
            <v>767</v>
          </cell>
          <cell r="J27">
            <v>-24</v>
          </cell>
          <cell r="K27">
            <v>0</v>
          </cell>
          <cell r="L27">
            <v>120</v>
          </cell>
          <cell r="M27">
            <v>0</v>
          </cell>
          <cell r="N27">
            <v>400</v>
          </cell>
          <cell r="S27">
            <v>148.6</v>
          </cell>
          <cell r="U27">
            <v>8.694481830417228</v>
          </cell>
          <cell r="V27">
            <v>5.1951547779273222</v>
          </cell>
          <cell r="Y27">
            <v>206.8</v>
          </cell>
          <cell r="Z27">
            <v>210.6</v>
          </cell>
          <cell r="AA27">
            <v>164.8</v>
          </cell>
          <cell r="AB27">
            <v>129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936</v>
          </cell>
          <cell r="D28">
            <v>2244</v>
          </cell>
          <cell r="E28">
            <v>1956</v>
          </cell>
          <cell r="F28">
            <v>1193</v>
          </cell>
          <cell r="G28">
            <v>0.35</v>
          </cell>
          <cell r="H28">
            <v>45</v>
          </cell>
          <cell r="I28">
            <v>1995</v>
          </cell>
          <cell r="J28">
            <v>-39</v>
          </cell>
          <cell r="K28">
            <v>280</v>
          </cell>
          <cell r="L28">
            <v>0</v>
          </cell>
          <cell r="M28">
            <v>440</v>
          </cell>
          <cell r="N28">
            <v>800</v>
          </cell>
          <cell r="S28">
            <v>391.2</v>
          </cell>
          <cell r="U28">
            <v>6.9350715746421274</v>
          </cell>
          <cell r="V28">
            <v>3.0495910020449899</v>
          </cell>
          <cell r="Y28">
            <v>213</v>
          </cell>
          <cell r="Z28">
            <v>350.8</v>
          </cell>
          <cell r="AA28">
            <v>366.4</v>
          </cell>
          <cell r="AB28">
            <v>230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112.11499999999999</v>
          </cell>
          <cell r="D29">
            <v>224.01400000000001</v>
          </cell>
          <cell r="E29">
            <v>197.697</v>
          </cell>
          <cell r="F29">
            <v>122.30200000000001</v>
          </cell>
          <cell r="G29">
            <v>1</v>
          </cell>
          <cell r="H29">
            <v>45</v>
          </cell>
          <cell r="I29">
            <v>201.9</v>
          </cell>
          <cell r="J29">
            <v>-4.203000000000003</v>
          </cell>
          <cell r="K29">
            <v>30</v>
          </cell>
          <cell r="L29">
            <v>40</v>
          </cell>
          <cell r="M29">
            <v>0</v>
          </cell>
          <cell r="N29">
            <v>60</v>
          </cell>
          <cell r="S29">
            <v>39.539400000000001</v>
          </cell>
          <cell r="T29">
            <v>20</v>
          </cell>
          <cell r="U29">
            <v>6.886852101954001</v>
          </cell>
          <cell r="V29">
            <v>3.0931678275340548</v>
          </cell>
          <cell r="Y29">
            <v>36.671399999999998</v>
          </cell>
          <cell r="Z29">
            <v>44.683</v>
          </cell>
          <cell r="AA29">
            <v>39.319400000000002</v>
          </cell>
          <cell r="AB29">
            <v>37.607999999999997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54</v>
          </cell>
          <cell r="D30">
            <v>498</v>
          </cell>
          <cell r="E30">
            <v>280</v>
          </cell>
          <cell r="F30">
            <v>265</v>
          </cell>
          <cell r="G30">
            <v>0.6</v>
          </cell>
          <cell r="H30">
            <v>45</v>
          </cell>
          <cell r="I30">
            <v>287</v>
          </cell>
          <cell r="J30">
            <v>-7</v>
          </cell>
          <cell r="K30">
            <v>80</v>
          </cell>
          <cell r="L30">
            <v>0</v>
          </cell>
          <cell r="M30">
            <v>0</v>
          </cell>
          <cell r="N30">
            <v>160</v>
          </cell>
          <cell r="S30">
            <v>56</v>
          </cell>
          <cell r="U30">
            <v>9.0178571428571423</v>
          </cell>
          <cell r="V30">
            <v>4.7321428571428568</v>
          </cell>
          <cell r="Y30">
            <v>66.400000000000006</v>
          </cell>
          <cell r="Z30">
            <v>70.8</v>
          </cell>
          <cell r="AA30">
            <v>72.400000000000006</v>
          </cell>
          <cell r="AB30">
            <v>61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1423</v>
          </cell>
          <cell r="D31">
            <v>39</v>
          </cell>
          <cell r="E31">
            <v>325</v>
          </cell>
          <cell r="F31">
            <v>1107</v>
          </cell>
          <cell r="G31">
            <v>0.4</v>
          </cell>
          <cell r="H31" t="e">
            <v>#N/A</v>
          </cell>
          <cell r="I31">
            <v>355</v>
          </cell>
          <cell r="J31">
            <v>-30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65</v>
          </cell>
          <cell r="U31">
            <v>17.030769230769231</v>
          </cell>
          <cell r="V31">
            <v>17.030769230769231</v>
          </cell>
          <cell r="Y31">
            <v>95</v>
          </cell>
          <cell r="Z31">
            <v>59.4</v>
          </cell>
          <cell r="AA31">
            <v>132.6</v>
          </cell>
          <cell r="AB31">
            <v>43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476.58100000000002</v>
          </cell>
          <cell r="D32">
            <v>5455.4369999999999</v>
          </cell>
          <cell r="E32">
            <v>2823</v>
          </cell>
          <cell r="F32">
            <v>1750</v>
          </cell>
          <cell r="G32">
            <v>1</v>
          </cell>
          <cell r="H32">
            <v>45</v>
          </cell>
          <cell r="I32">
            <v>2386.6</v>
          </cell>
          <cell r="J32">
            <v>436.40000000000009</v>
          </cell>
          <cell r="K32">
            <v>200</v>
          </cell>
          <cell r="L32">
            <v>300</v>
          </cell>
          <cell r="M32">
            <v>500</v>
          </cell>
          <cell r="N32">
            <v>1400</v>
          </cell>
          <cell r="S32">
            <v>564.6</v>
          </cell>
          <cell r="U32">
            <v>7.3503365214311014</v>
          </cell>
          <cell r="V32">
            <v>3.0995394969890184</v>
          </cell>
          <cell r="Y32">
            <v>437.6</v>
          </cell>
          <cell r="Z32">
            <v>457.6</v>
          </cell>
          <cell r="AA32">
            <v>528.20000000000005</v>
          </cell>
          <cell r="AB32">
            <v>226.298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409.178</v>
          </cell>
          <cell r="D33">
            <v>281.54000000000002</v>
          </cell>
          <cell r="E33">
            <v>536.94399999999996</v>
          </cell>
          <cell r="F33">
            <v>676</v>
          </cell>
          <cell r="G33">
            <v>1</v>
          </cell>
          <cell r="H33">
            <v>45</v>
          </cell>
          <cell r="I33">
            <v>516.6</v>
          </cell>
          <cell r="J33">
            <v>20.343999999999937</v>
          </cell>
          <cell r="K33">
            <v>50</v>
          </cell>
          <cell r="L33">
            <v>140</v>
          </cell>
          <cell r="M33">
            <v>0</v>
          </cell>
          <cell r="N33">
            <v>0</v>
          </cell>
          <cell r="S33">
            <v>107.38879999999999</v>
          </cell>
          <cell r="U33">
            <v>8.0641556661402323</v>
          </cell>
          <cell r="V33">
            <v>6.2948836377722825</v>
          </cell>
          <cell r="Y33">
            <v>119.5222</v>
          </cell>
          <cell r="Z33">
            <v>156.68040000000002</v>
          </cell>
          <cell r="AA33">
            <v>146.40899999999999</v>
          </cell>
          <cell r="AB33">
            <v>112.42100000000001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42</v>
          </cell>
          <cell r="D34">
            <v>115</v>
          </cell>
          <cell r="E34">
            <v>76</v>
          </cell>
          <cell r="F34">
            <v>77</v>
          </cell>
          <cell r="G34">
            <v>0</v>
          </cell>
          <cell r="H34">
            <v>45</v>
          </cell>
          <cell r="I34">
            <v>82</v>
          </cell>
          <cell r="J34">
            <v>-6</v>
          </cell>
          <cell r="K34">
            <v>40</v>
          </cell>
          <cell r="L34">
            <v>0</v>
          </cell>
          <cell r="M34">
            <v>0</v>
          </cell>
          <cell r="N34">
            <v>0</v>
          </cell>
          <cell r="S34">
            <v>15.2</v>
          </cell>
          <cell r="U34">
            <v>7.6973684210526319</v>
          </cell>
          <cell r="V34">
            <v>5.0657894736842106</v>
          </cell>
          <cell r="Y34">
            <v>20.6</v>
          </cell>
          <cell r="Z34">
            <v>18.2</v>
          </cell>
          <cell r="AA34">
            <v>19.8</v>
          </cell>
          <cell r="AB34">
            <v>13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64</v>
          </cell>
          <cell r="D35">
            <v>46</v>
          </cell>
          <cell r="E35">
            <v>55</v>
          </cell>
          <cell r="F35">
            <v>51</v>
          </cell>
          <cell r="G35">
            <v>0.09</v>
          </cell>
          <cell r="H35" t="e">
            <v>#N/A</v>
          </cell>
          <cell r="I35">
            <v>59</v>
          </cell>
          <cell r="J35">
            <v>-4</v>
          </cell>
          <cell r="K35">
            <v>0</v>
          </cell>
          <cell r="L35">
            <v>40</v>
          </cell>
          <cell r="M35">
            <v>0</v>
          </cell>
          <cell r="N35">
            <v>0</v>
          </cell>
          <cell r="S35">
            <v>11</v>
          </cell>
          <cell r="U35">
            <v>8.2727272727272734</v>
          </cell>
          <cell r="V35">
            <v>4.6363636363636367</v>
          </cell>
          <cell r="Y35">
            <v>15.8</v>
          </cell>
          <cell r="Z35">
            <v>16.2</v>
          </cell>
          <cell r="AA35">
            <v>12.2</v>
          </cell>
          <cell r="AB35">
            <v>13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56</v>
          </cell>
          <cell r="D36">
            <v>1</v>
          </cell>
          <cell r="E36">
            <v>29</v>
          </cell>
          <cell r="F36">
            <v>27</v>
          </cell>
          <cell r="G36">
            <v>0</v>
          </cell>
          <cell r="H36" t="e">
            <v>#N/A</v>
          </cell>
          <cell r="I36">
            <v>30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5.8</v>
          </cell>
          <cell r="U36">
            <v>4.6551724137931032</v>
          </cell>
          <cell r="V36">
            <v>4.6551724137931032</v>
          </cell>
          <cell r="Y36">
            <v>4.4000000000000004</v>
          </cell>
          <cell r="Z36">
            <v>5</v>
          </cell>
          <cell r="AA36">
            <v>9</v>
          </cell>
          <cell r="AB36">
            <v>2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327</v>
          </cell>
          <cell r="D37">
            <v>353</v>
          </cell>
          <cell r="E37">
            <v>406</v>
          </cell>
          <cell r="F37">
            <v>250</v>
          </cell>
          <cell r="G37">
            <v>0.09</v>
          </cell>
          <cell r="H37">
            <v>45</v>
          </cell>
          <cell r="I37">
            <v>430</v>
          </cell>
          <cell r="J37">
            <v>-24</v>
          </cell>
          <cell r="K37">
            <v>40</v>
          </cell>
          <cell r="L37">
            <v>70</v>
          </cell>
          <cell r="M37">
            <v>60</v>
          </cell>
          <cell r="N37">
            <v>170</v>
          </cell>
          <cell r="S37">
            <v>81.2</v>
          </cell>
          <cell r="U37">
            <v>7.2660098522167482</v>
          </cell>
          <cell r="V37">
            <v>3.0788177339901477</v>
          </cell>
          <cell r="Y37">
            <v>83.2</v>
          </cell>
          <cell r="Z37">
            <v>93.4</v>
          </cell>
          <cell r="AA37">
            <v>73.8</v>
          </cell>
          <cell r="AB37">
            <v>31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98</v>
          </cell>
          <cell r="D38">
            <v>247</v>
          </cell>
          <cell r="E38">
            <v>183</v>
          </cell>
          <cell r="F38">
            <v>162</v>
          </cell>
          <cell r="G38">
            <v>0.4</v>
          </cell>
          <cell r="H38">
            <v>60</v>
          </cell>
          <cell r="I38">
            <v>183</v>
          </cell>
          <cell r="J38">
            <v>0</v>
          </cell>
          <cell r="K38">
            <v>0</v>
          </cell>
          <cell r="L38">
            <v>40</v>
          </cell>
          <cell r="M38">
            <v>0</v>
          </cell>
          <cell r="N38">
            <v>40</v>
          </cell>
          <cell r="S38">
            <v>36.6</v>
          </cell>
          <cell r="U38">
            <v>6.6120218579234971</v>
          </cell>
          <cell r="V38">
            <v>4.4262295081967213</v>
          </cell>
          <cell r="Y38">
            <v>40.799999999999997</v>
          </cell>
          <cell r="Z38">
            <v>39</v>
          </cell>
          <cell r="AA38">
            <v>39.6</v>
          </cell>
          <cell r="AB38">
            <v>12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237</v>
          </cell>
          <cell r="D39">
            <v>246</v>
          </cell>
          <cell r="E39">
            <v>286</v>
          </cell>
          <cell r="F39">
            <v>194</v>
          </cell>
          <cell r="G39">
            <v>0.4</v>
          </cell>
          <cell r="H39">
            <v>60</v>
          </cell>
          <cell r="I39">
            <v>290</v>
          </cell>
          <cell r="J39">
            <v>-4</v>
          </cell>
          <cell r="K39">
            <v>40</v>
          </cell>
          <cell r="L39">
            <v>40</v>
          </cell>
          <cell r="M39">
            <v>40</v>
          </cell>
          <cell r="N39">
            <v>120</v>
          </cell>
          <cell r="S39">
            <v>57.2</v>
          </cell>
          <cell r="U39">
            <v>7.5874125874125866</v>
          </cell>
          <cell r="V39">
            <v>3.3916083916083912</v>
          </cell>
          <cell r="Y39">
            <v>54.8</v>
          </cell>
          <cell r="Z39">
            <v>63.2</v>
          </cell>
          <cell r="AA39">
            <v>54.8</v>
          </cell>
          <cell r="AB39">
            <v>45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463</v>
          </cell>
          <cell r="D40">
            <v>443</v>
          </cell>
          <cell r="E40">
            <v>415</v>
          </cell>
          <cell r="F40">
            <v>479</v>
          </cell>
          <cell r="G40">
            <v>0.3</v>
          </cell>
          <cell r="H40">
            <v>45</v>
          </cell>
          <cell r="I40">
            <v>424</v>
          </cell>
          <cell r="J40">
            <v>-9</v>
          </cell>
          <cell r="K40">
            <v>0</v>
          </cell>
          <cell r="L40">
            <v>120</v>
          </cell>
          <cell r="M40">
            <v>0</v>
          </cell>
          <cell r="N40">
            <v>0</v>
          </cell>
          <cell r="S40">
            <v>83</v>
          </cell>
          <cell r="U40">
            <v>7.2168674698795181</v>
          </cell>
          <cell r="V40">
            <v>5.7710843373493974</v>
          </cell>
          <cell r="Y40">
            <v>131.4</v>
          </cell>
          <cell r="Z40">
            <v>109.6</v>
          </cell>
          <cell r="AA40">
            <v>105.2</v>
          </cell>
          <cell r="AB40">
            <v>36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422</v>
          </cell>
          <cell r="D41">
            <v>3694</v>
          </cell>
          <cell r="E41">
            <v>2345</v>
          </cell>
          <cell r="F41">
            <v>1747</v>
          </cell>
          <cell r="G41">
            <v>0.27</v>
          </cell>
          <cell r="H41">
            <v>45</v>
          </cell>
          <cell r="I41">
            <v>2377</v>
          </cell>
          <cell r="J41">
            <v>-32</v>
          </cell>
          <cell r="K41">
            <v>600</v>
          </cell>
          <cell r="L41">
            <v>480</v>
          </cell>
          <cell r="M41">
            <v>0</v>
          </cell>
          <cell r="N41">
            <v>960</v>
          </cell>
          <cell r="S41">
            <v>469</v>
          </cell>
          <cell r="U41">
            <v>8.0746268656716413</v>
          </cell>
          <cell r="V41">
            <v>3.7249466950959489</v>
          </cell>
          <cell r="Y41">
            <v>381.6</v>
          </cell>
          <cell r="Z41">
            <v>394</v>
          </cell>
          <cell r="AA41">
            <v>531</v>
          </cell>
          <cell r="AB41">
            <v>243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118.113</v>
          </cell>
          <cell r="D42">
            <v>552.18799999999999</v>
          </cell>
          <cell r="E42">
            <v>530.93100000000004</v>
          </cell>
          <cell r="F42">
            <v>70.462999999999994</v>
          </cell>
          <cell r="G42">
            <v>1</v>
          </cell>
          <cell r="H42">
            <v>45</v>
          </cell>
          <cell r="I42">
            <v>504.4</v>
          </cell>
          <cell r="J42">
            <v>26.531000000000063</v>
          </cell>
          <cell r="K42">
            <v>70</v>
          </cell>
          <cell r="L42">
            <v>70</v>
          </cell>
          <cell r="M42">
            <v>80</v>
          </cell>
          <cell r="N42">
            <v>250</v>
          </cell>
          <cell r="S42">
            <v>106.18620000000001</v>
          </cell>
          <cell r="T42">
            <v>100</v>
          </cell>
          <cell r="U42">
            <v>6.0315088024620893</v>
          </cell>
          <cell r="V42">
            <v>0.66357963652527341</v>
          </cell>
          <cell r="Y42">
            <v>53.255399999999995</v>
          </cell>
          <cell r="Z42">
            <v>70.860600000000005</v>
          </cell>
          <cell r="AA42">
            <v>72.403800000000004</v>
          </cell>
          <cell r="AB42">
            <v>102.65900000000001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495</v>
          </cell>
          <cell r="D43">
            <v>501</v>
          </cell>
          <cell r="E43">
            <v>640</v>
          </cell>
          <cell r="F43">
            <v>349</v>
          </cell>
          <cell r="G43">
            <v>0.4</v>
          </cell>
          <cell r="H43">
            <v>60</v>
          </cell>
          <cell r="I43">
            <v>647</v>
          </cell>
          <cell r="J43">
            <v>-7</v>
          </cell>
          <cell r="K43">
            <v>120</v>
          </cell>
          <cell r="L43">
            <v>120</v>
          </cell>
          <cell r="M43">
            <v>0</v>
          </cell>
          <cell r="N43">
            <v>200</v>
          </cell>
          <cell r="S43">
            <v>128</v>
          </cell>
          <cell r="T43">
            <v>80</v>
          </cell>
          <cell r="U43">
            <v>6.7890625</v>
          </cell>
          <cell r="V43">
            <v>2.7265625</v>
          </cell>
          <cell r="Y43">
            <v>132.19999999999999</v>
          </cell>
          <cell r="Z43">
            <v>155</v>
          </cell>
          <cell r="AA43">
            <v>124.6</v>
          </cell>
          <cell r="AB43">
            <v>112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C44">
            <v>618</v>
          </cell>
          <cell r="D44">
            <v>2942</v>
          </cell>
          <cell r="E44">
            <v>2174</v>
          </cell>
          <cell r="F44">
            <v>1351</v>
          </cell>
          <cell r="G44">
            <v>0.5</v>
          </cell>
          <cell r="H44" t="e">
            <v>#N/A</v>
          </cell>
          <cell r="I44">
            <v>2211</v>
          </cell>
          <cell r="J44">
            <v>-37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434.8</v>
          </cell>
          <cell r="U44">
            <v>3.1071757129714812</v>
          </cell>
          <cell r="V44">
            <v>3.1071757129714812</v>
          </cell>
          <cell r="Y44">
            <v>0</v>
          </cell>
          <cell r="Z44">
            <v>0</v>
          </cell>
          <cell r="AA44">
            <v>156.4</v>
          </cell>
          <cell r="AB44">
            <v>510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4305</v>
          </cell>
          <cell r="D45">
            <v>4482</v>
          </cell>
          <cell r="E45">
            <v>4714</v>
          </cell>
          <cell r="F45">
            <v>4021</v>
          </cell>
          <cell r="G45">
            <v>0.4</v>
          </cell>
          <cell r="H45">
            <v>60</v>
          </cell>
          <cell r="I45">
            <v>4780</v>
          </cell>
          <cell r="J45">
            <v>-66</v>
          </cell>
          <cell r="K45">
            <v>600</v>
          </cell>
          <cell r="L45">
            <v>1000</v>
          </cell>
          <cell r="M45">
            <v>600</v>
          </cell>
          <cell r="N45">
            <v>3200</v>
          </cell>
          <cell r="S45">
            <v>942.8</v>
          </cell>
          <cell r="U45">
            <v>9.9925753075944002</v>
          </cell>
          <cell r="V45">
            <v>4.2649554518455668</v>
          </cell>
          <cell r="Y45">
            <v>1290.2</v>
          </cell>
          <cell r="Z45">
            <v>1468.6</v>
          </cell>
          <cell r="AA45">
            <v>1067.8</v>
          </cell>
          <cell r="AB45">
            <v>259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C46">
            <v>703</v>
          </cell>
          <cell r="D46">
            <v>2916</v>
          </cell>
          <cell r="E46">
            <v>1598</v>
          </cell>
          <cell r="F46">
            <v>2006</v>
          </cell>
          <cell r="G46">
            <v>0.5</v>
          </cell>
          <cell r="H46" t="e">
            <v>#N/A</v>
          </cell>
          <cell r="I46">
            <v>1615</v>
          </cell>
          <cell r="J46">
            <v>-17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319.60000000000002</v>
          </cell>
          <cell r="U46">
            <v>6.2765957446808507</v>
          </cell>
          <cell r="V46">
            <v>6.2765957446808507</v>
          </cell>
          <cell r="Y46">
            <v>0</v>
          </cell>
          <cell r="Z46">
            <v>0</v>
          </cell>
          <cell r="AA46">
            <v>123.2</v>
          </cell>
          <cell r="AB46">
            <v>384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1386</v>
          </cell>
          <cell r="D47">
            <v>1840</v>
          </cell>
          <cell r="E47">
            <v>2206</v>
          </cell>
          <cell r="F47">
            <v>998</v>
          </cell>
          <cell r="G47">
            <v>0.4</v>
          </cell>
          <cell r="H47">
            <v>60</v>
          </cell>
          <cell r="I47">
            <v>2237</v>
          </cell>
          <cell r="J47">
            <v>-31</v>
          </cell>
          <cell r="K47">
            <v>400</v>
          </cell>
          <cell r="L47">
            <v>400</v>
          </cell>
          <cell r="M47">
            <v>280</v>
          </cell>
          <cell r="N47">
            <v>1200</v>
          </cell>
          <cell r="S47">
            <v>441.2</v>
          </cell>
          <cell r="U47">
            <v>7.4297370806890299</v>
          </cell>
          <cell r="V47">
            <v>2.2620126926563917</v>
          </cell>
          <cell r="Y47">
            <v>410.6</v>
          </cell>
          <cell r="Z47">
            <v>390.4</v>
          </cell>
          <cell r="AA47">
            <v>399.4</v>
          </cell>
          <cell r="AB47">
            <v>306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2614</v>
          </cell>
          <cell r="D48">
            <v>3462</v>
          </cell>
          <cell r="E48">
            <v>2995</v>
          </cell>
          <cell r="F48">
            <v>3044</v>
          </cell>
          <cell r="G48">
            <v>0.4</v>
          </cell>
          <cell r="H48">
            <v>60</v>
          </cell>
          <cell r="I48">
            <v>3039</v>
          </cell>
          <cell r="J48">
            <v>-44</v>
          </cell>
          <cell r="K48">
            <v>600</v>
          </cell>
          <cell r="L48">
            <v>800</v>
          </cell>
          <cell r="M48">
            <v>0</v>
          </cell>
          <cell r="N48">
            <v>1600</v>
          </cell>
          <cell r="S48">
            <v>599</v>
          </cell>
          <cell r="U48">
            <v>10.090150250417363</v>
          </cell>
          <cell r="V48">
            <v>5.0818030050083474</v>
          </cell>
          <cell r="Y48">
            <v>862.6</v>
          </cell>
          <cell r="Z48">
            <v>958.2</v>
          </cell>
          <cell r="AA48">
            <v>758.8</v>
          </cell>
          <cell r="AB48">
            <v>206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643</v>
          </cell>
          <cell r="D49">
            <v>1692</v>
          </cell>
          <cell r="E49">
            <v>1536</v>
          </cell>
          <cell r="F49">
            <v>787</v>
          </cell>
          <cell r="G49">
            <v>0.35</v>
          </cell>
          <cell r="H49">
            <v>60</v>
          </cell>
          <cell r="I49">
            <v>1551</v>
          </cell>
          <cell r="J49">
            <v>-15</v>
          </cell>
          <cell r="K49">
            <v>240</v>
          </cell>
          <cell r="L49">
            <v>280</v>
          </cell>
          <cell r="M49">
            <v>320</v>
          </cell>
          <cell r="N49">
            <v>960</v>
          </cell>
          <cell r="S49">
            <v>307.2</v>
          </cell>
          <cell r="U49">
            <v>8.4212239583333339</v>
          </cell>
          <cell r="V49">
            <v>2.5618489583333335</v>
          </cell>
          <cell r="Y49">
            <v>286.8</v>
          </cell>
          <cell r="Z49">
            <v>256.2</v>
          </cell>
          <cell r="AA49">
            <v>281.39999999999998</v>
          </cell>
          <cell r="AB49">
            <v>138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23</v>
          </cell>
          <cell r="D50">
            <v>636</v>
          </cell>
          <cell r="E50">
            <v>267</v>
          </cell>
          <cell r="F50">
            <v>387</v>
          </cell>
          <cell r="G50">
            <v>0.18</v>
          </cell>
          <cell r="H50" t="e">
            <v>#N/A</v>
          </cell>
          <cell r="I50">
            <v>272</v>
          </cell>
          <cell r="J50">
            <v>-5</v>
          </cell>
          <cell r="K50">
            <v>60</v>
          </cell>
          <cell r="L50">
            <v>80</v>
          </cell>
          <cell r="M50">
            <v>0</v>
          </cell>
          <cell r="N50">
            <v>40</v>
          </cell>
          <cell r="S50">
            <v>53.4</v>
          </cell>
          <cell r="U50">
            <v>10.617977528089888</v>
          </cell>
          <cell r="V50">
            <v>7.2471910112359552</v>
          </cell>
          <cell r="Y50">
            <v>57.6</v>
          </cell>
          <cell r="Z50">
            <v>72.599999999999994</v>
          </cell>
          <cell r="AA50">
            <v>85.6</v>
          </cell>
          <cell r="AB50">
            <v>55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890</v>
          </cell>
          <cell r="D51">
            <v>1581</v>
          </cell>
          <cell r="E51">
            <v>1434</v>
          </cell>
          <cell r="F51">
            <v>1014</v>
          </cell>
          <cell r="G51">
            <v>0.1</v>
          </cell>
          <cell r="H51">
            <v>60</v>
          </cell>
          <cell r="I51">
            <v>1451</v>
          </cell>
          <cell r="J51">
            <v>-17</v>
          </cell>
          <cell r="K51">
            <v>180</v>
          </cell>
          <cell r="L51">
            <v>420</v>
          </cell>
          <cell r="M51">
            <v>280</v>
          </cell>
          <cell r="N51">
            <v>700</v>
          </cell>
          <cell r="S51">
            <v>286.8</v>
          </cell>
          <cell r="U51">
            <v>9.0446304044630406</v>
          </cell>
          <cell r="V51">
            <v>3.5355648535564854</v>
          </cell>
          <cell r="Y51">
            <v>267.2</v>
          </cell>
          <cell r="Z51">
            <v>340.8</v>
          </cell>
          <cell r="AA51">
            <v>307</v>
          </cell>
          <cell r="AB51">
            <v>239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901</v>
          </cell>
          <cell r="D52">
            <v>1305</v>
          </cell>
          <cell r="E52">
            <v>1166</v>
          </cell>
          <cell r="F52">
            <v>1008</v>
          </cell>
          <cell r="G52">
            <v>0.1</v>
          </cell>
          <cell r="H52">
            <v>60</v>
          </cell>
          <cell r="I52">
            <v>1197</v>
          </cell>
          <cell r="J52">
            <v>-31</v>
          </cell>
          <cell r="K52">
            <v>180</v>
          </cell>
          <cell r="L52">
            <v>280</v>
          </cell>
          <cell r="M52">
            <v>0</v>
          </cell>
          <cell r="N52">
            <v>560</v>
          </cell>
          <cell r="S52">
            <v>233.2</v>
          </cell>
          <cell r="U52">
            <v>8.6963979416809618</v>
          </cell>
          <cell r="V52">
            <v>4.3224699828473412</v>
          </cell>
          <cell r="Y52">
            <v>240.2</v>
          </cell>
          <cell r="Z52">
            <v>304.2</v>
          </cell>
          <cell r="AA52">
            <v>264.8</v>
          </cell>
          <cell r="AB52">
            <v>222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3.0000000000000001E-3</v>
          </cell>
          <cell r="D53">
            <v>67.27</v>
          </cell>
          <cell r="E53">
            <v>10.914999999999999</v>
          </cell>
          <cell r="F53">
            <v>56.357999999999997</v>
          </cell>
          <cell r="G53">
            <v>1</v>
          </cell>
          <cell r="H53" t="e">
            <v>#N/A</v>
          </cell>
          <cell r="I53">
            <v>11.4</v>
          </cell>
          <cell r="J53">
            <v>-0.48500000000000121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S53">
            <v>2.1829999999999998</v>
          </cell>
          <cell r="U53">
            <v>25.816765918460835</v>
          </cell>
          <cell r="V53">
            <v>25.816765918460835</v>
          </cell>
          <cell r="Y53">
            <v>0.47099999999999997</v>
          </cell>
          <cell r="Z53">
            <v>5.258</v>
          </cell>
          <cell r="AA53">
            <v>5.2829999999999995</v>
          </cell>
          <cell r="AB53">
            <v>1.21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89</v>
          </cell>
          <cell r="D54">
            <v>376</v>
          </cell>
          <cell r="E54">
            <v>328</v>
          </cell>
          <cell r="F54">
            <v>127</v>
          </cell>
          <cell r="G54">
            <v>0.4</v>
          </cell>
          <cell r="H54">
            <v>30</v>
          </cell>
          <cell r="I54">
            <v>338</v>
          </cell>
          <cell r="J54">
            <v>-10</v>
          </cell>
          <cell r="K54">
            <v>60</v>
          </cell>
          <cell r="L54">
            <v>30</v>
          </cell>
          <cell r="M54">
            <v>150</v>
          </cell>
          <cell r="N54">
            <v>150</v>
          </cell>
          <cell r="S54">
            <v>65.599999999999994</v>
          </cell>
          <cell r="U54">
            <v>7.8810975609756104</v>
          </cell>
          <cell r="V54">
            <v>1.9359756097560978</v>
          </cell>
          <cell r="Y54">
            <v>57.6</v>
          </cell>
          <cell r="Z54">
            <v>55.8</v>
          </cell>
          <cell r="AA54">
            <v>52.2</v>
          </cell>
          <cell r="AB54">
            <v>51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346.142</v>
          </cell>
          <cell r="D55">
            <v>608.30999999999995</v>
          </cell>
          <cell r="E55">
            <v>573.92399999999998</v>
          </cell>
          <cell r="F55">
            <v>377.48700000000002</v>
          </cell>
          <cell r="G55">
            <v>1</v>
          </cell>
          <cell r="H55">
            <v>45</v>
          </cell>
          <cell r="I55">
            <v>574</v>
          </cell>
          <cell r="J55">
            <v>-7.6000000000021828E-2</v>
          </cell>
          <cell r="K55">
            <v>120</v>
          </cell>
          <cell r="L55">
            <v>110</v>
          </cell>
          <cell r="M55">
            <v>0</v>
          </cell>
          <cell r="N55">
            <v>260</v>
          </cell>
          <cell r="S55">
            <v>114.78479999999999</v>
          </cell>
          <cell r="U55">
            <v>7.5575076142485775</v>
          </cell>
          <cell r="V55">
            <v>3.2886497166872273</v>
          </cell>
          <cell r="Y55">
            <v>86.249200000000002</v>
          </cell>
          <cell r="Z55">
            <v>128.43559999999999</v>
          </cell>
          <cell r="AA55">
            <v>119.63979999999999</v>
          </cell>
          <cell r="AB55">
            <v>104.61799999999999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355</v>
          </cell>
          <cell r="D56">
            <v>438</v>
          </cell>
          <cell r="E56">
            <v>315</v>
          </cell>
          <cell r="F56">
            <v>468</v>
          </cell>
          <cell r="G56">
            <v>0.4</v>
          </cell>
          <cell r="H56" t="e">
            <v>#N/A</v>
          </cell>
          <cell r="I56">
            <v>325</v>
          </cell>
          <cell r="J56">
            <v>-10</v>
          </cell>
          <cell r="K56">
            <v>120</v>
          </cell>
          <cell r="L56">
            <v>80</v>
          </cell>
          <cell r="M56">
            <v>0</v>
          </cell>
          <cell r="N56">
            <v>80</v>
          </cell>
          <cell r="S56">
            <v>63</v>
          </cell>
          <cell r="U56">
            <v>11.873015873015873</v>
          </cell>
          <cell r="V56">
            <v>7.4285714285714288</v>
          </cell>
          <cell r="Y56">
            <v>0</v>
          </cell>
          <cell r="Z56">
            <v>0</v>
          </cell>
          <cell r="AA56">
            <v>102.6</v>
          </cell>
          <cell r="AB56">
            <v>60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338</v>
          </cell>
          <cell r="D57">
            <v>636</v>
          </cell>
          <cell r="E57">
            <v>298</v>
          </cell>
          <cell r="F57">
            <v>671</v>
          </cell>
          <cell r="G57">
            <v>0.1</v>
          </cell>
          <cell r="H57" t="e">
            <v>#N/A</v>
          </cell>
          <cell r="I57">
            <v>301</v>
          </cell>
          <cell r="J57">
            <v>-3</v>
          </cell>
          <cell r="K57">
            <v>0</v>
          </cell>
          <cell r="L57">
            <v>100</v>
          </cell>
          <cell r="M57">
            <v>0</v>
          </cell>
          <cell r="N57">
            <v>0</v>
          </cell>
          <cell r="S57">
            <v>59.6</v>
          </cell>
          <cell r="U57">
            <v>12.936241610738255</v>
          </cell>
          <cell r="V57">
            <v>11.258389261744966</v>
          </cell>
          <cell r="Y57">
            <v>63.4</v>
          </cell>
          <cell r="Z57">
            <v>93.2</v>
          </cell>
          <cell r="AA57">
            <v>100.2</v>
          </cell>
          <cell r="AB57">
            <v>77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17</v>
          </cell>
          <cell r="D58">
            <v>340</v>
          </cell>
          <cell r="E58">
            <v>180</v>
          </cell>
          <cell r="F58">
            <v>165</v>
          </cell>
          <cell r="G58">
            <v>0.09</v>
          </cell>
          <cell r="H58">
            <v>45</v>
          </cell>
          <cell r="I58">
            <v>192</v>
          </cell>
          <cell r="J58">
            <v>-12</v>
          </cell>
          <cell r="K58">
            <v>40</v>
          </cell>
          <cell r="L58">
            <v>0</v>
          </cell>
          <cell r="M58">
            <v>80</v>
          </cell>
          <cell r="N58">
            <v>80</v>
          </cell>
          <cell r="S58">
            <v>36</v>
          </cell>
          <cell r="U58">
            <v>10.138888888888889</v>
          </cell>
          <cell r="V58">
            <v>4.583333333333333</v>
          </cell>
          <cell r="Y58">
            <v>35.200000000000003</v>
          </cell>
          <cell r="Z58">
            <v>29.8</v>
          </cell>
          <cell r="AA58">
            <v>41.6</v>
          </cell>
          <cell r="AB58">
            <v>14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92.751999999999995</v>
          </cell>
          <cell r="D59">
            <v>89.454999999999998</v>
          </cell>
          <cell r="E59">
            <v>144.928</v>
          </cell>
          <cell r="F59">
            <v>37.279000000000003</v>
          </cell>
          <cell r="G59">
            <v>1</v>
          </cell>
          <cell r="H59">
            <v>45</v>
          </cell>
          <cell r="I59">
            <v>136.6</v>
          </cell>
          <cell r="J59">
            <v>8.328000000000003</v>
          </cell>
          <cell r="K59">
            <v>20</v>
          </cell>
          <cell r="L59">
            <v>20</v>
          </cell>
          <cell r="M59">
            <v>40</v>
          </cell>
          <cell r="N59">
            <v>60</v>
          </cell>
          <cell r="S59">
            <v>28.985599999999998</v>
          </cell>
          <cell r="T59">
            <v>20</v>
          </cell>
          <cell r="U59">
            <v>6.8061037204680952</v>
          </cell>
          <cell r="V59">
            <v>1.28612138441157</v>
          </cell>
          <cell r="Y59">
            <v>23.0016</v>
          </cell>
          <cell r="Z59">
            <v>33.485599999999998</v>
          </cell>
          <cell r="AA59">
            <v>26.562400000000004</v>
          </cell>
          <cell r="AB59">
            <v>22.893000000000001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126</v>
          </cell>
          <cell r="D60">
            <v>375</v>
          </cell>
          <cell r="E60">
            <v>293</v>
          </cell>
          <cell r="F60">
            <v>206</v>
          </cell>
          <cell r="G60">
            <v>0.35</v>
          </cell>
          <cell r="H60">
            <v>45</v>
          </cell>
          <cell r="I60">
            <v>295</v>
          </cell>
          <cell r="J60">
            <v>-2</v>
          </cell>
          <cell r="K60">
            <v>40</v>
          </cell>
          <cell r="L60">
            <v>80</v>
          </cell>
          <cell r="M60">
            <v>0</v>
          </cell>
          <cell r="N60">
            <v>120</v>
          </cell>
          <cell r="S60">
            <v>58.6</v>
          </cell>
          <cell r="U60">
            <v>7.6109215017064846</v>
          </cell>
          <cell r="V60">
            <v>3.5153583617747439</v>
          </cell>
          <cell r="Y60">
            <v>66.400000000000006</v>
          </cell>
          <cell r="Z60">
            <v>73.8</v>
          </cell>
          <cell r="AA60">
            <v>62.6</v>
          </cell>
          <cell r="AB60">
            <v>57</v>
          </cell>
          <cell r="AC60" t="str">
            <v>увел</v>
          </cell>
          <cell r="AD60" t="e">
            <v>#N/A</v>
          </cell>
        </row>
        <row r="61">
          <cell r="A61" t="str">
            <v>6661 СОЧНЫЙ ГРИЛЬ ПМ сос п/о мгс 1.5*4_Маяк  ОСТАНКИНО</v>
          </cell>
          <cell r="B61" t="str">
            <v>кг</v>
          </cell>
          <cell r="C61">
            <v>16.355</v>
          </cell>
          <cell r="D61">
            <v>113.967</v>
          </cell>
          <cell r="E61">
            <v>60.628</v>
          </cell>
          <cell r="F61">
            <v>68.144000000000005</v>
          </cell>
          <cell r="G61">
            <v>1</v>
          </cell>
          <cell r="H61">
            <v>45</v>
          </cell>
          <cell r="I61">
            <v>58.1</v>
          </cell>
          <cell r="J61">
            <v>2.5279999999999987</v>
          </cell>
          <cell r="K61">
            <v>0</v>
          </cell>
          <cell r="L61">
            <v>10</v>
          </cell>
          <cell r="M61">
            <v>0</v>
          </cell>
          <cell r="N61">
            <v>20</v>
          </cell>
          <cell r="S61">
            <v>12.1256</v>
          </cell>
          <cell r="U61">
            <v>8.0939499901035834</v>
          </cell>
          <cell r="V61">
            <v>5.6198456158870496</v>
          </cell>
          <cell r="Y61">
            <v>14.3886</v>
          </cell>
          <cell r="Z61">
            <v>13.946999999999999</v>
          </cell>
          <cell r="AA61">
            <v>14.6464</v>
          </cell>
          <cell r="AB61">
            <v>6.1689999999999996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774</v>
          </cell>
          <cell r="D62">
            <v>1838</v>
          </cell>
          <cell r="E62">
            <v>1404</v>
          </cell>
          <cell r="F62">
            <v>944</v>
          </cell>
          <cell r="G62">
            <v>0.28000000000000003</v>
          </cell>
          <cell r="H62">
            <v>45</v>
          </cell>
          <cell r="I62">
            <v>1435</v>
          </cell>
          <cell r="J62">
            <v>-31</v>
          </cell>
          <cell r="K62">
            <v>280</v>
          </cell>
          <cell r="L62">
            <v>176</v>
          </cell>
          <cell r="M62">
            <v>0</v>
          </cell>
          <cell r="N62">
            <v>600</v>
          </cell>
          <cell r="S62">
            <v>280.8</v>
          </cell>
          <cell r="U62">
            <v>7.1225071225071224</v>
          </cell>
          <cell r="V62">
            <v>3.3618233618233617</v>
          </cell>
          <cell r="Y62">
            <v>296.2</v>
          </cell>
          <cell r="Z62">
            <v>307.60000000000002</v>
          </cell>
          <cell r="AA62">
            <v>296.8</v>
          </cell>
          <cell r="AB62">
            <v>297</v>
          </cell>
          <cell r="AC62" t="str">
            <v>м104з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1983</v>
          </cell>
          <cell r="D63">
            <v>3389</v>
          </cell>
          <cell r="E63">
            <v>2731</v>
          </cell>
          <cell r="F63">
            <v>2045</v>
          </cell>
          <cell r="G63">
            <v>0.35</v>
          </cell>
          <cell r="H63">
            <v>45</v>
          </cell>
          <cell r="I63">
            <v>2784</v>
          </cell>
          <cell r="J63">
            <v>-53</v>
          </cell>
          <cell r="K63">
            <v>280</v>
          </cell>
          <cell r="L63">
            <v>480</v>
          </cell>
          <cell r="M63">
            <v>0</v>
          </cell>
          <cell r="N63">
            <v>1000</v>
          </cell>
          <cell r="S63">
            <v>546.20000000000005</v>
          </cell>
          <cell r="U63">
            <v>6.9663127059685088</v>
          </cell>
          <cell r="V63">
            <v>3.7440497986085681</v>
          </cell>
          <cell r="Y63">
            <v>606</v>
          </cell>
          <cell r="Z63">
            <v>641.20000000000005</v>
          </cell>
          <cell r="AA63">
            <v>566</v>
          </cell>
          <cell r="AB63">
            <v>418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1746</v>
          </cell>
          <cell r="D64">
            <v>3339</v>
          </cell>
          <cell r="E64">
            <v>2806</v>
          </cell>
          <cell r="F64">
            <v>1970</v>
          </cell>
          <cell r="G64">
            <v>0.28000000000000003</v>
          </cell>
          <cell r="H64">
            <v>45</v>
          </cell>
          <cell r="I64">
            <v>2840</v>
          </cell>
          <cell r="J64">
            <v>-34</v>
          </cell>
          <cell r="K64">
            <v>440</v>
          </cell>
          <cell r="L64">
            <v>480</v>
          </cell>
          <cell r="M64">
            <v>0</v>
          </cell>
          <cell r="N64">
            <v>1200</v>
          </cell>
          <cell r="S64">
            <v>561.20000000000005</v>
          </cell>
          <cell r="U64">
            <v>7.2879543834640055</v>
          </cell>
          <cell r="V64">
            <v>3.5103349964362081</v>
          </cell>
          <cell r="Y64">
            <v>585.79999999999995</v>
          </cell>
          <cell r="Z64">
            <v>595</v>
          </cell>
          <cell r="AA64">
            <v>572</v>
          </cell>
          <cell r="AB64">
            <v>370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3163</v>
          </cell>
          <cell r="D65">
            <v>3491</v>
          </cell>
          <cell r="E65">
            <v>4214</v>
          </cell>
          <cell r="F65">
            <v>2372</v>
          </cell>
          <cell r="G65">
            <v>0.35</v>
          </cell>
          <cell r="H65">
            <v>45</v>
          </cell>
          <cell r="I65">
            <v>4272</v>
          </cell>
          <cell r="J65">
            <v>-58</v>
          </cell>
          <cell r="K65">
            <v>800</v>
          </cell>
          <cell r="L65">
            <v>600</v>
          </cell>
          <cell r="M65">
            <v>600</v>
          </cell>
          <cell r="N65">
            <v>2500</v>
          </cell>
          <cell r="S65">
            <v>842.8</v>
          </cell>
          <cell r="U65">
            <v>8.153773137161842</v>
          </cell>
          <cell r="V65">
            <v>2.8144280968201234</v>
          </cell>
          <cell r="Y65">
            <v>883.8</v>
          </cell>
          <cell r="Z65">
            <v>1006.6</v>
          </cell>
          <cell r="AA65">
            <v>827.2</v>
          </cell>
          <cell r="AB65">
            <v>656</v>
          </cell>
          <cell r="AC65">
            <v>300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298</v>
          </cell>
          <cell r="D66">
            <v>502</v>
          </cell>
          <cell r="E66">
            <v>494</v>
          </cell>
          <cell r="F66">
            <v>298</v>
          </cell>
          <cell r="G66">
            <v>0.28000000000000003</v>
          </cell>
          <cell r="H66">
            <v>45</v>
          </cell>
          <cell r="I66">
            <v>501</v>
          </cell>
          <cell r="J66">
            <v>-7</v>
          </cell>
          <cell r="K66">
            <v>80</v>
          </cell>
          <cell r="L66">
            <v>80</v>
          </cell>
          <cell r="M66">
            <v>40</v>
          </cell>
          <cell r="N66">
            <v>200</v>
          </cell>
          <cell r="S66">
            <v>98.8</v>
          </cell>
          <cell r="U66">
            <v>7.0647773279352233</v>
          </cell>
          <cell r="V66">
            <v>3.0161943319838058</v>
          </cell>
          <cell r="Y66">
            <v>108</v>
          </cell>
          <cell r="Z66">
            <v>111.6</v>
          </cell>
          <cell r="AA66">
            <v>100.2</v>
          </cell>
          <cell r="AB66">
            <v>87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3659</v>
          </cell>
          <cell r="D67">
            <v>5111</v>
          </cell>
          <cell r="E67">
            <v>5635</v>
          </cell>
          <cell r="F67">
            <v>3056</v>
          </cell>
          <cell r="G67">
            <v>0.35</v>
          </cell>
          <cell r="H67">
            <v>45</v>
          </cell>
          <cell r="I67">
            <v>5707</v>
          </cell>
          <cell r="J67">
            <v>-72</v>
          </cell>
          <cell r="K67">
            <v>1000</v>
          </cell>
          <cell r="L67">
            <v>1000</v>
          </cell>
          <cell r="M67">
            <v>600</v>
          </cell>
          <cell r="N67">
            <v>3100</v>
          </cell>
          <cell r="S67">
            <v>1127</v>
          </cell>
          <cell r="U67">
            <v>7.7692990239574087</v>
          </cell>
          <cell r="V67">
            <v>2.7116237799467613</v>
          </cell>
          <cell r="Y67">
            <v>1093</v>
          </cell>
          <cell r="Z67">
            <v>1195.4000000000001</v>
          </cell>
          <cell r="AA67">
            <v>1097.8</v>
          </cell>
          <cell r="AB67">
            <v>848</v>
          </cell>
          <cell r="AC67">
            <v>300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1187</v>
          </cell>
          <cell r="D68">
            <v>2865</v>
          </cell>
          <cell r="E68">
            <v>2352</v>
          </cell>
          <cell r="F68">
            <v>1675</v>
          </cell>
          <cell r="G68">
            <v>0.41</v>
          </cell>
          <cell r="H68">
            <v>45</v>
          </cell>
          <cell r="I68">
            <v>2389</v>
          </cell>
          <cell r="J68">
            <v>-37</v>
          </cell>
          <cell r="K68">
            <v>480</v>
          </cell>
          <cell r="L68">
            <v>480</v>
          </cell>
          <cell r="M68">
            <v>0</v>
          </cell>
          <cell r="N68">
            <v>1000</v>
          </cell>
          <cell r="S68">
            <v>470.4</v>
          </cell>
          <cell r="U68">
            <v>7.7274659863945585</v>
          </cell>
          <cell r="V68">
            <v>3.5607993197278915</v>
          </cell>
          <cell r="Y68">
            <v>464.2</v>
          </cell>
          <cell r="Z68">
            <v>519</v>
          </cell>
          <cell r="AA68">
            <v>497.2</v>
          </cell>
          <cell r="AB68">
            <v>216</v>
          </cell>
          <cell r="AC68">
            <v>0</v>
          </cell>
          <cell r="AD68" t="str">
            <v>м-463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244</v>
          </cell>
          <cell r="D69">
            <v>700</v>
          </cell>
          <cell r="E69">
            <v>675</v>
          </cell>
          <cell r="F69">
            <v>460</v>
          </cell>
          <cell r="G69">
            <v>0.5</v>
          </cell>
          <cell r="H69">
            <v>0.6</v>
          </cell>
          <cell r="I69">
            <v>673</v>
          </cell>
          <cell r="J69">
            <v>2</v>
          </cell>
          <cell r="K69">
            <v>160</v>
          </cell>
          <cell r="L69">
            <v>120</v>
          </cell>
          <cell r="M69">
            <v>0</v>
          </cell>
          <cell r="N69">
            <v>280</v>
          </cell>
          <cell r="S69">
            <v>135</v>
          </cell>
          <cell r="U69">
            <v>7.5555555555555554</v>
          </cell>
          <cell r="V69">
            <v>3.4074074074074074</v>
          </cell>
          <cell r="Y69">
            <v>156.80000000000001</v>
          </cell>
          <cell r="Z69">
            <v>160</v>
          </cell>
          <cell r="AA69">
            <v>143.6</v>
          </cell>
          <cell r="AB69">
            <v>118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3069</v>
          </cell>
          <cell r="D70">
            <v>9800</v>
          </cell>
          <cell r="E70">
            <v>7295</v>
          </cell>
          <cell r="F70">
            <v>4054</v>
          </cell>
          <cell r="G70">
            <v>0.41</v>
          </cell>
          <cell r="H70">
            <v>45</v>
          </cell>
          <cell r="I70">
            <v>6453</v>
          </cell>
          <cell r="J70">
            <v>842</v>
          </cell>
          <cell r="K70">
            <v>1300</v>
          </cell>
          <cell r="L70">
            <v>1400</v>
          </cell>
          <cell r="M70">
            <v>1000</v>
          </cell>
          <cell r="N70">
            <v>3600</v>
          </cell>
          <cell r="S70">
            <v>1459</v>
          </cell>
          <cell r="U70">
            <v>7.7820424948594926</v>
          </cell>
          <cell r="V70">
            <v>2.7786154900616862</v>
          </cell>
          <cell r="Y70">
            <v>1169.8</v>
          </cell>
          <cell r="Z70">
            <v>1528</v>
          </cell>
          <cell r="AA70">
            <v>1408.8</v>
          </cell>
          <cell r="AB70">
            <v>722</v>
          </cell>
          <cell r="AC70">
            <v>0</v>
          </cell>
          <cell r="AD70" t="str">
            <v>пл460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2015</v>
          </cell>
          <cell r="D71">
            <v>5128</v>
          </cell>
          <cell r="E71">
            <v>3235</v>
          </cell>
          <cell r="F71">
            <v>2462</v>
          </cell>
          <cell r="G71">
            <v>0.41</v>
          </cell>
          <cell r="H71">
            <v>45</v>
          </cell>
          <cell r="I71">
            <v>3298</v>
          </cell>
          <cell r="J71">
            <v>-63</v>
          </cell>
          <cell r="K71">
            <v>600</v>
          </cell>
          <cell r="L71">
            <v>700</v>
          </cell>
          <cell r="M71">
            <v>200</v>
          </cell>
          <cell r="N71">
            <v>1600</v>
          </cell>
          <cell r="S71">
            <v>647</v>
          </cell>
          <cell r="U71">
            <v>8.5965996908809892</v>
          </cell>
          <cell r="V71">
            <v>3.8052550231839257</v>
          </cell>
          <cell r="Y71">
            <v>709</v>
          </cell>
          <cell r="Z71">
            <v>782</v>
          </cell>
          <cell r="AA71">
            <v>710</v>
          </cell>
          <cell r="AB71">
            <v>366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139</v>
          </cell>
          <cell r="D72">
            <v>122</v>
          </cell>
          <cell r="E72">
            <v>143</v>
          </cell>
          <cell r="F72">
            <v>117</v>
          </cell>
          <cell r="G72">
            <v>0.5</v>
          </cell>
          <cell r="H72">
            <v>60</v>
          </cell>
          <cell r="I72">
            <v>144</v>
          </cell>
          <cell r="J72">
            <v>-1</v>
          </cell>
          <cell r="K72">
            <v>40</v>
          </cell>
          <cell r="L72">
            <v>40</v>
          </cell>
          <cell r="M72">
            <v>0</v>
          </cell>
          <cell r="N72">
            <v>0</v>
          </cell>
          <cell r="S72">
            <v>28.6</v>
          </cell>
          <cell r="U72">
            <v>6.8881118881118875</v>
          </cell>
          <cell r="V72">
            <v>4.0909090909090908</v>
          </cell>
          <cell r="Y72">
            <v>35</v>
          </cell>
          <cell r="Z72">
            <v>29.8</v>
          </cell>
          <cell r="AA72">
            <v>31.8</v>
          </cell>
          <cell r="AB72">
            <v>9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52.323999999999998</v>
          </cell>
          <cell r="D73">
            <v>75.62</v>
          </cell>
          <cell r="E73">
            <v>51.225000000000001</v>
          </cell>
          <cell r="F73">
            <v>76.718999999999994</v>
          </cell>
          <cell r="G73">
            <v>1</v>
          </cell>
          <cell r="H73">
            <v>30</v>
          </cell>
          <cell r="I73">
            <v>51</v>
          </cell>
          <cell r="J73">
            <v>0.22500000000000142</v>
          </cell>
          <cell r="K73">
            <v>0</v>
          </cell>
          <cell r="L73">
            <v>0</v>
          </cell>
          <cell r="M73">
            <v>20</v>
          </cell>
          <cell r="N73">
            <v>20</v>
          </cell>
          <cell r="S73">
            <v>10.245000000000001</v>
          </cell>
          <cell r="U73">
            <v>11.392776964372864</v>
          </cell>
          <cell r="V73">
            <v>7.488433382137627</v>
          </cell>
          <cell r="Y73">
            <v>8.7870000000000008</v>
          </cell>
          <cell r="Z73">
            <v>13.103999999999999</v>
          </cell>
          <cell r="AA73">
            <v>11.105</v>
          </cell>
          <cell r="AB73">
            <v>9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200.477</v>
          </cell>
          <cell r="D74">
            <v>109.565</v>
          </cell>
          <cell r="E74">
            <v>258.36200000000002</v>
          </cell>
          <cell r="F74">
            <v>39.700000000000003</v>
          </cell>
          <cell r="G74">
            <v>1</v>
          </cell>
          <cell r="H74" t="e">
            <v>#N/A</v>
          </cell>
          <cell r="I74">
            <v>265.2</v>
          </cell>
          <cell r="J74">
            <v>-6.8379999999999654</v>
          </cell>
          <cell r="K74">
            <v>0</v>
          </cell>
          <cell r="L74">
            <v>0</v>
          </cell>
          <cell r="M74">
            <v>150</v>
          </cell>
          <cell r="N74">
            <v>100</v>
          </cell>
          <cell r="S74">
            <v>51.672400000000003</v>
          </cell>
          <cell r="T74">
            <v>50</v>
          </cell>
          <cell r="U74">
            <v>6.5741091956247431</v>
          </cell>
          <cell r="V74">
            <v>0.76830184005387792</v>
          </cell>
          <cell r="Y74">
            <v>32.836200000000005</v>
          </cell>
          <cell r="Z74">
            <v>45.260599999999997</v>
          </cell>
          <cell r="AA74">
            <v>26.305</v>
          </cell>
          <cell r="AB74">
            <v>28.398</v>
          </cell>
          <cell r="AC74">
            <v>0</v>
          </cell>
          <cell r="AD74" t="e">
            <v>#N/A</v>
          </cell>
        </row>
        <row r="75">
          <cell r="A75" t="str">
            <v>6761 МОЛОЧНЫЕ ГОСТ сос ц/о мгс 1*4  ОСТАНКИНО</v>
          </cell>
          <cell r="B75" t="str">
            <v>кг</v>
          </cell>
          <cell r="D75">
            <v>59.006999999999998</v>
          </cell>
          <cell r="E75">
            <v>5.1609999999999996</v>
          </cell>
          <cell r="F75">
            <v>53.845999999999997</v>
          </cell>
          <cell r="G75">
            <v>1</v>
          </cell>
          <cell r="H75" t="e">
            <v>#N/A</v>
          </cell>
          <cell r="I75">
            <v>5</v>
          </cell>
          <cell r="J75">
            <v>0.16099999999999959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1.0322</v>
          </cell>
          <cell r="U75">
            <v>52.166246851385388</v>
          </cell>
          <cell r="V75">
            <v>52.166246851385388</v>
          </cell>
          <cell r="Y75">
            <v>0</v>
          </cell>
          <cell r="Z75">
            <v>0</v>
          </cell>
          <cell r="AA75">
            <v>0</v>
          </cell>
          <cell r="AB75">
            <v>4.1609999999999996</v>
          </cell>
          <cell r="AC75" t="e">
            <v>#N/A</v>
          </cell>
          <cell r="AD75" t="e">
            <v>#N/A</v>
          </cell>
        </row>
        <row r="76">
          <cell r="A76" t="str">
            <v>6764 СЛИВОЧНЫЕ сос ц/о мгс 1*4  ОСТАНКИНО</v>
          </cell>
          <cell r="B76" t="str">
            <v>кг</v>
          </cell>
          <cell r="D76">
            <v>54.709000000000003</v>
          </cell>
          <cell r="E76">
            <v>3.1669999999999998</v>
          </cell>
          <cell r="F76">
            <v>51.542000000000002</v>
          </cell>
          <cell r="G76">
            <v>1</v>
          </cell>
          <cell r="H76" t="e">
            <v>#N/A</v>
          </cell>
          <cell r="I76">
            <v>3</v>
          </cell>
          <cell r="J76">
            <v>0.16699999999999982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0.63339999999999996</v>
          </cell>
          <cell r="U76">
            <v>81.373539627407652</v>
          </cell>
          <cell r="V76">
            <v>81.373539627407652</v>
          </cell>
          <cell r="Y76">
            <v>0</v>
          </cell>
          <cell r="Z76">
            <v>0</v>
          </cell>
          <cell r="AA76">
            <v>0</v>
          </cell>
          <cell r="AB76">
            <v>3.1669999999999998</v>
          </cell>
          <cell r="AC76" t="e">
            <v>#N/A</v>
          </cell>
          <cell r="AD76" t="e">
            <v>#N/A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D77">
            <v>108</v>
          </cell>
          <cell r="E77">
            <v>46</v>
          </cell>
          <cell r="F77">
            <v>62</v>
          </cell>
          <cell r="G77">
            <v>0.36</v>
          </cell>
          <cell r="H77" t="e">
            <v>#N/A</v>
          </cell>
          <cell r="I77">
            <v>46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9.1999999999999993</v>
          </cell>
          <cell r="U77">
            <v>6.7391304347826093</v>
          </cell>
          <cell r="V77">
            <v>6.7391304347826093</v>
          </cell>
          <cell r="Y77">
            <v>0</v>
          </cell>
          <cell r="Z77">
            <v>0</v>
          </cell>
          <cell r="AA77">
            <v>0</v>
          </cell>
          <cell r="AB77">
            <v>35</v>
          </cell>
          <cell r="AC77" t="e">
            <v>#N/A</v>
          </cell>
          <cell r="AD77" t="e">
            <v>#N/A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D78">
            <v>58.392000000000003</v>
          </cell>
          <cell r="E78">
            <v>12.44</v>
          </cell>
          <cell r="F78">
            <v>45.951999999999998</v>
          </cell>
          <cell r="G78">
            <v>1</v>
          </cell>
          <cell r="H78" t="e">
            <v>#N/A</v>
          </cell>
          <cell r="I78">
            <v>12</v>
          </cell>
          <cell r="J78">
            <v>0.4399999999999995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2.488</v>
          </cell>
          <cell r="U78">
            <v>18.469453376205788</v>
          </cell>
          <cell r="V78">
            <v>18.469453376205788</v>
          </cell>
          <cell r="Y78">
            <v>0</v>
          </cell>
          <cell r="Z78">
            <v>0</v>
          </cell>
          <cell r="AA78">
            <v>0</v>
          </cell>
          <cell r="AB78">
            <v>11.349</v>
          </cell>
          <cell r="AC78" t="e">
            <v>#N/A</v>
          </cell>
          <cell r="AD78" t="e">
            <v>#N/A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469</v>
          </cell>
          <cell r="D79">
            <v>298</v>
          </cell>
          <cell r="E79">
            <v>376</v>
          </cell>
          <cell r="F79">
            <v>387</v>
          </cell>
          <cell r="G79">
            <v>0.28000000000000003</v>
          </cell>
          <cell r="H79" t="e">
            <v>#N/A</v>
          </cell>
          <cell r="I79">
            <v>380</v>
          </cell>
          <cell r="J79">
            <v>-4</v>
          </cell>
          <cell r="K79">
            <v>80</v>
          </cell>
          <cell r="L79">
            <v>80</v>
          </cell>
          <cell r="M79">
            <v>0</v>
          </cell>
          <cell r="N79">
            <v>40</v>
          </cell>
          <cell r="S79">
            <v>75.2</v>
          </cell>
          <cell r="U79">
            <v>7.8058510638297873</v>
          </cell>
          <cell r="V79">
            <v>5.1462765957446805</v>
          </cell>
          <cell r="Y79">
            <v>13</v>
          </cell>
          <cell r="Z79">
            <v>44.8</v>
          </cell>
          <cell r="AA79">
            <v>97.2</v>
          </cell>
          <cell r="AB79">
            <v>60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C80">
            <v>62</v>
          </cell>
          <cell r="D80">
            <v>328</v>
          </cell>
          <cell r="E80">
            <v>217</v>
          </cell>
          <cell r="F80">
            <v>168</v>
          </cell>
          <cell r="G80">
            <v>0.35</v>
          </cell>
          <cell r="H80" t="e">
            <v>#N/A</v>
          </cell>
          <cell r="I80">
            <v>222</v>
          </cell>
          <cell r="J80">
            <v>-5</v>
          </cell>
          <cell r="K80">
            <v>80</v>
          </cell>
          <cell r="L80">
            <v>40</v>
          </cell>
          <cell r="M80">
            <v>0</v>
          </cell>
          <cell r="N80">
            <v>80</v>
          </cell>
          <cell r="S80">
            <v>43.4</v>
          </cell>
          <cell r="U80">
            <v>8.4792626728110605</v>
          </cell>
          <cell r="V80">
            <v>3.870967741935484</v>
          </cell>
          <cell r="Y80">
            <v>49.6</v>
          </cell>
          <cell r="Z80">
            <v>44.4</v>
          </cell>
          <cell r="AA80">
            <v>51.2</v>
          </cell>
          <cell r="AB80">
            <v>37</v>
          </cell>
          <cell r="AC80" t="str">
            <v>костик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595</v>
          </cell>
          <cell r="D81">
            <v>1890</v>
          </cell>
          <cell r="E81">
            <v>1499</v>
          </cell>
          <cell r="F81">
            <v>960</v>
          </cell>
          <cell r="G81">
            <v>0.4</v>
          </cell>
          <cell r="H81" t="e">
            <v>#N/A</v>
          </cell>
          <cell r="I81">
            <v>1533</v>
          </cell>
          <cell r="J81">
            <v>-34</v>
          </cell>
          <cell r="K81">
            <v>320</v>
          </cell>
          <cell r="L81">
            <v>280</v>
          </cell>
          <cell r="M81">
            <v>0</v>
          </cell>
          <cell r="N81">
            <v>640</v>
          </cell>
          <cell r="S81">
            <v>299.8</v>
          </cell>
          <cell r="U81">
            <v>7.3382254836557701</v>
          </cell>
          <cell r="V81">
            <v>3.2021347565043361</v>
          </cell>
          <cell r="Y81">
            <v>217.8</v>
          </cell>
          <cell r="Z81">
            <v>277.39999999999998</v>
          </cell>
          <cell r="AA81">
            <v>305.39999999999998</v>
          </cell>
          <cell r="AB81">
            <v>258</v>
          </cell>
          <cell r="AC81">
            <v>0</v>
          </cell>
          <cell r="AD81" t="e">
            <v>#N/A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334</v>
          </cell>
          <cell r="D82">
            <v>293</v>
          </cell>
          <cell r="E82">
            <v>281</v>
          </cell>
          <cell r="F82">
            <v>339</v>
          </cell>
          <cell r="G82">
            <v>0.33</v>
          </cell>
          <cell r="H82" t="e">
            <v>#N/A</v>
          </cell>
          <cell r="I82">
            <v>287</v>
          </cell>
          <cell r="J82">
            <v>-6</v>
          </cell>
          <cell r="K82">
            <v>0</v>
          </cell>
          <cell r="L82">
            <v>80</v>
          </cell>
          <cell r="M82">
            <v>0</v>
          </cell>
          <cell r="N82">
            <v>80</v>
          </cell>
          <cell r="S82">
            <v>56.2</v>
          </cell>
          <cell r="U82">
            <v>8.8790035587188605</v>
          </cell>
          <cell r="V82">
            <v>6.0320284697508892</v>
          </cell>
          <cell r="Y82">
            <v>33.6</v>
          </cell>
          <cell r="Z82">
            <v>30</v>
          </cell>
          <cell r="AA82">
            <v>71.2</v>
          </cell>
          <cell r="AB82">
            <v>60</v>
          </cell>
          <cell r="AC82" t="str">
            <v>костик</v>
          </cell>
          <cell r="AD82" t="e">
            <v>#N/A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368</v>
          </cell>
          <cell r="D83">
            <v>323</v>
          </cell>
          <cell r="E83">
            <v>170</v>
          </cell>
          <cell r="F83">
            <v>519</v>
          </cell>
          <cell r="G83">
            <v>0.33</v>
          </cell>
          <cell r="H83" t="e">
            <v>#N/A</v>
          </cell>
          <cell r="I83">
            <v>172</v>
          </cell>
          <cell r="J83">
            <v>-2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34</v>
          </cell>
          <cell r="U83">
            <v>15.264705882352942</v>
          </cell>
          <cell r="V83">
            <v>15.264705882352942</v>
          </cell>
          <cell r="Y83">
            <v>32.200000000000003</v>
          </cell>
          <cell r="Z83">
            <v>31.6</v>
          </cell>
          <cell r="AA83">
            <v>62.4</v>
          </cell>
          <cell r="AB83">
            <v>28</v>
          </cell>
          <cell r="AC83" t="str">
            <v>костик</v>
          </cell>
          <cell r="AD83" t="e">
            <v>#N/A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92</v>
          </cell>
          <cell r="E84">
            <v>16</v>
          </cell>
          <cell r="F84">
            <v>76</v>
          </cell>
          <cell r="G84">
            <v>0</v>
          </cell>
          <cell r="H84" t="e">
            <v>#N/A</v>
          </cell>
          <cell r="I84">
            <v>16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3.2</v>
          </cell>
          <cell r="U84">
            <v>23.75</v>
          </cell>
          <cell r="V84">
            <v>23.75</v>
          </cell>
          <cell r="Y84">
            <v>0</v>
          </cell>
          <cell r="Z84">
            <v>0</v>
          </cell>
          <cell r="AA84">
            <v>1</v>
          </cell>
          <cell r="AB84">
            <v>6</v>
          </cell>
          <cell r="AC84" t="str">
            <v>костик</v>
          </cell>
          <cell r="AD84" t="e">
            <v>#N/A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532</v>
          </cell>
          <cell r="D85">
            <v>130</v>
          </cell>
          <cell r="E85">
            <v>379</v>
          </cell>
          <cell r="F85">
            <v>277</v>
          </cell>
          <cell r="G85">
            <v>0</v>
          </cell>
          <cell r="H85" t="e">
            <v>#N/A</v>
          </cell>
          <cell r="I85">
            <v>385</v>
          </cell>
          <cell r="J85">
            <v>-6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75.8</v>
          </cell>
          <cell r="U85">
            <v>3.6543535620052774</v>
          </cell>
          <cell r="V85">
            <v>3.6543535620052774</v>
          </cell>
          <cell r="Y85">
            <v>31.6</v>
          </cell>
          <cell r="Z85">
            <v>31.8</v>
          </cell>
          <cell r="AA85">
            <v>41.6</v>
          </cell>
          <cell r="AB85">
            <v>51</v>
          </cell>
          <cell r="AC85" t="str">
            <v>костик</v>
          </cell>
          <cell r="AD85" t="e">
            <v>#N/A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78</v>
          </cell>
          <cell r="D86">
            <v>120</v>
          </cell>
          <cell r="E86">
            <v>38</v>
          </cell>
          <cell r="F86">
            <v>160</v>
          </cell>
          <cell r="G86">
            <v>0.33</v>
          </cell>
          <cell r="H86" t="e">
            <v>#N/A</v>
          </cell>
          <cell r="I86">
            <v>38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7.6</v>
          </cell>
          <cell r="U86">
            <v>21.05263157894737</v>
          </cell>
          <cell r="V86">
            <v>21.05263157894737</v>
          </cell>
          <cell r="Y86">
            <v>31.2</v>
          </cell>
          <cell r="Z86">
            <v>19.2</v>
          </cell>
          <cell r="AA86">
            <v>14.4</v>
          </cell>
          <cell r="AB86">
            <v>16</v>
          </cell>
          <cell r="AC86" t="str">
            <v>костик</v>
          </cell>
          <cell r="AD86" t="e">
            <v>#N/A</v>
          </cell>
        </row>
        <row r="87">
          <cell r="A87" t="str">
            <v>6797 С ИНДЕЙКОЙ Папа может вар п/о 0,4кг 8шт.  ОСТАНКИНО</v>
          </cell>
          <cell r="B87" t="str">
            <v>шт</v>
          </cell>
          <cell r="C87">
            <v>207</v>
          </cell>
          <cell r="D87">
            <v>1</v>
          </cell>
          <cell r="E87">
            <v>84</v>
          </cell>
          <cell r="F87">
            <v>124</v>
          </cell>
          <cell r="G87">
            <v>0.4</v>
          </cell>
          <cell r="H87" t="e">
            <v>#N/A</v>
          </cell>
          <cell r="I87">
            <v>84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16.8</v>
          </cell>
          <cell r="U87">
            <v>7.3809523809523805</v>
          </cell>
          <cell r="V87">
            <v>7.3809523809523805</v>
          </cell>
          <cell r="Y87">
            <v>37.200000000000003</v>
          </cell>
          <cell r="Z87">
            <v>4.5999999999999996</v>
          </cell>
          <cell r="AA87">
            <v>21.4</v>
          </cell>
          <cell r="AB87">
            <v>18</v>
          </cell>
          <cell r="AC87" t="str">
            <v>увел</v>
          </cell>
          <cell r="AD87" t="e">
            <v>#N/A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168</v>
          </cell>
          <cell r="D88">
            <v>203</v>
          </cell>
          <cell r="E88">
            <v>93</v>
          </cell>
          <cell r="F88">
            <v>275</v>
          </cell>
          <cell r="G88">
            <v>0.33</v>
          </cell>
          <cell r="H88" t="e">
            <v>#N/A</v>
          </cell>
          <cell r="I88">
            <v>96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18.600000000000001</v>
          </cell>
          <cell r="U88">
            <v>14.784946236559138</v>
          </cell>
          <cell r="V88">
            <v>14.784946236559138</v>
          </cell>
          <cell r="Y88">
            <v>31.6</v>
          </cell>
          <cell r="Z88">
            <v>30.4</v>
          </cell>
          <cell r="AA88">
            <v>12.4</v>
          </cell>
          <cell r="AB88">
            <v>33</v>
          </cell>
          <cell r="AC88" t="str">
            <v>костик</v>
          </cell>
          <cell r="AD88" t="e">
            <v>#N/A</v>
          </cell>
        </row>
        <row r="89">
          <cell r="A89" t="str">
            <v>6822 ИЗ ОТБОРНОГО МЯСА ПМ сос п/о мгс 0,36кг  ОСТАНКИНО</v>
          </cell>
          <cell r="B89" t="str">
            <v>шт</v>
          </cell>
          <cell r="C89">
            <v>287</v>
          </cell>
          <cell r="D89">
            <v>14</v>
          </cell>
          <cell r="E89">
            <v>106</v>
          </cell>
          <cell r="F89">
            <v>184</v>
          </cell>
          <cell r="G89">
            <v>0.36</v>
          </cell>
          <cell r="H89" t="e">
            <v>#N/A</v>
          </cell>
          <cell r="I89">
            <v>117</v>
          </cell>
          <cell r="J89">
            <v>-11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21.2</v>
          </cell>
          <cell r="U89">
            <v>8.6792452830188687</v>
          </cell>
          <cell r="V89">
            <v>8.6792452830188687</v>
          </cell>
          <cell r="Y89">
            <v>61</v>
          </cell>
          <cell r="Z89">
            <v>42</v>
          </cell>
          <cell r="AA89">
            <v>25.2</v>
          </cell>
          <cell r="AB89">
            <v>14</v>
          </cell>
          <cell r="AC89" t="str">
            <v>?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D90">
            <v>526.07399999999996</v>
          </cell>
          <cell r="E90">
            <v>0</v>
          </cell>
          <cell r="F90">
            <v>526.07399999999996</v>
          </cell>
          <cell r="G90">
            <v>0</v>
          </cell>
          <cell r="H90" t="e">
            <v>#N/A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0</v>
          </cell>
          <cell r="U90" t="e">
            <v>#DIV/0!</v>
          </cell>
          <cell r="V90" t="e">
            <v>#DIV/0!</v>
          </cell>
          <cell r="Y90">
            <v>0</v>
          </cell>
          <cell r="Z90">
            <v>0</v>
          </cell>
          <cell r="AA90">
            <v>0</v>
          </cell>
          <cell r="AB90">
            <v>14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96.094999999999999</v>
          </cell>
          <cell r="D91">
            <v>3.948</v>
          </cell>
          <cell r="E91">
            <v>21.768999999999998</v>
          </cell>
          <cell r="F91">
            <v>76.314999999999998</v>
          </cell>
          <cell r="G91">
            <v>0</v>
          </cell>
          <cell r="H91" t="e">
            <v>#N/A</v>
          </cell>
          <cell r="I91">
            <v>24</v>
          </cell>
          <cell r="J91">
            <v>-2.2310000000000016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4.3537999999999997</v>
          </cell>
          <cell r="U91">
            <v>17.528366025081539</v>
          </cell>
          <cell r="V91">
            <v>17.528366025081539</v>
          </cell>
          <cell r="Y91">
            <v>4.3512000000000004</v>
          </cell>
          <cell r="Z91">
            <v>4.3334000000000001</v>
          </cell>
          <cell r="AA91">
            <v>3.9554</v>
          </cell>
          <cell r="AB91">
            <v>65</v>
          </cell>
          <cell r="AC91">
            <v>0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210</v>
          </cell>
          <cell r="D92">
            <v>1</v>
          </cell>
          <cell r="E92">
            <v>21</v>
          </cell>
          <cell r="F92">
            <v>189</v>
          </cell>
          <cell r="G92">
            <v>0</v>
          </cell>
          <cell r="H92" t="e">
            <v>#N/A</v>
          </cell>
          <cell r="I92">
            <v>22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4.2</v>
          </cell>
          <cell r="U92">
            <v>45</v>
          </cell>
          <cell r="V92">
            <v>45</v>
          </cell>
          <cell r="Y92">
            <v>4.4000000000000004</v>
          </cell>
          <cell r="Z92">
            <v>4.5999999999999996</v>
          </cell>
          <cell r="AA92">
            <v>4</v>
          </cell>
          <cell r="AB92">
            <v>4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722</v>
          </cell>
          <cell r="D93">
            <v>1035</v>
          </cell>
          <cell r="E93">
            <v>906</v>
          </cell>
          <cell r="F93">
            <v>828</v>
          </cell>
          <cell r="G93">
            <v>0</v>
          </cell>
          <cell r="H93">
            <v>0</v>
          </cell>
          <cell r="I93">
            <v>930</v>
          </cell>
          <cell r="J93">
            <v>-24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181.2</v>
          </cell>
          <cell r="U93">
            <v>4.5695364238410603</v>
          </cell>
          <cell r="V93">
            <v>4.5695364238410603</v>
          </cell>
          <cell r="Y93">
            <v>197.8</v>
          </cell>
          <cell r="Z93">
            <v>216.8</v>
          </cell>
          <cell r="AA93">
            <v>180.4</v>
          </cell>
          <cell r="AB93">
            <v>197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146.178</v>
          </cell>
          <cell r="D94">
            <v>482.108</v>
          </cell>
          <cell r="E94">
            <v>426.34899999999999</v>
          </cell>
          <cell r="F94">
            <v>19.829000000000001</v>
          </cell>
          <cell r="G94">
            <v>0</v>
          </cell>
          <cell r="H94">
            <v>0</v>
          </cell>
          <cell r="I94">
            <v>425</v>
          </cell>
          <cell r="J94">
            <v>1.3489999999999895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85.269800000000004</v>
          </cell>
          <cell r="U94">
            <v>0.2325442301963884</v>
          </cell>
          <cell r="V94">
            <v>0.2325442301963884</v>
          </cell>
          <cell r="Y94">
            <v>81.907799999999995</v>
          </cell>
          <cell r="Z94">
            <v>72.144199999999998</v>
          </cell>
          <cell r="AA94">
            <v>71.706800000000001</v>
          </cell>
          <cell r="AB94">
            <v>29.606999999999999</v>
          </cell>
          <cell r="AC94">
            <v>0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25.05.2024 - 31.05.2024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543.06100000000004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</v>
          </cell>
          <cell r="F11">
            <v>814.16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1143.3050000000001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231.26300000000001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209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790</v>
          </cell>
          <cell r="F15">
            <v>2679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539</v>
          </cell>
          <cell r="F16">
            <v>4610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1144</v>
          </cell>
          <cell r="F17">
            <v>4265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</v>
          </cell>
          <cell r="F18">
            <v>229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100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195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116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</v>
          </cell>
          <cell r="F22">
            <v>281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27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898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219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692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156</v>
          </cell>
          <cell r="F28">
            <v>380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95</v>
          </cell>
          <cell r="F29">
            <v>671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775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440.08499999999998</v>
          </cell>
        </row>
        <row r="32">
          <cell r="A32" t="str">
            <v xml:space="preserve"> 201  Ветчина Нежная ТМ Особый рецепт, (2,5кг), ПОКОМ</v>
          </cell>
          <cell r="D32">
            <v>30.1</v>
          </cell>
          <cell r="F32">
            <v>6278.241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366.863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414.98599999999999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223.43899999999999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32.5</v>
          </cell>
          <cell r="F36">
            <v>10142.959000000001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30.59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6.6</v>
          </cell>
          <cell r="F39">
            <v>560.05799999999999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5</v>
          </cell>
          <cell r="F40">
            <v>5446.683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1974.8430000000001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5.8</v>
          </cell>
          <cell r="F42">
            <v>267.54199999999997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236.09</v>
          </cell>
        </row>
        <row r="44">
          <cell r="A44" t="str">
            <v xml:space="preserve"> 240  Колбаса Салями охотничья, ВЕС. ПОКОМ</v>
          </cell>
          <cell r="F44">
            <v>26.274999999999999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483.95299999999997</v>
          </cell>
        </row>
        <row r="46">
          <cell r="A46" t="str">
            <v xml:space="preserve"> 247  Сардельки Нежные, ВЕС.  ПОКОМ</v>
          </cell>
          <cell r="F46">
            <v>169.31700000000001</v>
          </cell>
        </row>
        <row r="47">
          <cell r="A47" t="str">
            <v xml:space="preserve"> 248  Сардельки Сочные ТМ Особый рецепт,   ПОКОМ</v>
          </cell>
          <cell r="F47">
            <v>189.619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5.2</v>
          </cell>
          <cell r="F48">
            <v>1280.6379999999999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92.554000000000002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138.81399999999999</v>
          </cell>
        </row>
        <row r="51">
          <cell r="A51" t="str">
            <v xml:space="preserve"> 262  Сосиски Филейбургские, ВЕС, ТС Баварушка  ПОКОМ</v>
          </cell>
          <cell r="F51">
            <v>0.7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152.71199999999999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2.7</v>
          </cell>
          <cell r="F53">
            <v>308.81799999999998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2.7</v>
          </cell>
          <cell r="F54">
            <v>259.75700000000001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292.37799999999999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1.4019999999999999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2030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958</v>
          </cell>
          <cell r="F58">
            <v>4599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2250</v>
          </cell>
          <cell r="F59">
            <v>6089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3</v>
          </cell>
        </row>
        <row r="61">
          <cell r="A61" t="str">
            <v xml:space="preserve"> 283  Сосиски Сочинки, ВЕС, ТМ Стародворье ПОКОМ</v>
          </cell>
          <cell r="D61">
            <v>2.89</v>
          </cell>
          <cell r="F61">
            <v>681.43600000000004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</v>
          </cell>
          <cell r="F62">
            <v>624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31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9</v>
          </cell>
          <cell r="F64">
            <v>1103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3.4</v>
          </cell>
          <cell r="F65">
            <v>211.03299999999999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23</v>
          </cell>
          <cell r="F66">
            <v>2735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16</v>
          </cell>
          <cell r="F67">
            <v>3219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0.7</v>
          </cell>
          <cell r="F68">
            <v>90.555000000000007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0.7</v>
          </cell>
          <cell r="F69">
            <v>129.203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7</v>
          </cell>
          <cell r="F70">
            <v>1287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10</v>
          </cell>
          <cell r="F71">
            <v>1728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21</v>
          </cell>
          <cell r="F72">
            <v>1038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19.899999999999999</v>
          </cell>
          <cell r="F73">
            <v>339.94200000000001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9.1199999999999992</v>
          </cell>
          <cell r="F74">
            <v>1003.082</v>
          </cell>
        </row>
        <row r="75">
          <cell r="A75" t="str">
            <v xml:space="preserve"> 316  Колбаса Нежная ТМ Зареченские ВЕС  ПОКОМ</v>
          </cell>
          <cell r="F75">
            <v>99.811999999999998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12.6</v>
          </cell>
          <cell r="F76">
            <v>2635.4679999999998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753</v>
          </cell>
          <cell r="F77">
            <v>4244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619</v>
          </cell>
          <cell r="F78">
            <v>4229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7</v>
          </cell>
          <cell r="F79">
            <v>1100</v>
          </cell>
        </row>
        <row r="80">
          <cell r="A80" t="str">
            <v xml:space="preserve"> 328  Сардельки Сочинки Стародворье ТМ  0,4 кг ПОКОМ</v>
          </cell>
          <cell r="D80">
            <v>7</v>
          </cell>
          <cell r="F80">
            <v>412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</v>
          </cell>
          <cell r="F81">
            <v>417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36.1</v>
          </cell>
          <cell r="F82">
            <v>925.68899999999996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166.40600000000001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836</v>
          </cell>
          <cell r="F86">
            <v>3186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20</v>
          </cell>
          <cell r="F87">
            <v>2071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6.6</v>
          </cell>
          <cell r="F88">
            <v>443.35399999999998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0.8</v>
          </cell>
          <cell r="F89">
            <v>297.09899999999999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6.6</v>
          </cell>
          <cell r="F90">
            <v>635.13400000000001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437.66500000000002</v>
          </cell>
        </row>
        <row r="92">
          <cell r="A92" t="str">
            <v xml:space="preserve"> 352  Ветчина Нежная с нежным филе 0,4 кг ТМ Особый рецепт  ПОКОМ</v>
          </cell>
          <cell r="F92">
            <v>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75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207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215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2.7</v>
          </cell>
          <cell r="F96">
            <v>192.22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410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680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17</v>
          </cell>
          <cell r="F100">
            <v>1875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4</v>
          </cell>
          <cell r="F101">
            <v>479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7</v>
          </cell>
          <cell r="F102">
            <v>712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2</v>
          </cell>
          <cell r="F103">
            <v>356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1</v>
          </cell>
          <cell r="F104">
            <v>371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1231</v>
          </cell>
          <cell r="F105">
            <v>6294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2433</v>
          </cell>
          <cell r="F106">
            <v>8846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3</v>
          </cell>
          <cell r="F107">
            <v>63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4</v>
          </cell>
          <cell r="F108">
            <v>116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3</v>
          </cell>
          <cell r="F109">
            <v>391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3</v>
          </cell>
          <cell r="F110">
            <v>285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3</v>
          </cell>
          <cell r="F111">
            <v>464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3</v>
          </cell>
          <cell r="F112">
            <v>555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5</v>
          </cell>
          <cell r="F113">
            <v>229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1</v>
          </cell>
          <cell r="F114">
            <v>295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239.00800000000001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3</v>
          </cell>
          <cell r="F116">
            <v>441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7</v>
          </cell>
          <cell r="F117">
            <v>435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10.8</v>
          </cell>
          <cell r="F118">
            <v>357.01100000000002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2.9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1</v>
          </cell>
          <cell r="F120">
            <v>160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1.3</v>
          </cell>
          <cell r="F121">
            <v>263.06900000000002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4</v>
          </cell>
          <cell r="F122">
            <v>285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163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152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116</v>
          </cell>
        </row>
        <row r="126">
          <cell r="A126" t="str">
            <v xml:space="preserve"> 448  Сосиски Сливушки по-венски ТМ Вязанка. 0,3 кг ПОКОМ</v>
          </cell>
          <cell r="D126">
            <v>1</v>
          </cell>
          <cell r="F126">
            <v>63</v>
          </cell>
        </row>
        <row r="127">
          <cell r="A127" t="str">
            <v xml:space="preserve"> 449  Колбаса Дугушка Стародворская ВЕС ТС Дугушка ПОКОМ</v>
          </cell>
          <cell r="F127">
            <v>49.75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57.6</v>
          </cell>
          <cell r="F128">
            <v>2565.1660000000002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227.2</v>
          </cell>
          <cell r="F129">
            <v>227.2</v>
          </cell>
        </row>
        <row r="130">
          <cell r="A130" t="str">
            <v>!!!ВЫВЕДЕНА!!!БОНУС_Сервелат Фирменый в/к 0,10 кг.шт. нарезка (лоток с ср.защ.атм.)  СПК</v>
          </cell>
          <cell r="D130">
            <v>47</v>
          </cell>
          <cell r="F130">
            <v>47</v>
          </cell>
        </row>
        <row r="131">
          <cell r="A131" t="str">
            <v>3215 ВЕТЧ.МЯСНАЯ Папа может п/о 0.4кг 8шт.    ОСТАНКИНО</v>
          </cell>
          <cell r="D131">
            <v>244</v>
          </cell>
          <cell r="F131">
            <v>244</v>
          </cell>
        </row>
        <row r="132">
          <cell r="A132" t="str">
            <v>3297 СЫТНЫЕ Папа может сар б/о мгс 1*3 СНГ  ОСТАНКИНО</v>
          </cell>
          <cell r="D132">
            <v>205.1</v>
          </cell>
          <cell r="F132">
            <v>205.1</v>
          </cell>
        </row>
        <row r="133">
          <cell r="A133" t="str">
            <v>3812 СОЧНЫЕ сос п/о мгс 2*2  ОСТАНКИНО</v>
          </cell>
          <cell r="D133">
            <v>1724.4</v>
          </cell>
          <cell r="F133">
            <v>1724.4</v>
          </cell>
        </row>
        <row r="134">
          <cell r="A134" t="str">
            <v>4063 МЯСНАЯ Папа может вар п/о_Л   ОСТАНКИНО</v>
          </cell>
          <cell r="D134">
            <v>1978.23</v>
          </cell>
          <cell r="F134">
            <v>1978.23</v>
          </cell>
        </row>
        <row r="135">
          <cell r="A135" t="str">
            <v>4117 ЭКСТРА Папа может с/к в/у_Л   ОСТАНКИНО</v>
          </cell>
          <cell r="D135">
            <v>57</v>
          </cell>
          <cell r="F135">
            <v>57</v>
          </cell>
        </row>
        <row r="136">
          <cell r="A136" t="str">
            <v>4342 Салями Финская п/к в/у ОСТАНКИНО</v>
          </cell>
          <cell r="D136">
            <v>291</v>
          </cell>
          <cell r="F136">
            <v>291</v>
          </cell>
        </row>
        <row r="137">
          <cell r="A137" t="str">
            <v>4378 Колбаса с/к Посольская 1кг (код покуп. 26569) Останкино</v>
          </cell>
          <cell r="D137">
            <v>37.5</v>
          </cell>
          <cell r="F137">
            <v>37.5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98.65</v>
          </cell>
          <cell r="F138">
            <v>98.65</v>
          </cell>
        </row>
        <row r="139">
          <cell r="A139" t="str">
            <v>4574 Мясная со шпиком Папа может вар п/о ОСТАНКИНО</v>
          </cell>
          <cell r="D139">
            <v>1.3</v>
          </cell>
          <cell r="F139">
            <v>1.3</v>
          </cell>
        </row>
        <row r="140">
          <cell r="A140" t="str">
            <v>4813 ФИЛЕЙНАЯ Папа может вар п/о_Л   ОСТАНКИНО</v>
          </cell>
          <cell r="D140">
            <v>401.55</v>
          </cell>
          <cell r="F140">
            <v>401.55</v>
          </cell>
        </row>
        <row r="141">
          <cell r="A141" t="str">
            <v>4993 САЛЯМИ ИТАЛЬЯНСКАЯ с/к в/у 1/250*8_120c ОСТАНКИНО</v>
          </cell>
          <cell r="D141">
            <v>428</v>
          </cell>
          <cell r="F141">
            <v>428</v>
          </cell>
        </row>
        <row r="142">
          <cell r="A142" t="str">
            <v>5246 ДОКТОРСКАЯ ПРЕМИУМ вар б/о мгс_30с ОСТАНКИНО</v>
          </cell>
          <cell r="D142">
            <v>63</v>
          </cell>
          <cell r="F142">
            <v>63</v>
          </cell>
        </row>
        <row r="143">
          <cell r="A143" t="str">
            <v>5336 ОСОБАЯ вар п/о  ОСТАНКИНО</v>
          </cell>
          <cell r="D143">
            <v>338.2</v>
          </cell>
          <cell r="F143">
            <v>338.2</v>
          </cell>
        </row>
        <row r="144">
          <cell r="A144" t="str">
            <v>5337 ОСОБАЯ СО ШПИКОМ вар п/о  ОСТАНКИНО</v>
          </cell>
          <cell r="D144">
            <v>71.599999999999994</v>
          </cell>
          <cell r="F144">
            <v>71.599999999999994</v>
          </cell>
        </row>
        <row r="145">
          <cell r="A145" t="str">
            <v>5341 СЕРВЕЛАТ ОХОТНИЧИЙ в/к в/у  ОСТАНКИНО</v>
          </cell>
          <cell r="D145">
            <v>465.99700000000001</v>
          </cell>
          <cell r="F145">
            <v>465.99700000000001</v>
          </cell>
        </row>
        <row r="146">
          <cell r="A146" t="str">
            <v>5483 ЭКСТРА Папа может с/к в/у 1/250 8шт.   ОСТАНКИНО</v>
          </cell>
          <cell r="D146">
            <v>954</v>
          </cell>
          <cell r="F146">
            <v>954</v>
          </cell>
        </row>
        <row r="147">
          <cell r="A147" t="str">
            <v>5544 Сервелат Финский в/к в/у_45с НОВАЯ ОСТАНКИНО</v>
          </cell>
          <cell r="D147">
            <v>981.12199999999996</v>
          </cell>
          <cell r="F147">
            <v>981.12199999999996</v>
          </cell>
        </row>
        <row r="148">
          <cell r="A148" t="str">
            <v>5682 САЛЯМИ МЕЛКОЗЕРНЕНАЯ с/к в/у 1/120_60с   ОСТАНКИНО</v>
          </cell>
          <cell r="D148">
            <v>2650</v>
          </cell>
          <cell r="F148">
            <v>2650</v>
          </cell>
        </row>
        <row r="149">
          <cell r="A149" t="str">
            <v>5706 АРОМАТНАЯ Папа может с/к в/у 1/250 8шт.  ОСТАНКИНО</v>
          </cell>
          <cell r="D149">
            <v>799</v>
          </cell>
          <cell r="F149">
            <v>799</v>
          </cell>
        </row>
        <row r="150">
          <cell r="A150" t="str">
            <v>5708 ПОСОЛЬСКАЯ Папа может с/к в/у ОСТАНКИНО</v>
          </cell>
          <cell r="D150">
            <v>46.6</v>
          </cell>
          <cell r="F150">
            <v>46.6</v>
          </cell>
        </row>
        <row r="151">
          <cell r="A151" t="str">
            <v>5820 СЛИВОЧНЫЕ Папа может сос п/о мгс 2*2_45с   ОСТАНКИНО</v>
          </cell>
          <cell r="D151">
            <v>166.3</v>
          </cell>
          <cell r="F151">
            <v>166.3</v>
          </cell>
        </row>
        <row r="152">
          <cell r="A152" t="str">
            <v>5851 ЭКСТРА Папа может вар п/о   ОСТАНКИНО</v>
          </cell>
          <cell r="D152">
            <v>334.3</v>
          </cell>
          <cell r="F152">
            <v>334.3</v>
          </cell>
        </row>
        <row r="153">
          <cell r="A153" t="str">
            <v>5931 ОХОТНИЧЬЯ Папа может с/к в/у 1/220 8шт.   ОСТАНКИНО</v>
          </cell>
          <cell r="D153">
            <v>790</v>
          </cell>
          <cell r="F153">
            <v>790</v>
          </cell>
        </row>
        <row r="154">
          <cell r="A154" t="str">
            <v>5976 МОЛОЧНЫЕ ТРАДИЦ. сос п/о в/у 1/350_45с  ОСТАНКИНО</v>
          </cell>
          <cell r="D154">
            <v>1941</v>
          </cell>
          <cell r="F154">
            <v>1941</v>
          </cell>
        </row>
        <row r="155">
          <cell r="A155" t="str">
            <v>5981 МОЛОЧНЫЕ ТРАДИЦ. сос п/о мгс 1*6_45с   ОСТАНКИНО</v>
          </cell>
          <cell r="D155">
            <v>232</v>
          </cell>
          <cell r="F155">
            <v>232</v>
          </cell>
        </row>
        <row r="156">
          <cell r="A156" t="str">
            <v>5982 МОЛОЧНЫЕ ТРАДИЦ. сос п/о мгс 0,6кг_СНГ  ОСТАНКИНО</v>
          </cell>
          <cell r="D156">
            <v>273</v>
          </cell>
          <cell r="F156">
            <v>273</v>
          </cell>
        </row>
        <row r="157">
          <cell r="A157" t="str">
            <v>5992 ВРЕМЯ ОКРОШКИ Папа может вар п/о 0.4кг   ОСТАНКИНО</v>
          </cell>
          <cell r="D157">
            <v>394</v>
          </cell>
          <cell r="F157">
            <v>394</v>
          </cell>
        </row>
        <row r="158">
          <cell r="A158" t="str">
            <v>6004 РАГУ СВИНОЕ 1кг 8шт.зам_120с ОСТАНКИНО</v>
          </cell>
          <cell r="D158">
            <v>291</v>
          </cell>
          <cell r="F158">
            <v>291</v>
          </cell>
        </row>
        <row r="159">
          <cell r="A159" t="str">
            <v>6025 ВЕТЧ.ФИРМЕННАЯ С ИНДЕЙКОЙ п/о   ОСТАНКИНО</v>
          </cell>
          <cell r="D159">
            <v>3.2</v>
          </cell>
          <cell r="F159">
            <v>3.2</v>
          </cell>
        </row>
        <row r="160">
          <cell r="A160" t="str">
            <v>6113 СОЧНЫЕ сос п/о мгс 1*6_Ашан  ОСТАНКИНО</v>
          </cell>
          <cell r="D160">
            <v>2798.3</v>
          </cell>
          <cell r="F160">
            <v>2798.3</v>
          </cell>
        </row>
        <row r="161">
          <cell r="A161" t="str">
            <v>6123 МОЛОЧНЫЕ КЛАССИЧЕСКИЕ ПМ сос п/о мгс 2*4   ОСТАНКИНО</v>
          </cell>
          <cell r="D161">
            <v>562.29999999999995</v>
          </cell>
          <cell r="F161">
            <v>562.29999999999995</v>
          </cell>
        </row>
        <row r="162">
          <cell r="A162" t="str">
            <v>6221 НЕАПОЛИТАНСКИЙ ДУЭТ с/к с/н мгс 1/90  ОСТАНКИНО</v>
          </cell>
          <cell r="D162">
            <v>81</v>
          </cell>
          <cell r="F162">
            <v>81</v>
          </cell>
        </row>
        <row r="163">
          <cell r="A163" t="str">
            <v>6222 ИТАЛЬЯНСКОЕ АССОРТИ с/в с/н мгс 1/90 ОСТАНКИНО</v>
          </cell>
          <cell r="D163">
            <v>47</v>
          </cell>
          <cell r="F163">
            <v>47</v>
          </cell>
        </row>
        <row r="164">
          <cell r="A164" t="str">
            <v>6223 БАЛЫК И ШЕЙКА с/в с/н мгс 1/90 10 шт ОСТАНКИНО</v>
          </cell>
          <cell r="D164">
            <v>28</v>
          </cell>
          <cell r="F164">
            <v>28</v>
          </cell>
        </row>
        <row r="165">
          <cell r="A165" t="str">
            <v>6228 МЯСНОЕ АССОРТИ к/з с/н мгс 1/90 10шт.  ОСТАНКИНО</v>
          </cell>
          <cell r="D165">
            <v>426</v>
          </cell>
          <cell r="F165">
            <v>426</v>
          </cell>
        </row>
        <row r="166">
          <cell r="A166" t="str">
            <v>6247 ДОМАШНЯЯ Папа может вар п/о 0,4кг 8шт.  ОСТАНКИНО</v>
          </cell>
          <cell r="D166">
            <v>220</v>
          </cell>
          <cell r="F166">
            <v>220</v>
          </cell>
        </row>
        <row r="167">
          <cell r="A167" t="str">
            <v>6268 ГОВЯЖЬЯ Папа может вар п/о 0,4кг 8 шт.  ОСТАНКИНО</v>
          </cell>
          <cell r="D167">
            <v>308</v>
          </cell>
          <cell r="F167">
            <v>308</v>
          </cell>
        </row>
        <row r="168">
          <cell r="A168" t="str">
            <v>6281 СВИНИНА ДЕЛИКАТ. к/в мл/к в/у 0.3кг 45с  ОСТАНКИНО</v>
          </cell>
          <cell r="D168">
            <v>473</v>
          </cell>
          <cell r="F168">
            <v>473</v>
          </cell>
        </row>
        <row r="169">
          <cell r="A169" t="str">
            <v>6297 ФИЛЕЙНЫЕ сос ц/о в/у 1/270 12шт_45с  ОСТАНКИНО</v>
          </cell>
          <cell r="D169">
            <v>2491</v>
          </cell>
          <cell r="F169">
            <v>2491</v>
          </cell>
        </row>
        <row r="170">
          <cell r="A170" t="str">
            <v>6303 МЯСНЫЕ Папа может сос п/о мгс 1.5*3  ОСТАНКИНО</v>
          </cell>
          <cell r="D170">
            <v>534</v>
          </cell>
          <cell r="F170">
            <v>534</v>
          </cell>
        </row>
        <row r="171">
          <cell r="A171" t="str">
            <v>6325 ДОКТОРСКАЯ ПРЕМИУМ вар п/о 0.4кг 8шт.  ОСТАНКИНО</v>
          </cell>
          <cell r="D171">
            <v>650</v>
          </cell>
          <cell r="F171">
            <v>650</v>
          </cell>
        </row>
        <row r="172">
          <cell r="A172" t="str">
            <v>6332 МЯСНАЯ Папа может вар п/о 0.5кг 8шт.  ОСТАНКИНО</v>
          </cell>
          <cell r="D172">
            <v>2157</v>
          </cell>
          <cell r="F172">
            <v>2157</v>
          </cell>
        </row>
        <row r="173">
          <cell r="A173" t="str">
            <v>6333 МЯСНАЯ Папа может вар п/о 0.4кг 8шт.  ОСТАНКИНО</v>
          </cell>
          <cell r="D173">
            <v>5203</v>
          </cell>
          <cell r="F173">
            <v>5208</v>
          </cell>
        </row>
        <row r="174">
          <cell r="A174" t="str">
            <v>6345 ФИЛЕЙНАЯ Папа может вар п/о 0.5кг 8шт.  ОСТАНКИНО</v>
          </cell>
          <cell r="D174">
            <v>1566</v>
          </cell>
          <cell r="F174">
            <v>1566</v>
          </cell>
        </row>
        <row r="175">
          <cell r="A175" t="str">
            <v>6353 ЭКСТРА Папа может вар п/о 0.4кг 8шт.  ОСТАНКИНО</v>
          </cell>
          <cell r="D175">
            <v>2319</v>
          </cell>
          <cell r="F175">
            <v>2320</v>
          </cell>
        </row>
        <row r="176">
          <cell r="A176" t="str">
            <v>6392 ФИЛЕЙНАЯ Папа может вар п/о 0.4кг. ОСТАНКИНО</v>
          </cell>
          <cell r="D176">
            <v>3253</v>
          </cell>
          <cell r="F176">
            <v>3254</v>
          </cell>
        </row>
        <row r="177">
          <cell r="A177" t="str">
            <v>6427 КЛАССИЧЕСКАЯ ПМ вар п/о 0.35кг 8шт. ОСТАНКИНО</v>
          </cell>
          <cell r="D177">
            <v>1538</v>
          </cell>
          <cell r="F177">
            <v>1538</v>
          </cell>
        </row>
        <row r="178">
          <cell r="A178" t="str">
            <v>6438 БОГАТЫРСКИЕ Папа Может сос п/о в/у 0,3кг  ОСТАНКИНО</v>
          </cell>
          <cell r="D178">
            <v>1</v>
          </cell>
          <cell r="F178">
            <v>1</v>
          </cell>
        </row>
        <row r="179">
          <cell r="A179" t="str">
            <v>6445 БЕКОН с/к с/н в/у 1/180 10шт.  ОСТАНКИНО</v>
          </cell>
          <cell r="D179">
            <v>288</v>
          </cell>
          <cell r="F179">
            <v>288</v>
          </cell>
        </row>
        <row r="180">
          <cell r="A180" t="str">
            <v>6453 ЭКСТРА Папа может с/к с/н в/у 1/100 14шт.   ОСТАНКИНО</v>
          </cell>
          <cell r="D180">
            <v>1592</v>
          </cell>
          <cell r="F180">
            <v>1592</v>
          </cell>
        </row>
        <row r="181">
          <cell r="A181" t="str">
            <v>6454 АРОМАТНАЯ с/к с/н в/у 1/100 14шт.  ОСТАНКИНО</v>
          </cell>
          <cell r="D181">
            <v>1193</v>
          </cell>
          <cell r="F181">
            <v>1193</v>
          </cell>
        </row>
        <row r="182">
          <cell r="A182" t="str">
            <v>6470 ВЕТЧ.МРАМОРНАЯ в/у_45с  ОСТАНКИНО</v>
          </cell>
          <cell r="D182">
            <v>11.4</v>
          </cell>
          <cell r="F182">
            <v>11.4</v>
          </cell>
        </row>
        <row r="183">
          <cell r="A183" t="str">
            <v>6475 С СЫРОМ Папа может сос ц/о мгс 0.4кг6шт  ОСТАНКИНО</v>
          </cell>
          <cell r="D183">
            <v>291</v>
          </cell>
          <cell r="F183">
            <v>291</v>
          </cell>
        </row>
        <row r="184">
          <cell r="A184" t="str">
            <v>6527 ШПИКАЧКИ СОЧНЫЕ ПМ сар б/о мгс 1*3 45с ОСТАНКИНО</v>
          </cell>
          <cell r="D184">
            <v>556.9</v>
          </cell>
          <cell r="F184">
            <v>556.9</v>
          </cell>
        </row>
        <row r="185">
          <cell r="A185" t="str">
            <v>6528 ШПИКАЧКИ СОЧНЫЕ ПМ сар б/о мгс 0.4кг 45с  ОСТАНКИНО</v>
          </cell>
          <cell r="D185">
            <v>288</v>
          </cell>
          <cell r="F185">
            <v>288</v>
          </cell>
        </row>
        <row r="186">
          <cell r="A186" t="str">
            <v>6555 ПОСОЛЬСКАЯ с/к с/н в/у 1/100 10шт.  ОСТАНКИНО</v>
          </cell>
          <cell r="D186">
            <v>377</v>
          </cell>
          <cell r="F186">
            <v>377</v>
          </cell>
        </row>
        <row r="187">
          <cell r="A187" t="str">
            <v>6586 МРАМОРНАЯ И БАЛЫКОВАЯ в/к с/н мгс 1/90 ОСТАНКИНО</v>
          </cell>
          <cell r="D187">
            <v>199</v>
          </cell>
          <cell r="F187">
            <v>199</v>
          </cell>
        </row>
        <row r="188">
          <cell r="A188" t="str">
            <v>6601 ГОВЯЖЬИ СН сос п/о мгс 1*6  ОСТАНКИНО</v>
          </cell>
          <cell r="D188">
            <v>126.5</v>
          </cell>
          <cell r="F188">
            <v>126.5</v>
          </cell>
        </row>
        <row r="189">
          <cell r="A189" t="str">
            <v>6602 БАВАРСКИЕ ПМ сос ц/о мгс 0,35кг 8шт.  ОСТАНКИНО</v>
          </cell>
          <cell r="D189">
            <v>315</v>
          </cell>
          <cell r="F189">
            <v>315</v>
          </cell>
        </row>
        <row r="190">
          <cell r="A190" t="str">
            <v>6616 МОЛОЧНЫЕ КЛАССИЧЕСКИЕ сос п/о в/у 0.3кг  ОСТАНКИНО</v>
          </cell>
          <cell r="D190">
            <v>122</v>
          </cell>
          <cell r="F190">
            <v>122</v>
          </cell>
        </row>
        <row r="191">
          <cell r="A191" t="str">
            <v>6661 СОЧНЫЙ ГРИЛЬ ПМ сос п/о мгс 1.5*4_Маяк  ОСТАНКИНО</v>
          </cell>
          <cell r="D191">
            <v>64</v>
          </cell>
          <cell r="F191">
            <v>64</v>
          </cell>
        </row>
        <row r="192">
          <cell r="A192" t="str">
            <v>6666 БОЯНСКАЯ Папа может п/к в/у 0,28кг 8 шт. ОСТАНКИНО</v>
          </cell>
          <cell r="D192">
            <v>1449</v>
          </cell>
          <cell r="F192">
            <v>1449</v>
          </cell>
        </row>
        <row r="193">
          <cell r="A193" t="str">
            <v>6669 ВЕНСКАЯ САЛЯМИ п/к в/у 0.28кг 8шт  ОСТАНКИНО</v>
          </cell>
          <cell r="D193">
            <v>39</v>
          </cell>
          <cell r="F193">
            <v>39</v>
          </cell>
        </row>
        <row r="194">
          <cell r="A194" t="str">
            <v>6683 СЕРВЕЛАТ ЗЕРНИСТЫЙ ПМ в/к в/у 0,35кг  ОСТАНКИНО</v>
          </cell>
          <cell r="D194">
            <v>2763</v>
          </cell>
          <cell r="F194">
            <v>2774</v>
          </cell>
        </row>
        <row r="195">
          <cell r="A195" t="str">
            <v>6684 СЕРВЕЛАТ КАРЕЛЬСКИЙ ПМ в/к в/у 0.28кг  ОСТАНКИНО</v>
          </cell>
          <cell r="D195">
            <v>2767</v>
          </cell>
          <cell r="F195">
            <v>2771</v>
          </cell>
        </row>
        <row r="196">
          <cell r="A196" t="str">
            <v>6689 СЕРВЕЛАТ ОХОТНИЧИЙ ПМ в/к в/у 0,35кг 8шт  ОСТАНКИНО</v>
          </cell>
          <cell r="D196">
            <v>4550</v>
          </cell>
          <cell r="F196">
            <v>4552</v>
          </cell>
        </row>
        <row r="197">
          <cell r="A197" t="str">
            <v>6692 СЕРВЕЛАТ ПРИМА в/к в/у 0.28кг 8шт.  ОСТАНКИНО</v>
          </cell>
          <cell r="D197">
            <v>520</v>
          </cell>
          <cell r="F197">
            <v>520</v>
          </cell>
        </row>
        <row r="198">
          <cell r="A198" t="str">
            <v>6697 СЕРВЕЛАТ ФИНСКИЙ ПМ в/к в/у 0,35кг 8шт.  ОСТАНКИНО</v>
          </cell>
          <cell r="D198">
            <v>6104</v>
          </cell>
          <cell r="F198">
            <v>6112</v>
          </cell>
        </row>
        <row r="199">
          <cell r="A199" t="str">
            <v>6713 СОЧНЫЙ ГРИЛЬ ПМ сос п/о мгс 0.41кг 8шт.  ОСТАНКИНО</v>
          </cell>
          <cell r="D199">
            <v>2418</v>
          </cell>
          <cell r="F199">
            <v>2418</v>
          </cell>
        </row>
        <row r="200">
          <cell r="A200" t="str">
            <v>6716 ОСОБАЯ Коровино (в сетке) 0.5кг 8шт.  ОСТАНКИНО</v>
          </cell>
          <cell r="D200">
            <v>631</v>
          </cell>
          <cell r="F200">
            <v>633</v>
          </cell>
        </row>
        <row r="201">
          <cell r="A201" t="str">
            <v>6722 СОЧНЫЕ ПМ сос п/о мгс 0,41кг 10шт.  ОСТАНКИНО</v>
          </cell>
          <cell r="D201">
            <v>6790</v>
          </cell>
          <cell r="F201">
            <v>6793</v>
          </cell>
        </row>
        <row r="202">
          <cell r="A202" t="str">
            <v>6726 СЛИВОЧНЫЕ ПМ сос п/о мгс 0.41кг 10шт.  ОСТАНКИНО</v>
          </cell>
          <cell r="D202">
            <v>3516</v>
          </cell>
          <cell r="F202">
            <v>3516</v>
          </cell>
        </row>
        <row r="203">
          <cell r="A203" t="str">
            <v>6734 ОСОБАЯ СО ШПИКОМ Коровино (в сетке) 0,5кг ОСТАНКИНО</v>
          </cell>
          <cell r="D203">
            <v>191</v>
          </cell>
          <cell r="F203">
            <v>191</v>
          </cell>
        </row>
        <row r="204">
          <cell r="A204" t="str">
            <v>6747 РУССКАЯ ПРЕМИУМ ПМ вар ф/о в/у  ОСТАНКИНО</v>
          </cell>
          <cell r="D204">
            <v>57</v>
          </cell>
          <cell r="F204">
            <v>57</v>
          </cell>
        </row>
        <row r="205">
          <cell r="A205" t="str">
            <v>6756 ВЕТЧ.ЛЮБИТЕЛЬСКАЯ п/о  ОСТАНКИНО</v>
          </cell>
          <cell r="D205">
            <v>306.2</v>
          </cell>
          <cell r="F205">
            <v>306.2</v>
          </cell>
        </row>
        <row r="206">
          <cell r="A206" t="str">
            <v>6761 МОЛОЧНЫЕ ГОСТ сос ц/о мгс 1*4  ОСТАНКИНО</v>
          </cell>
          <cell r="D206">
            <v>5</v>
          </cell>
          <cell r="F206">
            <v>6</v>
          </cell>
        </row>
        <row r="207">
          <cell r="A207" t="str">
            <v>6764 СЛИВОЧНЫЕ сос ц/о мгс 1*4  ОСТАНКИНО</v>
          </cell>
          <cell r="D207">
            <v>5</v>
          </cell>
          <cell r="F207">
            <v>5</v>
          </cell>
        </row>
        <row r="208">
          <cell r="A208" t="str">
            <v>6765 РУБЛЕНЫЕ сос ц/о мгс 0.36кг 6шт.  ОСТАНКИНО</v>
          </cell>
          <cell r="D208">
            <v>68</v>
          </cell>
          <cell r="F208">
            <v>72</v>
          </cell>
        </row>
        <row r="209">
          <cell r="A209" t="str">
            <v>6767 РУБЛЕНЫЕ сос ц/о мгс 1*4  ОСТАНКИНО</v>
          </cell>
          <cell r="D209">
            <v>15</v>
          </cell>
          <cell r="F209">
            <v>15</v>
          </cell>
        </row>
        <row r="210">
          <cell r="A210" t="str">
            <v>6769 СЕМЕЙНАЯ вар п/о  ОСТАНКИНО</v>
          </cell>
          <cell r="D210">
            <v>12</v>
          </cell>
          <cell r="F210">
            <v>12</v>
          </cell>
        </row>
        <row r="211">
          <cell r="A211" t="str">
            <v>6773 САЛЯМИ Папа может п/к в/у 0,28кг 8шт.  ОСТАНКИНО</v>
          </cell>
          <cell r="D211">
            <v>392</v>
          </cell>
          <cell r="F211">
            <v>392</v>
          </cell>
        </row>
        <row r="212">
          <cell r="A212" t="str">
            <v>6776 ХОТ-ДОГ Папа может сос п/о мгс 0.35кг  ОСТАНКИНО</v>
          </cell>
          <cell r="D212">
            <v>218</v>
          </cell>
          <cell r="F212">
            <v>218</v>
          </cell>
        </row>
        <row r="213">
          <cell r="A213" t="str">
            <v>6777 МЯСНЫЕ С ГОВЯДИНОЙ ПМ сос п/о мгс 0.4кг  ОСТАНКИНО</v>
          </cell>
          <cell r="D213">
            <v>1474</v>
          </cell>
          <cell r="F213">
            <v>1474</v>
          </cell>
        </row>
        <row r="214">
          <cell r="A214" t="str">
            <v>6785 ВЕНСКАЯ САЛЯМИ п/к в/у 0.33кг 8шт.  ОСТАНКИНО</v>
          </cell>
          <cell r="D214">
            <v>266</v>
          </cell>
          <cell r="F214">
            <v>266</v>
          </cell>
        </row>
        <row r="215">
          <cell r="A215" t="str">
            <v>6787 СЕРВЕЛАТ КРЕМЛЕВСКИЙ в/к в/у 0,33кг 8шт.  ОСТАНКИНО</v>
          </cell>
          <cell r="D215">
            <v>134</v>
          </cell>
          <cell r="F215">
            <v>134</v>
          </cell>
        </row>
        <row r="216">
          <cell r="A216" t="str">
            <v>6791 СЕРВЕЛАТ ПРЕМИУМ в/к в/у 0,33кг 8шт.  ОСТАНКИНО</v>
          </cell>
          <cell r="D216">
            <v>19</v>
          </cell>
          <cell r="F216">
            <v>19</v>
          </cell>
        </row>
        <row r="217">
          <cell r="A217" t="str">
            <v>6793 БАЛЫКОВАЯ в/к в/у 0,33кг 8шт.  ОСТАНКИНО</v>
          </cell>
          <cell r="D217">
            <v>291</v>
          </cell>
          <cell r="F217">
            <v>292</v>
          </cell>
        </row>
        <row r="218">
          <cell r="A218" t="str">
            <v>6795 ОСТАНКИНСКАЯ в/к в/у 0,33кг 8шт.  ОСТАНКИНО</v>
          </cell>
          <cell r="D218">
            <v>42</v>
          </cell>
          <cell r="F218">
            <v>43</v>
          </cell>
        </row>
        <row r="219">
          <cell r="A219" t="str">
            <v>6797 С ИНДЕЙКОЙ Папа может вар п/о 0,4кг 8шт.  ОСТАНКИНО</v>
          </cell>
          <cell r="D219">
            <v>82</v>
          </cell>
          <cell r="F219">
            <v>82</v>
          </cell>
        </row>
        <row r="220">
          <cell r="A220" t="str">
            <v>6807 СЕРВЕЛАТ ЕВРОПЕЙСКИЙ в/к в/у 0,33кг 8шт.  ОСТАНКИНО</v>
          </cell>
          <cell r="D220">
            <v>89</v>
          </cell>
          <cell r="F220">
            <v>89</v>
          </cell>
        </row>
        <row r="221">
          <cell r="A221" t="str">
            <v>6822 ИЗ ОТБОРНОГО МЯСА ПМ сос п/о мгс 0,36кг  ОСТАНКИНО</v>
          </cell>
          <cell r="D221">
            <v>107</v>
          </cell>
          <cell r="F221">
            <v>107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166</v>
          </cell>
          <cell r="F222">
            <v>166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281</v>
          </cell>
          <cell r="F223">
            <v>281</v>
          </cell>
        </row>
        <row r="224">
          <cell r="A224" t="str">
            <v>БОНУС Z-ОСОБАЯ Коровино вар п/о (5324)  ОСТАНКИНО</v>
          </cell>
          <cell r="D224">
            <v>24</v>
          </cell>
          <cell r="F224">
            <v>24</v>
          </cell>
        </row>
        <row r="225">
          <cell r="A225" t="str">
            <v>БОНУС Z-ОСОБАЯ Коровино вар п/о 0.5кг_СНГ (6305)  ОСТАНКИНО</v>
          </cell>
          <cell r="D225">
            <v>27</v>
          </cell>
          <cell r="F225">
            <v>27</v>
          </cell>
        </row>
        <row r="226">
          <cell r="A226" t="str">
            <v>БОНУС СОЧНЫЕ сос п/о мгс 0.41кг_UZ (6087)  ОСТАНКИНО</v>
          </cell>
          <cell r="D226">
            <v>932</v>
          </cell>
          <cell r="F226">
            <v>932</v>
          </cell>
        </row>
        <row r="227">
          <cell r="A227" t="str">
            <v>БОНУС СОЧНЫЕ сос п/о мгс 1*6_UZ (6088)  ОСТАНКИНО</v>
          </cell>
          <cell r="D227">
            <v>504</v>
          </cell>
          <cell r="F227">
            <v>504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1584</v>
          </cell>
        </row>
        <row r="229">
          <cell r="A229" t="str">
            <v>БОНУС_283  Сосиски Сочинки, ВЕС, ТМ Стародворье ПОКОМ</v>
          </cell>
          <cell r="F229">
            <v>1.3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370.404</v>
          </cell>
        </row>
        <row r="231">
          <cell r="A231" t="str">
            <v>БОНУС_Колбаса вареная Филейская ТМ Вязанка. ВЕС  ПОКОМ</v>
          </cell>
          <cell r="F231">
            <v>563.63499999999999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550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541</v>
          </cell>
        </row>
        <row r="234">
          <cell r="A234" t="str">
            <v>Бутербродная вареная 0,47 кг шт.  СПК</v>
          </cell>
          <cell r="D234">
            <v>110</v>
          </cell>
          <cell r="F234">
            <v>110</v>
          </cell>
        </row>
        <row r="235">
          <cell r="A235" t="str">
            <v>Вацлавская п/к (черева) 390 гр.шт. термоус.пак  СПК</v>
          </cell>
          <cell r="D235">
            <v>117</v>
          </cell>
          <cell r="F235">
            <v>117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344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1378</v>
          </cell>
          <cell r="F237">
            <v>2691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1326</v>
          </cell>
          <cell r="F238">
            <v>2548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3</v>
          </cell>
          <cell r="F239">
            <v>405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110</v>
          </cell>
          <cell r="F241">
            <v>110</v>
          </cell>
        </row>
        <row r="242">
          <cell r="A242" t="str">
            <v>Дельгаро с/в "Эликатессе" 140 гр.шт.  СПК</v>
          </cell>
          <cell r="D242">
            <v>89</v>
          </cell>
          <cell r="F242">
            <v>89</v>
          </cell>
        </row>
        <row r="243">
          <cell r="A243" t="str">
            <v>Деревенская рубленая вареная 350 гр.шт. термоус. пак.  СПК</v>
          </cell>
          <cell r="D243">
            <v>10</v>
          </cell>
          <cell r="F243">
            <v>10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155</v>
          </cell>
          <cell r="F244">
            <v>155</v>
          </cell>
        </row>
        <row r="245">
          <cell r="A245" t="str">
            <v>Докторская вареная в/с  СПК</v>
          </cell>
          <cell r="D245">
            <v>9.202</v>
          </cell>
          <cell r="F245">
            <v>9.202</v>
          </cell>
        </row>
        <row r="246">
          <cell r="A246" t="str">
            <v>Докторская вареная в/с 0,47 кг шт.  СПК</v>
          </cell>
          <cell r="D246">
            <v>90</v>
          </cell>
          <cell r="F246">
            <v>90</v>
          </cell>
        </row>
        <row r="247">
          <cell r="A247" t="str">
            <v>Докторская вареная термоус.пак. "Высокий вкус"  СПК</v>
          </cell>
          <cell r="D247">
            <v>196</v>
          </cell>
          <cell r="F247">
            <v>196</v>
          </cell>
        </row>
        <row r="248">
          <cell r="A248" t="str">
            <v>Жар-боллы с курочкой и сыром, ВЕС ТМ Зареченские  ПОКОМ</v>
          </cell>
          <cell r="D248">
            <v>6</v>
          </cell>
          <cell r="F248">
            <v>209.80199999999999</v>
          </cell>
        </row>
        <row r="249">
          <cell r="A249" t="str">
            <v>Жар-ладушки с клубникой и вишней ВЕС ТМ Зареченские  ПОКОМ</v>
          </cell>
          <cell r="F249">
            <v>22.2</v>
          </cell>
        </row>
        <row r="250">
          <cell r="A250" t="str">
            <v>Жар-ладушки с мясом ТМ Зареченские ВЕС ПОКОМ</v>
          </cell>
          <cell r="D250">
            <v>3.7</v>
          </cell>
          <cell r="F250">
            <v>217.602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14.8</v>
          </cell>
        </row>
        <row r="252">
          <cell r="A252" t="str">
            <v>Жар-ладушки с яблоком и грушей ТМ Зареченские ВЕС ПОКОМ</v>
          </cell>
          <cell r="D252">
            <v>6</v>
          </cell>
          <cell r="F252">
            <v>39.299999999999997</v>
          </cell>
        </row>
        <row r="253">
          <cell r="A253" t="str">
            <v>ЖАР-мени ВЕС ТМ Зареченские  ПОКОМ</v>
          </cell>
          <cell r="F253">
            <v>131.01</v>
          </cell>
        </row>
        <row r="254">
          <cell r="A254" t="str">
            <v>Карбонад Юбилейный 0,13кг нар.д/ф шт. СПК</v>
          </cell>
          <cell r="D254">
            <v>20</v>
          </cell>
          <cell r="F254">
            <v>20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20</v>
          </cell>
          <cell r="F255">
            <v>20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20</v>
          </cell>
          <cell r="F256">
            <v>20</v>
          </cell>
        </row>
        <row r="257">
          <cell r="A257" t="str">
            <v>Классика с/к 235 гр.шт. "Высокий вкус"  СПК</v>
          </cell>
          <cell r="D257">
            <v>121</v>
          </cell>
          <cell r="F257">
            <v>121</v>
          </cell>
        </row>
        <row r="258">
          <cell r="A258" t="str">
            <v>Классическая вареная 400 гр.шт.  СПК</v>
          </cell>
          <cell r="D258">
            <v>15</v>
          </cell>
          <cell r="F258">
            <v>15</v>
          </cell>
        </row>
        <row r="259">
          <cell r="A259" t="str">
            <v>Колбаски БОЛЬШИЕ МЯСНУЛИ п/к "Сибирский стандарт" (в ср.защ.атм.)  СПК</v>
          </cell>
          <cell r="D259">
            <v>14</v>
          </cell>
          <cell r="F259">
            <v>14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861</v>
          </cell>
          <cell r="F260">
            <v>861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726</v>
          </cell>
          <cell r="F261">
            <v>726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347</v>
          </cell>
          <cell r="F262">
            <v>347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10</v>
          </cell>
          <cell r="F263">
            <v>10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70</v>
          </cell>
          <cell r="F264">
            <v>70</v>
          </cell>
        </row>
        <row r="265">
          <cell r="A265" t="str">
            <v>Краковская п/к (черева) 390 гр.шт. термоус.пак. СПК</v>
          </cell>
          <cell r="D265">
            <v>4</v>
          </cell>
          <cell r="F265">
            <v>4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7</v>
          </cell>
          <cell r="F266">
            <v>430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1350</v>
          </cell>
          <cell r="F267">
            <v>2112</v>
          </cell>
        </row>
        <row r="268">
          <cell r="A268" t="str">
            <v>Ла Фаворте с/в "Эликатессе" 140 гр.шт.  СПК</v>
          </cell>
          <cell r="D268">
            <v>69</v>
          </cell>
          <cell r="F268">
            <v>69</v>
          </cell>
        </row>
        <row r="269">
          <cell r="A269" t="str">
            <v>Ливерная Печеночная "Просто выгодно" 0,3 кг.шт.  СПК</v>
          </cell>
          <cell r="D269">
            <v>89</v>
          </cell>
          <cell r="F269">
            <v>89</v>
          </cell>
        </row>
        <row r="270">
          <cell r="A270" t="str">
            <v>Любительская вареная термоус.пак. "Высокий вкус"  СПК</v>
          </cell>
          <cell r="D270">
            <v>121</v>
          </cell>
          <cell r="F270">
            <v>121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106.202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174.00299999999999</v>
          </cell>
        </row>
        <row r="273">
          <cell r="A273" t="str">
            <v>Мусульманская вареная "Просто выгодно"  СПК</v>
          </cell>
          <cell r="D273">
            <v>15</v>
          </cell>
          <cell r="F273">
            <v>15</v>
          </cell>
        </row>
        <row r="274">
          <cell r="A274" t="str">
            <v>Мусульманская п/к "Просто выгодно" термофор.пак.  СПК</v>
          </cell>
          <cell r="D274">
            <v>10.5</v>
          </cell>
          <cell r="F274">
            <v>10.5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12</v>
          </cell>
          <cell r="F275">
            <v>2277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8</v>
          </cell>
          <cell r="F276">
            <v>1490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6</v>
          </cell>
          <cell r="F277">
            <v>1929</v>
          </cell>
        </row>
        <row r="278">
          <cell r="A278" t="str">
            <v>Наггетсы с куриным филе и сыром ТМ Вязанка 0,25 кг ПОКОМ</v>
          </cell>
          <cell r="D278">
            <v>4</v>
          </cell>
          <cell r="F278">
            <v>618</v>
          </cell>
        </row>
        <row r="279">
          <cell r="A279" t="str">
            <v>Наггетсы Хрустящие ТМ Зареченские. ВЕС ПОКОМ</v>
          </cell>
          <cell r="D279">
            <v>6</v>
          </cell>
          <cell r="F279">
            <v>482</v>
          </cell>
        </row>
        <row r="280">
          <cell r="A280" t="str">
            <v>Оригинальная с перцем с/к  СПК</v>
          </cell>
          <cell r="D280">
            <v>295.10000000000002</v>
          </cell>
          <cell r="F280">
            <v>295.10000000000002</v>
          </cell>
        </row>
        <row r="281">
          <cell r="A281" t="str">
            <v>Особая вареная  СПК</v>
          </cell>
          <cell r="D281">
            <v>8</v>
          </cell>
          <cell r="F281">
            <v>8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95</v>
          </cell>
          <cell r="F282">
            <v>95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6</v>
          </cell>
          <cell r="F283">
            <v>184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5</v>
          </cell>
          <cell r="F284">
            <v>89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897</v>
          </cell>
        </row>
        <row r="286">
          <cell r="A286" t="str">
            <v>Пельмени Бигбули с мясом, Горячая штучка 0,43кг  ПОКОМ</v>
          </cell>
          <cell r="D286">
            <v>2</v>
          </cell>
          <cell r="F286">
            <v>203</v>
          </cell>
        </row>
        <row r="287">
          <cell r="A287" t="str">
            <v>Пельмени Бигбули с мясом, Горячая штучка 0,9кг  ПОКОМ</v>
          </cell>
          <cell r="D287">
            <v>1017</v>
          </cell>
          <cell r="F287">
            <v>1339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5</v>
          </cell>
          <cell r="F288">
            <v>1142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F289">
            <v>270</v>
          </cell>
        </row>
        <row r="290">
          <cell r="A290" t="str">
            <v>Пельмени Бульмени Жюльен Горячая штучка 0,43  ПОКОМ</v>
          </cell>
          <cell r="F290">
            <v>1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F291">
            <v>717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3280</v>
          </cell>
          <cell r="F292">
            <v>5395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4</v>
          </cell>
          <cell r="F293">
            <v>1304</v>
          </cell>
        </row>
        <row r="294">
          <cell r="A294" t="str">
            <v>Пельмени Бульмени с говядиной и свининой Наваристые Горячая штучка ВЕС  ПОКОМ</v>
          </cell>
          <cell r="D294">
            <v>10</v>
          </cell>
          <cell r="F294">
            <v>1385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2860</v>
          </cell>
          <cell r="F295">
            <v>4810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4</v>
          </cell>
          <cell r="F296">
            <v>1183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132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89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4</v>
          </cell>
          <cell r="F299">
            <v>152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7</v>
          </cell>
          <cell r="F300">
            <v>1294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</v>
          </cell>
          <cell r="F301">
            <v>276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15</v>
          </cell>
          <cell r="F302">
            <v>635.00199999999995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600</v>
          </cell>
        </row>
        <row r="304">
          <cell r="A304" t="str">
            <v>Пельмени Сочные сфера 0,8 кг ТМ Стародворье  ПОКОМ</v>
          </cell>
          <cell r="D304">
            <v>1</v>
          </cell>
          <cell r="F304">
            <v>115</v>
          </cell>
        </row>
        <row r="305">
          <cell r="A305" t="str">
            <v>Пельмени Сочные сфера 0,9 кг ТМ Стародворье ПОКОМ</v>
          </cell>
          <cell r="F305">
            <v>24</v>
          </cell>
        </row>
        <row r="306">
          <cell r="A306" t="str">
            <v>Пипперони с/к "Эликатессе" 0,10 кг.шт.  СПК</v>
          </cell>
          <cell r="D306">
            <v>57</v>
          </cell>
          <cell r="F306">
            <v>57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8</v>
          </cell>
          <cell r="F307">
            <v>8</v>
          </cell>
        </row>
        <row r="308">
          <cell r="A308" t="str">
            <v>Плавленый Сыр 45% "С грибами" СТМ "ПапаМожет 180гр  ОСТАНКИНО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Покровская вареная 0,47 кг шт.  СПК</v>
          </cell>
          <cell r="D310">
            <v>23</v>
          </cell>
          <cell r="F310">
            <v>23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23</v>
          </cell>
          <cell r="F311">
            <v>23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46</v>
          </cell>
          <cell r="F312">
            <v>46</v>
          </cell>
        </row>
        <row r="313">
          <cell r="A313" t="str">
            <v>Салями Трюфель с/в "Эликатессе" 0,16 кг.шт.  СПК</v>
          </cell>
          <cell r="D313">
            <v>157</v>
          </cell>
          <cell r="F313">
            <v>157</v>
          </cell>
        </row>
        <row r="314">
          <cell r="A314" t="str">
            <v>Салями Финская с/к 235 гр.шт. "Высокий вкус"  СПК</v>
          </cell>
          <cell r="D314">
            <v>185</v>
          </cell>
          <cell r="F314">
            <v>185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184.5</v>
          </cell>
          <cell r="F315">
            <v>184.5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119</v>
          </cell>
          <cell r="F316">
            <v>119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7</v>
          </cell>
          <cell r="F317">
            <v>7</v>
          </cell>
        </row>
        <row r="318">
          <cell r="A318" t="str">
            <v>Семейная с чесночком Экстра вареная  СПК</v>
          </cell>
          <cell r="D318">
            <v>44</v>
          </cell>
          <cell r="F318">
            <v>44</v>
          </cell>
        </row>
        <row r="319">
          <cell r="A319" t="str">
            <v>Семейная с чесночком Экстра вареная 0,5 кг.шт.  СПК</v>
          </cell>
          <cell r="D319">
            <v>4</v>
          </cell>
          <cell r="F319">
            <v>4</v>
          </cell>
        </row>
        <row r="320">
          <cell r="A320" t="str">
            <v>Сервелат Европейский в/к, в/с 0,38 кг.шт.термофор.пак  СПК</v>
          </cell>
          <cell r="D320">
            <v>13</v>
          </cell>
          <cell r="F320">
            <v>13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139</v>
          </cell>
          <cell r="F321">
            <v>139</v>
          </cell>
        </row>
        <row r="322">
          <cell r="A322" t="str">
            <v>Сервелат Финский в/к 0,38 кг.шт. термофор.пак.  СПК</v>
          </cell>
          <cell r="D322">
            <v>76</v>
          </cell>
          <cell r="F322">
            <v>76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58</v>
          </cell>
          <cell r="F323">
            <v>58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270</v>
          </cell>
          <cell r="F324">
            <v>270</v>
          </cell>
        </row>
        <row r="325">
          <cell r="A325" t="str">
            <v>Сибирская особая с/к 0,235 кг шт.  СПК</v>
          </cell>
          <cell r="D325">
            <v>324</v>
          </cell>
          <cell r="F325">
            <v>324</v>
          </cell>
        </row>
        <row r="326">
          <cell r="A326" t="str">
            <v>Славянская п/к 0,38 кг шт.термофор.пак.  СПК</v>
          </cell>
          <cell r="D326">
            <v>6</v>
          </cell>
          <cell r="F326">
            <v>6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17</v>
          </cell>
        </row>
        <row r="328">
          <cell r="A328" t="str">
            <v>Смак-мени с мясом 1кг ТМ Зареченские ПОКОМ</v>
          </cell>
          <cell r="F328">
            <v>44</v>
          </cell>
        </row>
        <row r="329">
          <cell r="A329" t="str">
            <v>Смаколадьи с яблоком и грушей ТМ Зареченские,0,9 кг ПОКОМ</v>
          </cell>
          <cell r="F329">
            <v>38</v>
          </cell>
        </row>
        <row r="330">
          <cell r="A330" t="str">
            <v>Сосиски "Баварские" 0,36 кг.шт. вак.упак.  СПК</v>
          </cell>
          <cell r="D330">
            <v>23</v>
          </cell>
          <cell r="F330">
            <v>23</v>
          </cell>
        </row>
        <row r="331">
          <cell r="A331" t="str">
            <v>Сосиски "Молочные" 0,36 кг.шт. вак.упак.  СПК</v>
          </cell>
          <cell r="D331">
            <v>31</v>
          </cell>
          <cell r="F331">
            <v>31</v>
          </cell>
        </row>
        <row r="332">
          <cell r="A332" t="str">
            <v>Сосиски Классические (в ср.защ.атм.) СПК</v>
          </cell>
          <cell r="D332">
            <v>6</v>
          </cell>
          <cell r="F332">
            <v>6</v>
          </cell>
        </row>
        <row r="333">
          <cell r="A333" t="str">
            <v>Сосиски Мусульманские "Просто выгодно" (в ср.защ.атм.)  СПК</v>
          </cell>
          <cell r="D333">
            <v>35</v>
          </cell>
          <cell r="F333">
            <v>35</v>
          </cell>
        </row>
        <row r="334">
          <cell r="A334" t="str">
            <v>Сосиски Хот-дог ВЕС (лоток с ср.защ.атм.)   СПК</v>
          </cell>
          <cell r="D334">
            <v>44</v>
          </cell>
          <cell r="F334">
            <v>44</v>
          </cell>
        </row>
        <row r="335">
          <cell r="A335" t="str">
            <v>Сосисоны в темпуре ВЕС  ПОКОМ</v>
          </cell>
          <cell r="F335">
            <v>52.203000000000003</v>
          </cell>
        </row>
        <row r="336">
          <cell r="A336" t="str">
            <v>Сочный мегачебурек ТМ Зареченские ВЕС ПОКОМ</v>
          </cell>
          <cell r="D336">
            <v>4.4000000000000004</v>
          </cell>
          <cell r="F336">
            <v>112.3</v>
          </cell>
        </row>
        <row r="337">
          <cell r="A337" t="str">
            <v>Сыр "Пармезан" 40% колотый 100 гр  ОСТАНКИНО</v>
          </cell>
          <cell r="D337">
            <v>4</v>
          </cell>
          <cell r="F337">
            <v>4</v>
          </cell>
        </row>
        <row r="338">
          <cell r="A338" t="str">
            <v>Сыр "Пармезан" 40% кусок 180 гр  ОСТАНКИНО</v>
          </cell>
          <cell r="D338">
            <v>30</v>
          </cell>
          <cell r="F338">
            <v>30</v>
          </cell>
        </row>
        <row r="339">
          <cell r="A339" t="str">
            <v>Сыр Боккончини копченый 40% 100 гр.  ОСТАНКИНО</v>
          </cell>
          <cell r="D339">
            <v>61</v>
          </cell>
          <cell r="F339">
            <v>61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5</v>
          </cell>
          <cell r="F340">
            <v>5</v>
          </cell>
        </row>
        <row r="341">
          <cell r="A341" t="str">
            <v>Сыр колбасный копченый Папа Может 400 гр  ОСТАНКИНО</v>
          </cell>
          <cell r="D341">
            <v>18</v>
          </cell>
          <cell r="F341">
            <v>18</v>
          </cell>
        </row>
        <row r="342">
          <cell r="A342" t="str">
            <v>Сыр Останкино "Алтайский Gold" 50% вес  ОСТАНКИНО</v>
          </cell>
          <cell r="D342">
            <v>1.5</v>
          </cell>
          <cell r="F342">
            <v>1.5</v>
          </cell>
        </row>
        <row r="343">
          <cell r="A343" t="str">
            <v>Сыр ПАПА МОЖЕТ "Гауда Голд" 45% 180 г  ОСТАНКИНО</v>
          </cell>
          <cell r="D343">
            <v>352</v>
          </cell>
          <cell r="F343">
            <v>352</v>
          </cell>
        </row>
        <row r="344">
          <cell r="A344" t="str">
            <v>Сыр Папа Может "Гауда Голд", 45% брусок ВЕС ОСТАНКИНО</v>
          </cell>
          <cell r="D344">
            <v>17.899999999999999</v>
          </cell>
          <cell r="F344">
            <v>17.899999999999999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711</v>
          </cell>
          <cell r="F345">
            <v>711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48.29</v>
          </cell>
          <cell r="F346">
            <v>48.29</v>
          </cell>
        </row>
        <row r="347">
          <cell r="A347" t="str">
            <v>Сыр Папа Может "Пошехонский" 45% вес (= 3 кг)  ОСТАНКИНО</v>
          </cell>
          <cell r="D347">
            <v>12.4</v>
          </cell>
          <cell r="F347">
            <v>12.4</v>
          </cell>
        </row>
        <row r="348">
          <cell r="A348" t="str">
            <v>Сыр ПАПА МОЖЕТ "Российский традиционный" 45% 180 г  ОСТАНКИНО</v>
          </cell>
          <cell r="D348">
            <v>845</v>
          </cell>
          <cell r="F348">
            <v>845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78</v>
          </cell>
          <cell r="F349">
            <v>78</v>
          </cell>
        </row>
        <row r="350">
          <cell r="A350" t="str">
            <v>Сыр ПАПА МОЖЕТ "Тильзитер" 45% 180 г  ОСТАНКИНО</v>
          </cell>
          <cell r="D350">
            <v>275</v>
          </cell>
          <cell r="F350">
            <v>275</v>
          </cell>
        </row>
        <row r="351">
          <cell r="A351" t="str">
            <v>Сыр Папа Может Гауда  45% вес   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Голландский 45%, нарез, 125г (9 шт)  Останкино</v>
          </cell>
          <cell r="D352">
            <v>64</v>
          </cell>
          <cell r="F352">
            <v>64</v>
          </cell>
        </row>
        <row r="353">
          <cell r="A353" t="str">
            <v>Сыр Папа Может Министерский 45% 200г  Останкино</v>
          </cell>
          <cell r="D353">
            <v>57</v>
          </cell>
          <cell r="F353">
            <v>57</v>
          </cell>
        </row>
        <row r="354">
          <cell r="A354" t="str">
            <v>Сыр Папа Может Российский 50%, нарезка 125г  Останкино</v>
          </cell>
          <cell r="D354">
            <v>101</v>
          </cell>
          <cell r="F354">
            <v>101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120.5</v>
          </cell>
          <cell r="F355">
            <v>120.5</v>
          </cell>
        </row>
        <row r="356">
          <cell r="A356" t="str">
            <v>Сыр Папа Может Тильзитер   45% вес      Останкино</v>
          </cell>
          <cell r="D356">
            <v>5</v>
          </cell>
          <cell r="F356">
            <v>5</v>
          </cell>
        </row>
        <row r="357">
          <cell r="A357" t="str">
            <v>Сыр Плавл. Сливочный 55% 190гр  Останкино</v>
          </cell>
          <cell r="D357">
            <v>6</v>
          </cell>
          <cell r="F357">
            <v>6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16</v>
          </cell>
          <cell r="F358">
            <v>16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45.4</v>
          </cell>
          <cell r="F359">
            <v>45.4</v>
          </cell>
        </row>
        <row r="360">
          <cell r="A360" t="str">
            <v>Сыр рассольный жирный Чечил 45% 100 гр  ОСТАНКИНО</v>
          </cell>
          <cell r="D360">
            <v>64</v>
          </cell>
          <cell r="F360">
            <v>64</v>
          </cell>
        </row>
        <row r="361">
          <cell r="A361" t="str">
            <v>Сыр рассольный жирный Чечил копченый 45% 100 гр  ОСТАНКИНО</v>
          </cell>
          <cell r="D361">
            <v>76</v>
          </cell>
          <cell r="F361">
            <v>76</v>
          </cell>
        </row>
        <row r="362">
          <cell r="A362" t="str">
            <v>Сыр Скаморца свежий 40% 100 гр.  ОСТАНКИНО</v>
          </cell>
          <cell r="D362">
            <v>57</v>
          </cell>
          <cell r="F362">
            <v>57</v>
          </cell>
        </row>
        <row r="363">
          <cell r="A363" t="str">
            <v>Сыр творожный с зеленью 60% Папа может 140 гр.  ОСТАНКИНО</v>
          </cell>
          <cell r="D363">
            <v>10</v>
          </cell>
          <cell r="F363">
            <v>10</v>
          </cell>
        </row>
        <row r="364">
          <cell r="A364" t="str">
            <v>Сыч/Прод Коровино Российский 50% 200г СЗМЖ  ОСТАНКИНО</v>
          </cell>
          <cell r="D364">
            <v>108</v>
          </cell>
          <cell r="F364">
            <v>108</v>
          </cell>
        </row>
        <row r="365">
          <cell r="A365" t="str">
            <v>Сыч/Прод Коровино Российский Оригин 50% ВЕС (5 кг)  ОСТАНКИНО</v>
          </cell>
          <cell r="D365">
            <v>219.2</v>
          </cell>
          <cell r="F365">
            <v>222.32</v>
          </cell>
        </row>
        <row r="366">
          <cell r="A366" t="str">
            <v>Сыч/Прод Коровино Тильзитер 50% 200г СЗМЖ  ОСТАНКИНО</v>
          </cell>
          <cell r="D366">
            <v>162</v>
          </cell>
          <cell r="F366">
            <v>162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83.2</v>
          </cell>
          <cell r="F367">
            <v>83.2</v>
          </cell>
        </row>
        <row r="368">
          <cell r="A368" t="str">
            <v>Творожный Сыр 60% С маринованными огурчиками и укропом 140 гр  ОСТАНКИНО</v>
          </cell>
          <cell r="D368">
            <v>11</v>
          </cell>
          <cell r="F368">
            <v>11</v>
          </cell>
        </row>
        <row r="369">
          <cell r="A369" t="str">
            <v>Творожный Сыр 60% Сливочный  СТМ "ПапаМожет" - 140гр  ОСТАНКИНО</v>
          </cell>
          <cell r="D369">
            <v>169</v>
          </cell>
          <cell r="F369">
            <v>169</v>
          </cell>
        </row>
        <row r="370">
          <cell r="A370" t="str">
            <v>Торо Неро с/в "Эликатессе" 140 гр.шт.  СПК</v>
          </cell>
          <cell r="D370">
            <v>66</v>
          </cell>
          <cell r="F370">
            <v>66</v>
          </cell>
        </row>
        <row r="371">
          <cell r="A371" t="str">
            <v>Уши свиные копченые к пиву 0,15кг нар. д/ф шт.  СПК</v>
          </cell>
          <cell r="D371">
            <v>29</v>
          </cell>
          <cell r="F371">
            <v>29</v>
          </cell>
        </row>
        <row r="372">
          <cell r="A372" t="str">
            <v>Фестивальная пора с/к 100 гр.шт.нар. (лоток с ср.защ.атм.)  СПК</v>
          </cell>
          <cell r="D372">
            <v>289</v>
          </cell>
          <cell r="F372">
            <v>289</v>
          </cell>
        </row>
        <row r="373">
          <cell r="A373" t="str">
            <v>Фестивальная пора с/к 235 гр.шт.  СПК</v>
          </cell>
          <cell r="D373">
            <v>397</v>
          </cell>
          <cell r="F373">
            <v>397</v>
          </cell>
        </row>
        <row r="374">
          <cell r="A374" t="str">
            <v>Фестивальная пора с/к термоус.пак  СПК</v>
          </cell>
          <cell r="D374">
            <v>7.2</v>
          </cell>
          <cell r="F374">
            <v>7.2</v>
          </cell>
        </row>
        <row r="375">
          <cell r="A375" t="str">
            <v>Фрай-пицца с ветчиной и грибами 3,0 кг ТМ Зареченские ТС Зареченские продукты. ВЕС ПОКОМ</v>
          </cell>
          <cell r="F375">
            <v>21</v>
          </cell>
        </row>
        <row r="376">
          <cell r="A376" t="str">
            <v>Фуэт с/в "Эликатессе" 160 гр.шт.  СПК</v>
          </cell>
          <cell r="D376">
            <v>225</v>
          </cell>
          <cell r="F376">
            <v>225</v>
          </cell>
        </row>
        <row r="377">
          <cell r="A377" t="str">
            <v>Хинкали Классические ТМ Зареченские ВЕС ПОКОМ</v>
          </cell>
          <cell r="F377">
            <v>60</v>
          </cell>
        </row>
        <row r="378">
          <cell r="A378" t="str">
            <v>Хотстеры ТМ Горячая штучка ТС Хотстеры 0,25 кг зам  ПОКОМ</v>
          </cell>
          <cell r="D378">
            <v>1351</v>
          </cell>
          <cell r="F378">
            <v>3034</v>
          </cell>
        </row>
        <row r="379">
          <cell r="A379" t="str">
            <v>Хрустящие крылышки острые к пиву ТМ Горячая штучка 0,3кг зам  ПОКОМ</v>
          </cell>
          <cell r="D379">
            <v>4</v>
          </cell>
          <cell r="F379">
            <v>342</v>
          </cell>
        </row>
        <row r="380">
          <cell r="A380" t="str">
            <v>Хрустящие крылышки ТМ Горячая штучка 0,3 кг зам  ПОКОМ</v>
          </cell>
          <cell r="D380">
            <v>7</v>
          </cell>
          <cell r="F380">
            <v>332</v>
          </cell>
        </row>
        <row r="381">
          <cell r="A381" t="str">
            <v>Чебупай брауни ТМ Горячая штучка 0,2 кг.  ПОКОМ</v>
          </cell>
          <cell r="D381">
            <v>1</v>
          </cell>
          <cell r="F381">
            <v>54</v>
          </cell>
        </row>
        <row r="382">
          <cell r="A382" t="str">
            <v>Чебупай сочное яблоко ТМ Горячая штучка 0,2 кг зам.  ПОКОМ</v>
          </cell>
          <cell r="D382">
            <v>1</v>
          </cell>
          <cell r="F382">
            <v>210</v>
          </cell>
        </row>
        <row r="383">
          <cell r="A383" t="str">
            <v>Чебупай спелая вишня ТМ Горячая штучка 0,2 кг зам.  ПОКОМ</v>
          </cell>
          <cell r="D383">
            <v>1</v>
          </cell>
          <cell r="F383">
            <v>342</v>
          </cell>
        </row>
        <row r="384">
          <cell r="A384" t="str">
            <v>Чебупели Курочка гриль ТМ Горячая штучка, 0,3 кг зам  ПОКОМ</v>
          </cell>
          <cell r="D384">
            <v>3</v>
          </cell>
          <cell r="F384">
            <v>252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2460</v>
          </cell>
          <cell r="F385">
            <v>3822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2062</v>
          </cell>
          <cell r="F386">
            <v>4227</v>
          </cell>
        </row>
        <row r="387">
          <cell r="A387" t="str">
            <v>Чебуреки Мясные вес 2,7 кг ТМ Зареченские ВЕС ПОКОМ</v>
          </cell>
          <cell r="F387">
            <v>39.600999999999999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436.00200000000001</v>
          </cell>
        </row>
        <row r="389">
          <cell r="A389" t="str">
            <v>Чоризо с/к "Эликатессе" 0,20 кг.шт.  СПК</v>
          </cell>
          <cell r="D389">
            <v>5</v>
          </cell>
          <cell r="F389">
            <v>5</v>
          </cell>
        </row>
        <row r="390">
          <cell r="A390" t="str">
            <v>Шпикачки Русские (черева) (в ср.защ.атм.) "Высокий вкус"  СПК</v>
          </cell>
          <cell r="D390">
            <v>127.3</v>
          </cell>
          <cell r="F390">
            <v>127.3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160</v>
          </cell>
          <cell r="F391">
            <v>160</v>
          </cell>
        </row>
        <row r="392">
          <cell r="A392" t="str">
            <v>Юбилейная с/к 0,10 кг.шт. нарезка (лоток с ср.защ.атм.)  СПК</v>
          </cell>
          <cell r="D392">
            <v>66</v>
          </cell>
          <cell r="F392">
            <v>66</v>
          </cell>
        </row>
        <row r="393">
          <cell r="A393" t="str">
            <v>Юбилейная с/к 0,235 кг.шт.  СПК</v>
          </cell>
          <cell r="D393">
            <v>553</v>
          </cell>
          <cell r="F393">
            <v>553</v>
          </cell>
        </row>
        <row r="394">
          <cell r="A394" t="str">
            <v>Итого</v>
          </cell>
          <cell r="D394">
            <v>125063.451</v>
          </cell>
          <cell r="F394">
            <v>276881.33399999997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31.05.2024 - 31.05.2024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119.495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171.87299999999999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291.49599999999998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35.369999999999997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483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950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23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36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46</v>
          </cell>
        </row>
        <row r="21">
          <cell r="A21" t="str">
            <v xml:space="preserve"> 068  Колбаса Особая ТМ Особый рецепт, 0,5 кг, ПОКОМ</v>
          </cell>
          <cell r="D21">
            <v>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152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28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118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130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97.671999999999997</v>
          </cell>
        </row>
        <row r="29">
          <cell r="A29" t="str">
            <v xml:space="preserve"> 201  Ветчина Нежная ТМ Особый рецепт, (2,5кг), ПОКОМ</v>
          </cell>
          <cell r="D29">
            <v>1227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90.677999999999997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6.1950000000000003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25.11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2110.08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98.013000000000005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742.96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92.953000000000003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50.331000000000003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34.515000000000001</v>
          </cell>
        </row>
        <row r="39">
          <cell r="A39" t="str">
            <v xml:space="preserve"> 240  Колбаса Салями охотничья, ВЕС. ПОКОМ</v>
          </cell>
          <cell r="D39">
            <v>5.3339999999999996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74.97</v>
          </cell>
        </row>
        <row r="41">
          <cell r="A41" t="str">
            <v xml:space="preserve"> 247  Сардельки Нежные, ВЕС.  ПОКОМ</v>
          </cell>
          <cell r="D41">
            <v>26.334</v>
          </cell>
        </row>
        <row r="42">
          <cell r="A42" t="str">
            <v xml:space="preserve"> 248  Сардельки Сочные ТМ Особый рецепт,   ПОКОМ</v>
          </cell>
          <cell r="D42">
            <v>41.167999999999999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263.83499999999998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16.236000000000001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35.603999999999999</v>
          </cell>
        </row>
        <row r="46">
          <cell r="A46" t="str">
            <v xml:space="preserve"> 263  Шпикачки Стародворские, ВЕС.  ПОКОМ</v>
          </cell>
          <cell r="D46">
            <v>29.59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64.349999999999994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50.978000000000002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57.44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440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722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927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124.25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128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186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42.204999999999998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539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606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19.905999999999999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18.125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230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145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59.752000000000002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241.839</v>
          </cell>
        </row>
        <row r="68">
          <cell r="A68" t="str">
            <v xml:space="preserve"> 316  Колбаса Нежная ТМ Зареченские ВЕС  ПОКОМ</v>
          </cell>
          <cell r="D68">
            <v>13.518000000000001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684.76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698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491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138</v>
          </cell>
        </row>
        <row r="73">
          <cell r="A73" t="str">
            <v xml:space="preserve"> 328  Сардельки Сочинки Стародворье ТМ  0,4 кг ПОКОМ</v>
          </cell>
          <cell r="D73">
            <v>53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62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193.12</v>
          </cell>
        </row>
        <row r="76">
          <cell r="A76" t="str">
            <v xml:space="preserve"> 335  Колбаса Сливушка ТМ Вязанка. ВЕС.  ПОКОМ </v>
          </cell>
          <cell r="D76">
            <v>24.327000000000002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450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372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81.3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46.512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111.375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63.96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58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55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35.515999999999998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121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173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314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87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143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52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101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1182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1170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59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55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63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190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43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98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62.307000000000002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56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68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59.45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19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47.85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32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27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26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21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9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50.031999999999996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640.58399999999995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D115">
            <v>254.191</v>
          </cell>
        </row>
        <row r="116">
          <cell r="A116" t="str">
            <v>!!!ВЫВЕДЕНА!!!БОНУС_Сервелат Фирменый в/к 0,10 кг.шт. нарезка (лоток с ср.защ.атм.)  СПК</v>
          </cell>
          <cell r="D116">
            <v>25</v>
          </cell>
        </row>
        <row r="117">
          <cell r="A117" t="str">
            <v>3215 ВЕТЧ.МЯСНАЯ Папа может п/о 0.4кг 8шт.    ОСТАНКИНО</v>
          </cell>
          <cell r="D117">
            <v>37</v>
          </cell>
        </row>
        <row r="118">
          <cell r="A118" t="str">
            <v>3297 СЫТНЫЕ Папа может сар б/о мгс 1*3 СНГ  ОСТАНКИНО</v>
          </cell>
          <cell r="D118">
            <v>40.975000000000001</v>
          </cell>
        </row>
        <row r="119">
          <cell r="A119" t="str">
            <v>3812 СОЧНЫЕ сос п/о мгс 2*2  ОСТАНКИНО</v>
          </cell>
          <cell r="D119">
            <v>360.755</v>
          </cell>
        </row>
        <row r="120">
          <cell r="A120" t="str">
            <v>4063 МЯСНАЯ Папа может вар п/о_Л   ОСТАНКИНО</v>
          </cell>
          <cell r="D120">
            <v>528.45399999999995</v>
          </cell>
        </row>
        <row r="121">
          <cell r="A121" t="str">
            <v>4117 ЭКСТРА Папа может с/к в/у_Л   ОСТАНКИНО</v>
          </cell>
          <cell r="D121">
            <v>16.934999999999999</v>
          </cell>
        </row>
        <row r="122">
          <cell r="A122" t="str">
            <v>4378 Колбаса с/к Посольская 1кг (код покуп. 26569) Останкино</v>
          </cell>
          <cell r="D122">
            <v>2.0099999999999998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18.882999999999999</v>
          </cell>
        </row>
        <row r="124">
          <cell r="A124" t="str">
            <v>4813 ФИЛЕЙНАЯ Папа может вар п/о_Л   ОСТАНКИНО</v>
          </cell>
          <cell r="D124">
            <v>100.542</v>
          </cell>
        </row>
        <row r="125">
          <cell r="A125" t="str">
            <v>4993 САЛЯМИ ИТАЛЬЯНСКАЯ с/к в/у 1/250*8_120c ОСТАНКИНО</v>
          </cell>
          <cell r="D125">
            <v>89</v>
          </cell>
        </row>
        <row r="126">
          <cell r="A126" t="str">
            <v>5246 ДОКТОРСКАЯ ПРЕМИУМ вар б/о мгс_30с ОСТАНКИНО</v>
          </cell>
          <cell r="D126">
            <v>1.486</v>
          </cell>
        </row>
        <row r="127">
          <cell r="A127" t="str">
            <v>5336 ОСОБАЯ вар п/о  ОСТАНКИНО</v>
          </cell>
          <cell r="D127">
            <v>49.676000000000002</v>
          </cell>
        </row>
        <row r="128">
          <cell r="A128" t="str">
            <v>5337 ОСОБАЯ СО ШПИКОМ вар п/о  ОСТАНКИНО</v>
          </cell>
          <cell r="D128">
            <v>7.7359999999999998</v>
          </cell>
        </row>
        <row r="129">
          <cell r="A129" t="str">
            <v>5341 СЕРВЕЛАТ ОХОТНИЧИЙ в/к в/у  ОСТАНКИНО</v>
          </cell>
          <cell r="D129">
            <v>106.07299999999999</v>
          </cell>
        </row>
        <row r="130">
          <cell r="A130" t="str">
            <v>5483 ЭКСТРА Папа может с/к в/у 1/250 8шт.   ОСТАНКИНО</v>
          </cell>
          <cell r="D130">
            <v>250</v>
          </cell>
        </row>
        <row r="131">
          <cell r="A131" t="str">
            <v>5544 Сервелат Финский в/к в/у_45с НОВАЯ ОСТАНКИНО</v>
          </cell>
          <cell r="D131">
            <v>309.56099999999998</v>
          </cell>
        </row>
        <row r="132">
          <cell r="A132" t="str">
            <v>5682 САЛЯМИ МЕЛКОЗЕРНЕНАЯ с/к в/у 1/120_60с   ОСТАНКИНО</v>
          </cell>
          <cell r="D132">
            <v>729</v>
          </cell>
        </row>
        <row r="133">
          <cell r="A133" t="str">
            <v>5706 АРОМАТНАЯ Папа может с/к в/у 1/250 8шт.  ОСТАНКИНО</v>
          </cell>
          <cell r="D133">
            <v>232</v>
          </cell>
        </row>
        <row r="134">
          <cell r="A134" t="str">
            <v>5708 ПОСОЛЬСКАЯ Папа может с/к в/у ОСТАНКИНО</v>
          </cell>
          <cell r="D134">
            <v>7.0030000000000001</v>
          </cell>
        </row>
        <row r="135">
          <cell r="A135" t="str">
            <v>5820 СЛИВОЧНЫЕ Папа может сос п/о мгс 2*2_45с   ОСТАНКИНО</v>
          </cell>
          <cell r="D135">
            <v>20.212</v>
          </cell>
        </row>
        <row r="136">
          <cell r="A136" t="str">
            <v>5851 ЭКСТРА Папа может вар п/о   ОСТАНКИНО</v>
          </cell>
          <cell r="D136">
            <v>75.477000000000004</v>
          </cell>
        </row>
        <row r="137">
          <cell r="A137" t="str">
            <v>5931 ОХОТНИЧЬЯ Папа может с/к в/у 1/220 8шт.   ОСТАНКИНО</v>
          </cell>
          <cell r="D137">
            <v>160</v>
          </cell>
        </row>
        <row r="138">
          <cell r="A138" t="str">
            <v>5976 МОЛОЧНЫЕ ТРАДИЦ. сос п/о в/у 1/350_45с  ОСТАНКИНО</v>
          </cell>
          <cell r="D138">
            <v>406</v>
          </cell>
        </row>
        <row r="139">
          <cell r="A139" t="str">
            <v>5981 МОЛОЧНЫЕ ТРАДИЦ. сос п/о мгс 1*6_45с   ОСТАНКИНО</v>
          </cell>
          <cell r="D139">
            <v>72.378</v>
          </cell>
        </row>
        <row r="140">
          <cell r="A140" t="str">
            <v>5982 МОЛОЧНЫЕ ТРАДИЦ. сос п/о мгс 0,6кг_СНГ  ОСТАНКИНО</v>
          </cell>
          <cell r="D140">
            <v>23</v>
          </cell>
        </row>
        <row r="141">
          <cell r="A141" t="str">
            <v>5992 ВРЕМЯ ОКРОШКИ Папа может вар п/о 0.4кг   ОСТАНКИНО</v>
          </cell>
          <cell r="D141">
            <v>67</v>
          </cell>
        </row>
        <row r="142">
          <cell r="A142" t="str">
            <v>6004 РАГУ СВИНОЕ 1кг 8шт.зам_120с ОСТАНКИНО</v>
          </cell>
          <cell r="D142">
            <v>61</v>
          </cell>
        </row>
        <row r="143">
          <cell r="A143" t="str">
            <v>6113 СОЧНЫЕ сос п/о мгс 1*6_Ашан  ОСТАНКИНО</v>
          </cell>
          <cell r="D143">
            <v>724.12800000000004</v>
          </cell>
        </row>
        <row r="144">
          <cell r="A144" t="str">
            <v>6123 МОЛОЧНЫЕ КЛАССИЧЕСКИЕ ПМ сос п/о мгс 2*4   ОСТАНКИНО</v>
          </cell>
          <cell r="D144">
            <v>151.02699999999999</v>
          </cell>
        </row>
        <row r="145">
          <cell r="A145" t="str">
            <v>6221 НЕАПОЛИТАНСКИЙ ДУЭТ с/к с/н мгс 1/90  ОСТАНКИНО</v>
          </cell>
          <cell r="D145">
            <v>13</v>
          </cell>
        </row>
        <row r="146">
          <cell r="A146" t="str">
            <v>6223 БАЛЫК И ШЕЙКА с/в с/н мгс 1/90 10 шт ОСТАНКИНО</v>
          </cell>
          <cell r="D146">
            <v>9</v>
          </cell>
        </row>
        <row r="147">
          <cell r="A147" t="str">
            <v>6228 МЯСНОЕ АССОРТИ к/з с/н мгс 1/90 10шт.  ОСТАНКИНО</v>
          </cell>
          <cell r="D147">
            <v>107</v>
          </cell>
        </row>
        <row r="148">
          <cell r="A148" t="str">
            <v>6247 ДОМАШНЯЯ Папа может вар п/о 0,4кг 8шт.  ОСТАНКИНО</v>
          </cell>
          <cell r="D148">
            <v>73</v>
          </cell>
        </row>
        <row r="149">
          <cell r="A149" t="str">
            <v>6268 ГОВЯЖЬЯ Папа может вар п/о 0,4кг 8 шт.  ОСТАНКИНО</v>
          </cell>
          <cell r="D149">
            <v>95</v>
          </cell>
        </row>
        <row r="150">
          <cell r="A150" t="str">
            <v>6281 СВИНИНА ДЕЛИКАТ. к/в мл/к в/у 0.3кг 45с  ОСТАНКИНО</v>
          </cell>
          <cell r="D150">
            <v>132</v>
          </cell>
        </row>
        <row r="151">
          <cell r="A151" t="str">
            <v>6297 ФИЛЕЙНЫЕ сос ц/о в/у 1/270 12шт_45с  ОСТАНКИНО</v>
          </cell>
          <cell r="D151">
            <v>509</v>
          </cell>
        </row>
        <row r="152">
          <cell r="A152" t="str">
            <v>6303 МЯСНЫЕ Папа может сос п/о мгс 1.5*3  ОСТАНКИНО</v>
          </cell>
          <cell r="D152">
            <v>124.78400000000001</v>
          </cell>
        </row>
        <row r="153">
          <cell r="A153" t="str">
            <v>6325 ДОКТОРСКАЯ ПРЕМИУМ вар п/о 0.4кг 8шт.  ОСТАНКИНО</v>
          </cell>
          <cell r="D153">
            <v>100</v>
          </cell>
        </row>
        <row r="154">
          <cell r="A154" t="str">
            <v>6332 МЯСНАЯ Папа может вар п/о 0.5кг 8шт.  ОСТАНКИНО</v>
          </cell>
          <cell r="D154">
            <v>340</v>
          </cell>
        </row>
        <row r="155">
          <cell r="A155" t="str">
            <v>6333 МЯСНАЯ Папа может вар п/о 0.4кг 8шт.  ОСТАНКИНО</v>
          </cell>
          <cell r="D155">
            <v>1221</v>
          </cell>
        </row>
        <row r="156">
          <cell r="A156" t="str">
            <v>6345 ФИЛЕЙНАЯ Папа может вар п/о 0.5кг 8шт.  ОСТАНКИНО</v>
          </cell>
          <cell r="D156">
            <v>258</v>
          </cell>
        </row>
        <row r="157">
          <cell r="A157" t="str">
            <v>6353 ЭКСТРА Папа может вар п/о 0.4кг 8шт.  ОСТАНКИНО</v>
          </cell>
          <cell r="D157">
            <v>505</v>
          </cell>
        </row>
        <row r="158">
          <cell r="A158" t="str">
            <v>6392 ФИЛЕЙНАЯ Папа может вар п/о 0.4кг. ОСТАНКИНО</v>
          </cell>
          <cell r="D158">
            <v>817</v>
          </cell>
        </row>
        <row r="159">
          <cell r="A159" t="str">
            <v>6427 КЛАССИЧЕСКАЯ ПМ вар п/о 0.35кг 8шт. ОСТАНКИНО</v>
          </cell>
          <cell r="D159">
            <v>315</v>
          </cell>
        </row>
        <row r="160">
          <cell r="A160" t="str">
            <v>6445 БЕКОН с/к с/н в/у 1/180 10шт.  ОСТАНКИНО</v>
          </cell>
          <cell r="D160">
            <v>54</v>
          </cell>
        </row>
        <row r="161">
          <cell r="A161" t="str">
            <v>6453 ЭКСТРА Папа может с/к с/н в/у 1/100 14шт.   ОСТАНКИНО</v>
          </cell>
          <cell r="D161">
            <v>366</v>
          </cell>
        </row>
        <row r="162">
          <cell r="A162" t="str">
            <v>6454 АРОМАТНАЯ с/к с/н в/у 1/100 14шт.  ОСТАНКИНО</v>
          </cell>
          <cell r="D162">
            <v>233</v>
          </cell>
        </row>
        <row r="163">
          <cell r="A163" t="str">
            <v>6475 С СЫРОМ Папа может сос ц/о мгс 0.4кг6шт  ОСТАНКИНО</v>
          </cell>
          <cell r="D163">
            <v>26</v>
          </cell>
        </row>
        <row r="164">
          <cell r="A164" t="str">
            <v>6527 ШПИКАЧКИ СОЧНЫЕ ПМ сар б/о мгс 1*3 45с ОСТАНКИНО</v>
          </cell>
          <cell r="D164">
            <v>93.328999999999994</v>
          </cell>
        </row>
        <row r="165">
          <cell r="A165" t="str">
            <v>6528 ШПИКАЧКИ СОЧНЫЕ ПМ сар б/о мгс 0.4кг 45с  ОСТАНКИНО</v>
          </cell>
          <cell r="D165">
            <v>33</v>
          </cell>
        </row>
        <row r="166">
          <cell r="A166" t="str">
            <v>6555 ПОСОЛЬСКАЯ с/к с/н в/у 1/100 10шт.  ОСТАНКИНО</v>
          </cell>
          <cell r="D166">
            <v>79</v>
          </cell>
        </row>
        <row r="167">
          <cell r="A167" t="str">
            <v>6586 МРАМОРНАЯ И БАЛЫКОВАЯ в/к с/н мгс 1/90 ОСТАНКИНО</v>
          </cell>
          <cell r="D167">
            <v>38</v>
          </cell>
        </row>
        <row r="168">
          <cell r="A168" t="str">
            <v>6601 ГОВЯЖЬИ СН сос п/о мгс 1*6  ОСТАНКИНО</v>
          </cell>
          <cell r="D168">
            <v>9.5890000000000004</v>
          </cell>
        </row>
        <row r="169">
          <cell r="A169" t="str">
            <v>6602 БАВАРСКИЕ ПМ сос ц/о мгс 0,35кг 8шт.  ОСТАНКИНО</v>
          </cell>
          <cell r="D169">
            <v>60</v>
          </cell>
        </row>
        <row r="170">
          <cell r="A170" t="str">
            <v>6661 СОЧНЫЙ ГРИЛЬ ПМ сос п/о мгс 1.5*4_Маяк  ОСТАНКИНО</v>
          </cell>
          <cell r="D170">
            <v>18.887</v>
          </cell>
        </row>
        <row r="171">
          <cell r="A171" t="str">
            <v>6666 БОЯНСКАЯ Папа может п/к в/у 0,28кг 8 шт. ОСТАНКИНО</v>
          </cell>
          <cell r="D171">
            <v>280</v>
          </cell>
        </row>
        <row r="172">
          <cell r="A172" t="str">
            <v>6683 СЕРВЕЛАТ ЗЕРНИСТЫЙ ПМ в/к в/у 0,35кг  ОСТАНКИНО</v>
          </cell>
          <cell r="D172">
            <v>540</v>
          </cell>
        </row>
        <row r="173">
          <cell r="A173" t="str">
            <v>6684 СЕРВЕЛАТ КАРЕЛЬСКИЙ ПМ в/к в/у 0.28кг  ОСТАНКИНО</v>
          </cell>
          <cell r="D173">
            <v>585</v>
          </cell>
        </row>
        <row r="174">
          <cell r="A174" t="str">
            <v>6689 СЕРВЕЛАТ ОХОТНИЧИЙ ПМ в/к в/у 0,35кг 8шт  ОСТАНКИНО</v>
          </cell>
          <cell r="D174">
            <v>1033</v>
          </cell>
        </row>
        <row r="175">
          <cell r="A175" t="str">
            <v>6692 СЕРВЕЛАТ ПРИМА в/к в/у 0.28кг 8шт.  ОСТАНКИНО</v>
          </cell>
          <cell r="D175">
            <v>85</v>
          </cell>
        </row>
        <row r="176">
          <cell r="A176" t="str">
            <v>6697 СЕРВЕЛАТ ФИНСКИЙ ПМ в/к в/у 0,35кг 8шт.  ОСТАНКИНО</v>
          </cell>
          <cell r="D176">
            <v>1365</v>
          </cell>
        </row>
        <row r="177">
          <cell r="A177" t="str">
            <v>6713 СОЧНЫЙ ГРИЛЬ ПМ сос п/о мгс 0.41кг 8шт.  ОСТАНКИНО</v>
          </cell>
          <cell r="D177">
            <v>528</v>
          </cell>
        </row>
        <row r="178">
          <cell r="A178" t="str">
            <v>6716 ОСОБАЯ Коровино (в сетке) 0.5кг 8шт.  ОСТАНКИНО</v>
          </cell>
          <cell r="D178">
            <v>91</v>
          </cell>
        </row>
        <row r="179">
          <cell r="A179" t="str">
            <v>6722 СОЧНЫЕ ПМ сос п/о мгс 0,41кг 10шт.  ОСТАНКИНО</v>
          </cell>
          <cell r="D179">
            <v>1611</v>
          </cell>
        </row>
        <row r="180">
          <cell r="A180" t="str">
            <v>6726 СЛИВОЧНЫЕ ПМ сос п/о мгс 0.41кг 10шт.  ОСТАНКИНО</v>
          </cell>
          <cell r="D180">
            <v>882</v>
          </cell>
        </row>
        <row r="181">
          <cell r="A181" t="str">
            <v>6734 ОСОБАЯ СО ШПИКОМ Коровино (в сетке) 0,5кг ОСТАНКИНО</v>
          </cell>
          <cell r="D181">
            <v>75</v>
          </cell>
        </row>
        <row r="182">
          <cell r="A182" t="str">
            <v>6747 РУССКАЯ ПРЕМИУМ ПМ вар ф/о в/у  ОСТАНКИНО</v>
          </cell>
          <cell r="D182">
            <v>6.03</v>
          </cell>
        </row>
        <row r="183">
          <cell r="A183" t="str">
            <v>6756 ВЕТЧ.ЛЮБИТЕЛЬСКАЯ п/о  ОСТАНКИНО</v>
          </cell>
          <cell r="D183">
            <v>70.05</v>
          </cell>
        </row>
        <row r="184">
          <cell r="A184" t="str">
            <v>6761 МОЛОЧНЫЕ ГОСТ сос ц/о мгс 1*4  ОСТАНКИНО</v>
          </cell>
          <cell r="D184">
            <v>1.095</v>
          </cell>
        </row>
        <row r="185">
          <cell r="A185" t="str">
            <v>6764 СЛИВОЧНЫЕ сос ц/о мгс 1*4  ОСТАНКИНО</v>
          </cell>
          <cell r="D185">
            <v>2.1019999999999999</v>
          </cell>
        </row>
        <row r="186">
          <cell r="A186" t="str">
            <v>6765 РУБЛЕНЫЕ сос ц/о мгс 0.36кг 6шт.  ОСТАНКИНО</v>
          </cell>
          <cell r="D186">
            <v>26</v>
          </cell>
        </row>
        <row r="187">
          <cell r="A187" t="str">
            <v>6767 РУБЛЕНЫЕ сос ц/о мгс 1*4  ОСТАНКИНО</v>
          </cell>
          <cell r="D187">
            <v>3.0529999999999999</v>
          </cell>
        </row>
        <row r="188">
          <cell r="A188" t="str">
            <v>6773 САЛЯМИ Папа может п/к в/у 0,28кг 8шт.  ОСТАНКИНО</v>
          </cell>
          <cell r="D188">
            <v>88</v>
          </cell>
        </row>
        <row r="189">
          <cell r="A189" t="str">
            <v>6776 ХОТ-ДОГ Папа может сос п/о мгс 0.35кг  ОСТАНКИНО</v>
          </cell>
          <cell r="D189">
            <v>32</v>
          </cell>
        </row>
        <row r="190">
          <cell r="A190" t="str">
            <v>6777 МЯСНЫЕ С ГОВЯДИНОЙ ПМ сос п/о мгс 0.4кг  ОСТАНКИНО</v>
          </cell>
          <cell r="D190">
            <v>274</v>
          </cell>
        </row>
        <row r="191">
          <cell r="A191" t="str">
            <v>6785 ВЕНСКАЯ САЛЯМИ п/к в/у 0.33кг 8шт.  ОСТАНКИНО</v>
          </cell>
          <cell r="D191">
            <v>36</v>
          </cell>
        </row>
        <row r="192">
          <cell r="A192" t="str">
            <v>6787 СЕРВЕЛАТ КРЕМЛЕВСКИЙ в/к в/у 0,33кг 8шт.  ОСТАНКИНО</v>
          </cell>
          <cell r="D192">
            <v>21</v>
          </cell>
        </row>
        <row r="193">
          <cell r="A193" t="str">
            <v>6791 СЕРВЕЛАТ ПРЕМИУМ в/к в/у 0,33кг 8шт.  ОСТАНКИНО</v>
          </cell>
          <cell r="D193">
            <v>4</v>
          </cell>
        </row>
        <row r="194">
          <cell r="A194" t="str">
            <v>6793 БАЛЫКОВАЯ в/к в/у 0,33кг 8шт.  ОСТАНКИНО</v>
          </cell>
          <cell r="D194">
            <v>31</v>
          </cell>
        </row>
        <row r="195">
          <cell r="A195" t="str">
            <v>6795 ОСТАНКИНСКАЯ в/к в/у 0,33кг 8шт.  ОСТАНКИНО</v>
          </cell>
          <cell r="D195">
            <v>7</v>
          </cell>
        </row>
        <row r="196">
          <cell r="A196" t="str">
            <v>6797 С ИНДЕЙКОЙ Папа может вар п/о 0,4кг 8шт.  ОСТАНКИНО</v>
          </cell>
          <cell r="D196">
            <v>15</v>
          </cell>
        </row>
        <row r="197">
          <cell r="A197" t="str">
            <v>6807 СЕРВЕЛАТ ЕВРОПЕЙСКИЙ в/к в/у 0,33кг 8шт.  ОСТАНКИНО</v>
          </cell>
          <cell r="D197">
            <v>12</v>
          </cell>
        </row>
        <row r="198">
          <cell r="A198" t="str">
            <v>6822 ИЗ ОТБОРНОГО МЯСА ПМ сос п/о мгс 0,36кг  ОСТАНКИНО</v>
          </cell>
          <cell r="D198">
            <v>7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22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52</v>
          </cell>
        </row>
        <row r="201">
          <cell r="A201" t="str">
            <v>БОНУС Z-ОСОБАЯ Коровино вар п/о (5324)  ОСТАНКИНО</v>
          </cell>
          <cell r="D201">
            <v>1.9330000000000001</v>
          </cell>
        </row>
        <row r="202">
          <cell r="A202" t="str">
            <v>БОНУС Z-ОСОБАЯ Коровино вар п/о 0.5кг_СНГ (6305)  ОСТАНКИНО</v>
          </cell>
          <cell r="D202">
            <v>6</v>
          </cell>
        </row>
        <row r="203">
          <cell r="A203" t="str">
            <v>БОНУС СОЧНЫЕ сос п/о мгс 0.41кг_UZ (6087)  ОСТАНКИНО</v>
          </cell>
          <cell r="D203">
            <v>136</v>
          </cell>
        </row>
        <row r="204">
          <cell r="A204" t="str">
            <v>БОНУС СОЧНЫЕ сос п/о мгс 1*6_UZ (6088)  ОСТАНКИНО</v>
          </cell>
          <cell r="D204">
            <v>127.265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264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D206">
            <v>81.400000000000006</v>
          </cell>
        </row>
        <row r="207">
          <cell r="A207" t="str">
            <v>БОНУС_Колбаса вареная Филейская ТМ Вязанка. ВЕС  ПОКОМ</v>
          </cell>
          <cell r="D207">
            <v>113.82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105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73</v>
          </cell>
        </row>
        <row r="210">
          <cell r="A210" t="str">
            <v>Бутербродная вареная 0,47 кг шт.  СПК</v>
          </cell>
          <cell r="D210">
            <v>11</v>
          </cell>
        </row>
        <row r="211">
          <cell r="A211" t="str">
            <v>Вацлавская п/к (черева) 390 гр.шт. термоус.пак  СПК</v>
          </cell>
          <cell r="D211">
            <v>26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69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356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179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75</v>
          </cell>
        </row>
        <row r="216">
          <cell r="A216" t="str">
            <v>Гуцульская с/к "КолбасГрад" 160 гр.шт. термоус. пак  СПК</v>
          </cell>
          <cell r="D216">
            <v>11</v>
          </cell>
        </row>
        <row r="217">
          <cell r="A217" t="str">
            <v>Дельгаро с/в "Эликатессе" 140 гр.шт.  СПК</v>
          </cell>
          <cell r="D217">
            <v>18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23</v>
          </cell>
        </row>
        <row r="219">
          <cell r="A219" t="str">
            <v>Докторская вареная в/с 0,47 кг шт.  СПК</v>
          </cell>
          <cell r="D219">
            <v>42</v>
          </cell>
        </row>
        <row r="220">
          <cell r="A220" t="str">
            <v>Докторская вареная термоус.пак. "Высокий вкус"  СПК</v>
          </cell>
          <cell r="D220">
            <v>21.82</v>
          </cell>
        </row>
        <row r="221">
          <cell r="A221" t="str">
            <v>Жар-боллы с курочкой и сыром, ВЕС ТМ Зареченские  ПОКОМ</v>
          </cell>
          <cell r="D221">
            <v>42</v>
          </cell>
        </row>
        <row r="222">
          <cell r="A222" t="str">
            <v>Жар-ладушки с мясом ТМ Зареченские ВЕС ПОКОМ</v>
          </cell>
          <cell r="D222">
            <v>60.5</v>
          </cell>
        </row>
        <row r="223">
          <cell r="A223" t="str">
            <v>Жар-ладушки с яблоком и грушей ТМ Зареченские ВЕС ПОКОМ</v>
          </cell>
          <cell r="D223">
            <v>3</v>
          </cell>
        </row>
        <row r="224">
          <cell r="A224" t="str">
            <v>ЖАР-мени ВЕС ТМ Зареченские  ПОКОМ</v>
          </cell>
          <cell r="D224">
            <v>11</v>
          </cell>
        </row>
        <row r="225">
          <cell r="A225" t="str">
            <v>Карбонад Юбилейный 0,13кг нар.д/ф шт. СПК</v>
          </cell>
          <cell r="D225">
            <v>5</v>
          </cell>
        </row>
        <row r="226">
          <cell r="A226" t="str">
            <v>Классическая вареная 400 гр.шт.  СПК</v>
          </cell>
          <cell r="D226">
            <v>3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189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109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10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80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180</v>
          </cell>
        </row>
        <row r="233">
          <cell r="A233" t="str">
            <v>Ла Фаворте с/в "Эликатессе" 140 гр.шт.  СПК</v>
          </cell>
          <cell r="D233">
            <v>17</v>
          </cell>
        </row>
        <row r="234">
          <cell r="A234" t="str">
            <v>Ливерная Печеночная "Просто выгодно" 0,3 кг.шт.  СПК</v>
          </cell>
          <cell r="D234">
            <v>27</v>
          </cell>
        </row>
        <row r="235">
          <cell r="A235" t="str">
            <v>Любительская вареная термоус.пак. "Высокий вкус"  СПК</v>
          </cell>
          <cell r="D235">
            <v>26.327999999999999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18.100000000000001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4.9539999999999997</v>
          </cell>
        </row>
        <row r="239">
          <cell r="A239" t="str">
            <v>Мусульманская п/к "Просто выгодно" термофор.пак.  СПК</v>
          </cell>
          <cell r="D239">
            <v>4.9880000000000004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400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321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416</v>
          </cell>
        </row>
        <row r="243">
          <cell r="A243" t="str">
            <v>Наггетсы с куриным филе и сыром ТМ Вязанка 0,25 кг ПОКОМ</v>
          </cell>
          <cell r="D243">
            <v>92</v>
          </cell>
        </row>
        <row r="244">
          <cell r="A244" t="str">
            <v>Наггетсы Хрустящие ТМ Зареченские. ВЕС ПОКОМ</v>
          </cell>
          <cell r="D244">
            <v>72</v>
          </cell>
        </row>
        <row r="245">
          <cell r="A245" t="str">
            <v>Оригинальная с перцем с/к  СПК</v>
          </cell>
          <cell r="D245">
            <v>67.099999999999994</v>
          </cell>
        </row>
        <row r="246">
          <cell r="A246" t="str">
            <v>Особая вареная  СПК</v>
          </cell>
          <cell r="D246">
            <v>2.37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46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196</v>
          </cell>
        </row>
        <row r="250">
          <cell r="A250" t="str">
            <v>Пельмени Бигбули с мясом, Горячая штучка 0,43кг  ПОКОМ</v>
          </cell>
          <cell r="D250">
            <v>21</v>
          </cell>
        </row>
        <row r="251">
          <cell r="A251" t="str">
            <v>Пельмени Бигбули с мясом, Горячая штучка 0,9кг  ПОКОМ</v>
          </cell>
          <cell r="D251">
            <v>22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350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35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208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426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426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285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416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171</v>
          </cell>
        </row>
        <row r="260">
          <cell r="A260" t="str">
            <v>Пельмени Медвежьи ушки с фермерскими сливками 0,7кг  ПОКОМ</v>
          </cell>
          <cell r="D260">
            <v>12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7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16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257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20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110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88</v>
          </cell>
        </row>
        <row r="267">
          <cell r="A267" t="str">
            <v>Пельмени Сочные сфера 0,8 кг ТМ Стародворье  ПОКОМ</v>
          </cell>
          <cell r="D267">
            <v>94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4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41.293999999999997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23.445</v>
          </cell>
        </row>
        <row r="271">
          <cell r="A271" t="str">
            <v>Семейная с чесночком Экстра вареная  СПК</v>
          </cell>
          <cell r="D271">
            <v>7.274</v>
          </cell>
        </row>
        <row r="272">
          <cell r="A272" t="str">
            <v>Сервелат Европейский в/к, в/с 0,38 кг.шт.термофор.пак  СПК</v>
          </cell>
          <cell r="D272">
            <v>1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16</v>
          </cell>
        </row>
        <row r="275">
          <cell r="A275" t="str">
            <v>Сибирская особая с/к 0,235 кг шт.  СПК</v>
          </cell>
          <cell r="D275">
            <v>75</v>
          </cell>
        </row>
        <row r="276">
          <cell r="A276" t="str">
            <v>Смак-мени с мясом 1кг ТМ Зареченские ПОКОМ</v>
          </cell>
          <cell r="D276">
            <v>6</v>
          </cell>
        </row>
        <row r="277">
          <cell r="A277" t="str">
            <v>Смаколадьи с яблоком и грушей ТМ Зареченские,0,9 кг ПОКОМ</v>
          </cell>
          <cell r="D277">
            <v>1</v>
          </cell>
        </row>
        <row r="278">
          <cell r="A278" t="str">
            <v>Сосиски Мусульманские "Просто выгодно" (в ср.защ.атм.)  СПК</v>
          </cell>
          <cell r="D278">
            <v>7.0679999999999996</v>
          </cell>
        </row>
        <row r="279">
          <cell r="A279" t="str">
            <v>Сосиски Хот-дог ВЕС (лоток с ср.защ.атм.)   СПК</v>
          </cell>
          <cell r="D279">
            <v>9.734</v>
          </cell>
        </row>
        <row r="280">
          <cell r="A280" t="str">
            <v>Сосисоны в темпуре ВЕС  ПОКОМ</v>
          </cell>
          <cell r="D280">
            <v>1.8</v>
          </cell>
        </row>
        <row r="281">
          <cell r="A281" t="str">
            <v>Сочный мегачебурек ТМ Зареченские ВЕС ПОКОМ</v>
          </cell>
          <cell r="D281">
            <v>20.32</v>
          </cell>
        </row>
        <row r="282">
          <cell r="A282" t="str">
            <v>Торо Неро с/в "Эликатессе" 140 гр.шт.  СПК</v>
          </cell>
          <cell r="D282">
            <v>18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52</v>
          </cell>
        </row>
        <row r="285">
          <cell r="A285" t="str">
            <v>Фестивальная пора с/к 235 гр.шт.  СПК</v>
          </cell>
          <cell r="D285">
            <v>66</v>
          </cell>
        </row>
        <row r="286">
          <cell r="A286" t="str">
            <v>Фестивальная пора с/к термоус.пак  СПК</v>
          </cell>
          <cell r="D286">
            <v>1.794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Фуэт с/в "Эликатессе" 160 гр.шт.  СПК</v>
          </cell>
          <cell r="D288">
            <v>1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340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93</v>
          </cell>
        </row>
        <row r="292">
          <cell r="A292" t="str">
            <v>Хрустящие крылышки ТМ Горячая штучка 0,3 кг зам  ПОКОМ</v>
          </cell>
          <cell r="D292">
            <v>75</v>
          </cell>
        </row>
        <row r="293">
          <cell r="A293" t="str">
            <v>Чебупай брауни ТМ Горячая штучка 0,2 кг.  ПОКОМ</v>
          </cell>
          <cell r="D293">
            <v>6</v>
          </cell>
        </row>
        <row r="294">
          <cell r="A294" t="str">
            <v>Чебупай сочное яблоко ТМ Горячая штучка 0,2 кг зам.  ПОКОМ</v>
          </cell>
          <cell r="D294">
            <v>57</v>
          </cell>
        </row>
        <row r="295">
          <cell r="A295" t="str">
            <v>Чебупай спелая вишня ТМ Горячая штучка 0,2 кг зам.  ПОКОМ</v>
          </cell>
          <cell r="D295">
            <v>78</v>
          </cell>
        </row>
        <row r="296">
          <cell r="A296" t="str">
            <v>Чебупели Курочка гриль ТМ Горячая штучка, 0,3 кг зам  ПОКОМ</v>
          </cell>
          <cell r="D296">
            <v>56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190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513</v>
          </cell>
        </row>
        <row r="299">
          <cell r="A299" t="str">
            <v>Чебуреки Мясные вес 2,7 кг ТМ Зареченские ВЕС ПОКОМ</v>
          </cell>
          <cell r="D299">
            <v>2.2000000000000002</v>
          </cell>
        </row>
        <row r="300">
          <cell r="A300" t="str">
            <v>Чебуреки сочные ВЕС ТМ Зареченские  ПОКОМ</v>
          </cell>
          <cell r="D300">
            <v>50</v>
          </cell>
        </row>
        <row r="301">
          <cell r="A301" t="str">
            <v>Шпикачки Русские (черева) (в ср.защ.атм.) "Высокий вкус"  СПК</v>
          </cell>
          <cell r="D301">
            <v>26.082000000000001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13</v>
          </cell>
        </row>
        <row r="303">
          <cell r="A303" t="str">
            <v>Юбилейная с/к 0,10 кг.шт. нарезка (лоток с ср.защ.атм.)  СПК</v>
          </cell>
          <cell r="D303">
            <v>7</v>
          </cell>
        </row>
        <row r="304">
          <cell r="A304" t="str">
            <v>Юбилейная с/к 0,235 кг.шт.  СПК</v>
          </cell>
          <cell r="D304">
            <v>95</v>
          </cell>
        </row>
        <row r="305">
          <cell r="A305" t="str">
            <v>Итого</v>
          </cell>
          <cell r="D305">
            <v>49669.478000000003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3.6640625" style="1" customWidth="1"/>
    <col min="2" max="2" width="5.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4" width="1.33203125" style="5" customWidth="1"/>
    <col min="15" max="16" width="1.1640625" style="5" customWidth="1"/>
    <col min="17" max="17" width="0.83203125" style="5" customWidth="1"/>
    <col min="18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" style="5" customWidth="1"/>
    <col min="33" max="33" width="0.83203125" style="5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R3" s="20" t="s">
        <v>122</v>
      </c>
      <c r="T3" s="20" t="s">
        <v>123</v>
      </c>
      <c r="AE3" s="20" t="s">
        <v>117</v>
      </c>
      <c r="AF3" s="20" t="s">
        <v>118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111</v>
      </c>
      <c r="L5" s="16" t="s">
        <v>112</v>
      </c>
      <c r="M5" s="16" t="s">
        <v>113</v>
      </c>
      <c r="N5" s="18" t="s">
        <v>114</v>
      </c>
      <c r="Q5" s="16" t="s">
        <v>115</v>
      </c>
      <c r="R5" s="16" t="s">
        <v>116</v>
      </c>
      <c r="T5" s="5">
        <v>7.06</v>
      </c>
      <c r="Y5" s="16" t="s">
        <v>119</v>
      </c>
      <c r="Z5" s="16" t="s">
        <v>120</v>
      </c>
      <c r="AA5" s="16" t="s">
        <v>121</v>
      </c>
      <c r="AB5" s="16" t="s">
        <v>111</v>
      </c>
    </row>
    <row r="6" spans="1:35" ht="11.1" customHeight="1" x14ac:dyDescent="0.2">
      <c r="A6" s="6"/>
      <c r="B6" s="6"/>
      <c r="C6" s="3"/>
      <c r="D6" s="3"/>
      <c r="E6" s="9">
        <f>SUM(E7:E102)</f>
        <v>82948.398000000001</v>
      </c>
      <c r="F6" s="9">
        <f>SUM(F7:F102)</f>
        <v>54190.828999999991</v>
      </c>
      <c r="I6" s="9">
        <f>SUM(I7:I102)</f>
        <v>82431.14899999999</v>
      </c>
      <c r="J6" s="9">
        <f t="shared" ref="J6:T6" si="0">SUM(J7:J102)</f>
        <v>517.24900000000002</v>
      </c>
      <c r="K6" s="9">
        <f t="shared" si="0"/>
        <v>12736</v>
      </c>
      <c r="L6" s="9">
        <f t="shared" si="0"/>
        <v>6300</v>
      </c>
      <c r="M6" s="9">
        <f t="shared" si="0"/>
        <v>36450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13750</v>
      </c>
      <c r="S6" s="9">
        <f t="shared" si="0"/>
        <v>16589.679599999992</v>
      </c>
      <c r="T6" s="9">
        <f t="shared" si="0"/>
        <v>14650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15093.946600000001</v>
      </c>
      <c r="Z6" s="9">
        <f t="shared" ref="Z6" si="4">SUM(Z7:Z102)</f>
        <v>16835.606999999993</v>
      </c>
      <c r="AA6" s="9">
        <f t="shared" ref="AA6" si="5">SUM(AA7:AA102)</f>
        <v>16020.555400000005</v>
      </c>
      <c r="AB6" s="9">
        <f t="shared" ref="AB6" si="6">SUM(AB7:AB102)</f>
        <v>18197.428</v>
      </c>
      <c r="AE6" s="9">
        <f t="shared" ref="AE6" si="7">SUM(AE7:AE102)</f>
        <v>7197.4</v>
      </c>
      <c r="AF6" s="9">
        <f t="shared" ref="AF6" si="8">SUM(AF7:AF102)</f>
        <v>7009.4</v>
      </c>
      <c r="AG6" s="9">
        <f t="shared" ref="AG6" si="9">SUM(AG7:AG102)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52</v>
      </c>
      <c r="D7" s="8">
        <v>400</v>
      </c>
      <c r="E7" s="8">
        <v>244</v>
      </c>
      <c r="F7" s="8">
        <v>208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244</v>
      </c>
      <c r="J7" s="14">
        <f>E7-I7</f>
        <v>0</v>
      </c>
      <c r="K7" s="14">
        <f>VLOOKUP(A:A,[1]TDSheet!$A:$L,12,0)</f>
        <v>40</v>
      </c>
      <c r="L7" s="14">
        <f>VLOOKUP(A:A,[1]TDSheet!$A:$M,13,0)</f>
        <v>0</v>
      </c>
      <c r="M7" s="14">
        <f>VLOOKUP(A:A,[1]TDSheet!$A:$N,14,0)</f>
        <v>120</v>
      </c>
      <c r="N7" s="14"/>
      <c r="O7" s="14"/>
      <c r="P7" s="14"/>
      <c r="Q7" s="17"/>
      <c r="R7" s="17"/>
      <c r="S7" s="14">
        <f>E7/5</f>
        <v>48.8</v>
      </c>
      <c r="T7" s="17">
        <v>40</v>
      </c>
      <c r="U7" s="19">
        <f>(F7+K7+L7+M7+R7+T7)/S7</f>
        <v>8.3606557377049189</v>
      </c>
      <c r="V7" s="14">
        <f>F7/S7</f>
        <v>4.2622950819672134</v>
      </c>
      <c r="W7" s="14"/>
      <c r="X7" s="14"/>
      <c r="Y7" s="14">
        <f>VLOOKUP(A:A,[1]TDSheet!$A:$Y,25,0)</f>
        <v>51</v>
      </c>
      <c r="Z7" s="14">
        <f>VLOOKUP(A:A,[1]TDSheet!$A:$Z,26,0)</f>
        <v>45.4</v>
      </c>
      <c r="AA7" s="14">
        <f>VLOOKUP(A:A,[1]TDSheet!$A:$AA,27,0)</f>
        <v>57.8</v>
      </c>
      <c r="AB7" s="14">
        <f>VLOOKUP(A:A,[3]TDSheet!$A:$D,4,0)</f>
        <v>37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16</v>
      </c>
      <c r="AG7" s="14"/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93.546000000000006</v>
      </c>
      <c r="D8" s="8">
        <v>241.11699999999999</v>
      </c>
      <c r="E8" s="8">
        <v>199.50299999999999</v>
      </c>
      <c r="F8" s="8">
        <v>129.13900000000001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205.1</v>
      </c>
      <c r="J8" s="14">
        <f t="shared" ref="J8:J71" si="10">E8-I8</f>
        <v>-5.5970000000000084</v>
      </c>
      <c r="K8" s="14">
        <f>VLOOKUP(A:A,[1]TDSheet!$A:$L,12,0)</f>
        <v>30</v>
      </c>
      <c r="L8" s="14">
        <f>VLOOKUP(A:A,[1]TDSheet!$A:$M,13,0)</f>
        <v>20</v>
      </c>
      <c r="M8" s="14">
        <f>VLOOKUP(A:A,[1]TDSheet!$A:$N,14,0)</f>
        <v>70</v>
      </c>
      <c r="N8" s="14"/>
      <c r="O8" s="14"/>
      <c r="P8" s="14"/>
      <c r="Q8" s="17"/>
      <c r="R8" s="17">
        <v>30</v>
      </c>
      <c r="S8" s="14">
        <f t="shared" ref="S8:S71" si="11">E8/5</f>
        <v>39.900599999999997</v>
      </c>
      <c r="T8" s="17">
        <v>40</v>
      </c>
      <c r="U8" s="19">
        <f t="shared" ref="U8:U71" si="12">(F8+K8+L8+M8+R8+T8)/S8</f>
        <v>7.9983509019914498</v>
      </c>
      <c r="V8" s="14">
        <f t="shared" ref="V8:V71" si="13">F8/S8</f>
        <v>3.2365177466003021</v>
      </c>
      <c r="W8" s="14"/>
      <c r="X8" s="14"/>
      <c r="Y8" s="14">
        <f>VLOOKUP(A:A,[1]TDSheet!$A:$Y,25,0)</f>
        <v>37.081000000000003</v>
      </c>
      <c r="Z8" s="14">
        <f>VLOOKUP(A:A,[1]TDSheet!$A:$Z,26,0)</f>
        <v>38.0242</v>
      </c>
      <c r="AA8" s="14">
        <f>VLOOKUP(A:A,[1]TDSheet!$A:$AA,27,0)</f>
        <v>40.085999999999999</v>
      </c>
      <c r="AB8" s="14">
        <f>VLOOKUP(A:A,[3]TDSheet!$A:$D,4,0)</f>
        <v>40.975000000000001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R8*G8</f>
        <v>30</v>
      </c>
      <c r="AF8" s="14">
        <f t="shared" ref="AF8:AF71" si="15">T8*G8</f>
        <v>40</v>
      </c>
      <c r="AG8" s="14"/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1228.1659999999999</v>
      </c>
      <c r="D9" s="8">
        <v>1737.277</v>
      </c>
      <c r="E9" s="8">
        <v>1730.5350000000001</v>
      </c>
      <c r="F9" s="8">
        <v>882.45500000000004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1724.4</v>
      </c>
      <c r="J9" s="14">
        <f t="shared" si="10"/>
        <v>6.1349999999999909</v>
      </c>
      <c r="K9" s="14">
        <f>VLOOKUP(A:A,[1]TDSheet!$A:$L,12,0)</f>
        <v>150</v>
      </c>
      <c r="L9" s="14">
        <f>VLOOKUP(A:A,[1]TDSheet!$A:$M,13,0)</f>
        <v>100</v>
      </c>
      <c r="M9" s="14">
        <f>VLOOKUP(A:A,[1]TDSheet!$A:$N,14,0)</f>
        <v>650</v>
      </c>
      <c r="N9" s="14"/>
      <c r="O9" s="14"/>
      <c r="P9" s="14"/>
      <c r="Q9" s="17"/>
      <c r="R9" s="17">
        <v>700</v>
      </c>
      <c r="S9" s="14">
        <f t="shared" si="11"/>
        <v>346.10700000000003</v>
      </c>
      <c r="T9" s="17">
        <v>400</v>
      </c>
      <c r="U9" s="19">
        <f t="shared" si="12"/>
        <v>8.3282193079018914</v>
      </c>
      <c r="V9" s="14">
        <f t="shared" si="13"/>
        <v>2.5496594983632228</v>
      </c>
      <c r="W9" s="14"/>
      <c r="X9" s="14"/>
      <c r="Y9" s="14">
        <f>VLOOKUP(A:A,[1]TDSheet!$A:$Y,25,0)</f>
        <v>235.7552</v>
      </c>
      <c r="Z9" s="14">
        <f>VLOOKUP(A:A,[1]TDSheet!$A:$Z,26,0)</f>
        <v>300.08440000000002</v>
      </c>
      <c r="AA9" s="14">
        <f>VLOOKUP(A:A,[1]TDSheet!$A:$AA,27,0)</f>
        <v>299.18459999999999</v>
      </c>
      <c r="AB9" s="14">
        <f>VLOOKUP(A:A,[3]TDSheet!$A:$D,4,0)</f>
        <v>360.755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700</v>
      </c>
      <c r="AF9" s="14">
        <f t="shared" si="15"/>
        <v>400</v>
      </c>
      <c r="AG9" s="14"/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1143.8440000000001</v>
      </c>
      <c r="D10" s="8">
        <v>2172.8989999999999</v>
      </c>
      <c r="E10" s="8">
        <v>1989.0940000000001</v>
      </c>
      <c r="F10" s="8">
        <v>1022.859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1978.23</v>
      </c>
      <c r="J10" s="14">
        <f t="shared" si="10"/>
        <v>10.864000000000033</v>
      </c>
      <c r="K10" s="14">
        <f>VLOOKUP(A:A,[1]TDSheet!$A:$L,12,0)</f>
        <v>300</v>
      </c>
      <c r="L10" s="14">
        <f>VLOOKUP(A:A,[1]TDSheet!$A:$M,13,0)</f>
        <v>150</v>
      </c>
      <c r="M10" s="14">
        <f>VLOOKUP(A:A,[1]TDSheet!$A:$N,14,0)</f>
        <v>1300</v>
      </c>
      <c r="N10" s="14"/>
      <c r="O10" s="14"/>
      <c r="P10" s="14"/>
      <c r="Q10" s="17"/>
      <c r="R10" s="17">
        <v>300</v>
      </c>
      <c r="S10" s="14">
        <f t="shared" si="11"/>
        <v>397.81880000000001</v>
      </c>
      <c r="T10" s="17">
        <v>520</v>
      </c>
      <c r="U10" s="19">
        <f t="shared" si="12"/>
        <v>9.0313957007562227</v>
      </c>
      <c r="V10" s="14">
        <f t="shared" si="13"/>
        <v>2.5711680795377192</v>
      </c>
      <c r="W10" s="14"/>
      <c r="X10" s="14"/>
      <c r="Y10" s="14">
        <f>VLOOKUP(A:A,[1]TDSheet!$A:$Y,25,0)</f>
        <v>350.58699999999999</v>
      </c>
      <c r="Z10" s="14">
        <f>VLOOKUP(A:A,[1]TDSheet!$A:$Z,26,0)</f>
        <v>330.46260000000001</v>
      </c>
      <c r="AA10" s="14">
        <f>VLOOKUP(A:A,[1]TDSheet!$A:$AA,27,0)</f>
        <v>377.64699999999999</v>
      </c>
      <c r="AB10" s="14">
        <f>VLOOKUP(A:A,[3]TDSheet!$A:$D,4,0)</f>
        <v>528.45399999999995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300</v>
      </c>
      <c r="AF10" s="14">
        <f t="shared" si="15"/>
        <v>520</v>
      </c>
      <c r="AG10" s="14"/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75.617000000000004</v>
      </c>
      <c r="D11" s="8">
        <v>81.578000000000003</v>
      </c>
      <c r="E11" s="8">
        <v>59.683</v>
      </c>
      <c r="F11" s="8">
        <v>97.512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57</v>
      </c>
      <c r="J11" s="14">
        <f t="shared" si="10"/>
        <v>2.6829999999999998</v>
      </c>
      <c r="K11" s="14">
        <f>VLOOKUP(A:A,[1]TDSheet!$A:$L,12,0)</f>
        <v>0</v>
      </c>
      <c r="L11" s="14">
        <f>VLOOKUP(A:A,[1]TDSheet!$A:$M,13,0)</f>
        <v>30</v>
      </c>
      <c r="M11" s="14">
        <f>VLOOKUP(A:A,[1]TDSheet!$A:$N,14,0)</f>
        <v>50</v>
      </c>
      <c r="N11" s="14"/>
      <c r="O11" s="14"/>
      <c r="P11" s="14"/>
      <c r="Q11" s="17"/>
      <c r="R11" s="17"/>
      <c r="S11" s="14">
        <f t="shared" si="11"/>
        <v>11.9366</v>
      </c>
      <c r="T11" s="17"/>
      <c r="U11" s="19">
        <f t="shared" si="12"/>
        <v>14.871236365464203</v>
      </c>
      <c r="V11" s="14">
        <f t="shared" si="13"/>
        <v>8.1691603974331048</v>
      </c>
      <c r="W11" s="14"/>
      <c r="X11" s="14"/>
      <c r="Y11" s="14">
        <f>VLOOKUP(A:A,[1]TDSheet!$A:$Y,25,0)</f>
        <v>12.779199999999999</v>
      </c>
      <c r="Z11" s="14">
        <f>VLOOKUP(A:A,[1]TDSheet!$A:$Z,26,0)</f>
        <v>18.060200000000002</v>
      </c>
      <c r="AA11" s="14">
        <f>VLOOKUP(A:A,[1]TDSheet!$A:$AA,27,0)</f>
        <v>12.157</v>
      </c>
      <c r="AB11" s="14">
        <f>VLOOKUP(A:A,[3]TDSheet!$A:$D,4,0)</f>
        <v>16.934999999999999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/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76.403999999999996</v>
      </c>
      <c r="D12" s="8"/>
      <c r="E12" s="8">
        <v>38.485999999999997</v>
      </c>
      <c r="F12" s="8">
        <v>37.917999999999999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37.5</v>
      </c>
      <c r="J12" s="14">
        <f t="shared" si="10"/>
        <v>0.9859999999999971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VLOOKUP(A:A,[1]TDSheet!$A:$N,14,0)</f>
        <v>0</v>
      </c>
      <c r="N12" s="14"/>
      <c r="O12" s="14"/>
      <c r="P12" s="14"/>
      <c r="Q12" s="17"/>
      <c r="R12" s="17"/>
      <c r="S12" s="14">
        <f t="shared" si="11"/>
        <v>7.6971999999999996</v>
      </c>
      <c r="T12" s="17"/>
      <c r="U12" s="19">
        <f t="shared" si="12"/>
        <v>4.9262069323909996</v>
      </c>
      <c r="V12" s="14">
        <f t="shared" si="13"/>
        <v>4.9262069323909996</v>
      </c>
      <c r="W12" s="14"/>
      <c r="X12" s="14"/>
      <c r="Y12" s="14">
        <f>VLOOKUP(A:A,[1]TDSheet!$A:$Y,25,0)</f>
        <v>0</v>
      </c>
      <c r="Z12" s="14">
        <f>VLOOKUP(A:A,[1]TDSheet!$A:$Z,26,0)</f>
        <v>3.4350000000000001</v>
      </c>
      <c r="AA12" s="14">
        <f>VLOOKUP(A:A,[1]TDSheet!$A:$AA,27,0)</f>
        <v>8.4985999999999997</v>
      </c>
      <c r="AB12" s="14">
        <f>VLOOKUP(A:A,[3]TDSheet!$A:$D,4,0)</f>
        <v>2.0099999999999998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/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86.308000000000007</v>
      </c>
      <c r="D13" s="8">
        <v>110.73</v>
      </c>
      <c r="E13" s="8">
        <v>99.454999999999998</v>
      </c>
      <c r="F13" s="8">
        <v>96.236000000000004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98.65</v>
      </c>
      <c r="J13" s="14">
        <f t="shared" si="10"/>
        <v>0.80499999999999261</v>
      </c>
      <c r="K13" s="14">
        <f>VLOOKUP(A:A,[1]TDSheet!$A:$L,12,0)</f>
        <v>20</v>
      </c>
      <c r="L13" s="14">
        <f>VLOOKUP(A:A,[1]TDSheet!$A:$M,13,0)</f>
        <v>20</v>
      </c>
      <c r="M13" s="14">
        <f>VLOOKUP(A:A,[1]TDSheet!$A:$N,14,0)</f>
        <v>50</v>
      </c>
      <c r="N13" s="14"/>
      <c r="O13" s="14"/>
      <c r="P13" s="14"/>
      <c r="Q13" s="17"/>
      <c r="R13" s="17"/>
      <c r="S13" s="14">
        <f t="shared" si="11"/>
        <v>19.890999999999998</v>
      </c>
      <c r="T13" s="17"/>
      <c r="U13" s="19">
        <f t="shared" si="12"/>
        <v>9.3628274093811275</v>
      </c>
      <c r="V13" s="14">
        <f t="shared" si="13"/>
        <v>4.8381680156854863</v>
      </c>
      <c r="W13" s="14"/>
      <c r="X13" s="14"/>
      <c r="Y13" s="14">
        <f>VLOOKUP(A:A,[1]TDSheet!$A:$Y,25,0)</f>
        <v>21.929600000000001</v>
      </c>
      <c r="Z13" s="14">
        <f>VLOOKUP(A:A,[1]TDSheet!$A:$Z,26,0)</f>
        <v>26.540399999999998</v>
      </c>
      <c r="AA13" s="14">
        <f>VLOOKUP(A:A,[1]TDSheet!$A:$AA,27,0)</f>
        <v>24.4572</v>
      </c>
      <c r="AB13" s="14">
        <f>VLOOKUP(A:A,[3]TDSheet!$A:$D,4,0)</f>
        <v>18.882999999999999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0</v>
      </c>
      <c r="AG13" s="14"/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327.899</v>
      </c>
      <c r="D14" s="8">
        <v>419.88299999999998</v>
      </c>
      <c r="E14" s="8">
        <v>418.76</v>
      </c>
      <c r="F14" s="8">
        <v>267.27800000000002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401.55</v>
      </c>
      <c r="J14" s="14">
        <f t="shared" si="10"/>
        <v>17.20999999999998</v>
      </c>
      <c r="K14" s="14">
        <f>VLOOKUP(A:A,[1]TDSheet!$A:$L,12,0)</f>
        <v>80</v>
      </c>
      <c r="L14" s="14">
        <f>VLOOKUP(A:A,[1]TDSheet!$A:$M,13,0)</f>
        <v>30</v>
      </c>
      <c r="M14" s="14">
        <f>VLOOKUP(A:A,[1]TDSheet!$A:$N,14,0)</f>
        <v>250</v>
      </c>
      <c r="N14" s="14"/>
      <c r="O14" s="14"/>
      <c r="P14" s="14"/>
      <c r="Q14" s="17"/>
      <c r="R14" s="17"/>
      <c r="S14" s="14">
        <f t="shared" si="11"/>
        <v>83.751999999999995</v>
      </c>
      <c r="T14" s="17">
        <v>100</v>
      </c>
      <c r="U14" s="19">
        <f t="shared" si="12"/>
        <v>8.6837090457541315</v>
      </c>
      <c r="V14" s="14">
        <f t="shared" si="13"/>
        <v>3.1913028942592421</v>
      </c>
      <c r="W14" s="14"/>
      <c r="X14" s="14"/>
      <c r="Y14" s="14">
        <f>VLOOKUP(A:A,[1]TDSheet!$A:$Y,25,0)</f>
        <v>90.117400000000004</v>
      </c>
      <c r="Z14" s="14">
        <f>VLOOKUP(A:A,[1]TDSheet!$A:$Z,26,0)</f>
        <v>85.705200000000005</v>
      </c>
      <c r="AA14" s="14">
        <f>VLOOKUP(A:A,[1]TDSheet!$A:$AA,27,0)</f>
        <v>87.305399999999992</v>
      </c>
      <c r="AB14" s="14">
        <f>VLOOKUP(A:A,[3]TDSheet!$A:$D,4,0)</f>
        <v>100.542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100</v>
      </c>
      <c r="AG14" s="14"/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748</v>
      </c>
      <c r="D15" s="8">
        <v>407</v>
      </c>
      <c r="E15" s="8">
        <v>423</v>
      </c>
      <c r="F15" s="8">
        <v>723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428</v>
      </c>
      <c r="J15" s="14">
        <f t="shared" si="10"/>
        <v>-5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400</v>
      </c>
      <c r="N15" s="14"/>
      <c r="O15" s="14"/>
      <c r="P15" s="14"/>
      <c r="Q15" s="17"/>
      <c r="R15" s="17"/>
      <c r="S15" s="14">
        <f t="shared" si="11"/>
        <v>84.6</v>
      </c>
      <c r="T15" s="17"/>
      <c r="U15" s="19">
        <f t="shared" si="12"/>
        <v>13.274231678486998</v>
      </c>
      <c r="V15" s="14">
        <f t="shared" si="13"/>
        <v>8.546099290780143</v>
      </c>
      <c r="W15" s="14"/>
      <c r="X15" s="14"/>
      <c r="Y15" s="14">
        <f>VLOOKUP(A:A,[1]TDSheet!$A:$Y,25,0)</f>
        <v>108.4</v>
      </c>
      <c r="Z15" s="14">
        <f>VLOOKUP(A:A,[1]TDSheet!$A:$Z,26,0)</f>
        <v>111.2</v>
      </c>
      <c r="AA15" s="14">
        <f>VLOOKUP(A:A,[1]TDSheet!$A:$AA,27,0)</f>
        <v>96.2</v>
      </c>
      <c r="AB15" s="14">
        <f>VLOOKUP(A:A,[3]TDSheet!$A:$D,4,0)</f>
        <v>89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4"/>
        <v>0</v>
      </c>
      <c r="AF15" s="14">
        <f t="shared" si="15"/>
        <v>0</v>
      </c>
      <c r="AG15" s="14"/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10.423999999999999</v>
      </c>
      <c r="D16" s="8">
        <v>83.421999999999997</v>
      </c>
      <c r="E16" s="8">
        <v>50.612000000000002</v>
      </c>
      <c r="F16" s="8">
        <v>43.234000000000002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63</v>
      </c>
      <c r="J16" s="14">
        <f t="shared" si="10"/>
        <v>-12.387999999999998</v>
      </c>
      <c r="K16" s="14">
        <f>VLOOKUP(A:A,[1]TDSheet!$A:$L,12,0)</f>
        <v>20</v>
      </c>
      <c r="L16" s="14">
        <f>VLOOKUP(A:A,[1]TDSheet!$A:$M,13,0)</f>
        <v>10</v>
      </c>
      <c r="M16" s="14">
        <f>VLOOKUP(A:A,[1]TDSheet!$A:$N,14,0)</f>
        <v>10</v>
      </c>
      <c r="N16" s="14"/>
      <c r="O16" s="14"/>
      <c r="P16" s="14"/>
      <c r="Q16" s="17"/>
      <c r="R16" s="17"/>
      <c r="S16" s="14">
        <f t="shared" si="11"/>
        <v>10.122400000000001</v>
      </c>
      <c r="T16" s="17"/>
      <c r="U16" s="19">
        <f t="shared" si="12"/>
        <v>8.2227534971943417</v>
      </c>
      <c r="V16" s="14">
        <f t="shared" si="13"/>
        <v>4.2711214731684182</v>
      </c>
      <c r="W16" s="14"/>
      <c r="X16" s="14"/>
      <c r="Y16" s="14">
        <f>VLOOKUP(A:A,[1]TDSheet!$A:$Y,25,0)</f>
        <v>10.405800000000001</v>
      </c>
      <c r="Z16" s="14">
        <f>VLOOKUP(A:A,[1]TDSheet!$A:$Z,26,0)</f>
        <v>5.3713999999999995</v>
      </c>
      <c r="AA16" s="14">
        <f>VLOOKUP(A:A,[1]TDSheet!$A:$AA,27,0)</f>
        <v>12.477599999999999</v>
      </c>
      <c r="AB16" s="14">
        <f>VLOOKUP(A:A,[3]TDSheet!$A:$D,4,0)</f>
        <v>1.486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4"/>
        <v>0</v>
      </c>
      <c r="AF16" s="14">
        <f t="shared" si="15"/>
        <v>0</v>
      </c>
      <c r="AG16" s="14"/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167.125</v>
      </c>
      <c r="D17" s="8">
        <v>266.27699999999999</v>
      </c>
      <c r="E17" s="21">
        <v>358</v>
      </c>
      <c r="F17" s="21">
        <v>168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338.2</v>
      </c>
      <c r="J17" s="14">
        <f t="shared" si="10"/>
        <v>19.800000000000011</v>
      </c>
      <c r="K17" s="14">
        <f>VLOOKUP(A:A,[1]TDSheet!$A:$L,12,0)</f>
        <v>60</v>
      </c>
      <c r="L17" s="14">
        <f>VLOOKUP(A:A,[1]TDSheet!$A:$M,13,0)</f>
        <v>0</v>
      </c>
      <c r="M17" s="14">
        <f>VLOOKUP(A:A,[1]TDSheet!$A:$N,14,0)</f>
        <v>120</v>
      </c>
      <c r="N17" s="14"/>
      <c r="O17" s="14"/>
      <c r="P17" s="14"/>
      <c r="Q17" s="17"/>
      <c r="R17" s="17">
        <v>150</v>
      </c>
      <c r="S17" s="14">
        <f t="shared" si="11"/>
        <v>71.599999999999994</v>
      </c>
      <c r="T17" s="17">
        <v>100</v>
      </c>
      <c r="U17" s="19">
        <f t="shared" si="12"/>
        <v>8.3519553072625712</v>
      </c>
      <c r="V17" s="14">
        <f t="shared" si="13"/>
        <v>2.3463687150837989</v>
      </c>
      <c r="W17" s="14"/>
      <c r="X17" s="14"/>
      <c r="Y17" s="14">
        <f>VLOOKUP(A:A,[1]TDSheet!$A:$Y,25,0)</f>
        <v>77.400000000000006</v>
      </c>
      <c r="Z17" s="14">
        <f>VLOOKUP(A:A,[1]TDSheet!$A:$Z,26,0)</f>
        <v>75</v>
      </c>
      <c r="AA17" s="14">
        <f>VLOOKUP(A:A,[1]TDSheet!$A:$AA,27,0)</f>
        <v>63.6</v>
      </c>
      <c r="AB17" s="14">
        <f>VLOOKUP(A:A,[3]TDSheet!$A:$D,4,0)</f>
        <v>49.676000000000002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150</v>
      </c>
      <c r="AF17" s="14">
        <f t="shared" si="15"/>
        <v>100</v>
      </c>
      <c r="AG17" s="14"/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58.582999999999998</v>
      </c>
      <c r="D18" s="8">
        <v>41.128</v>
      </c>
      <c r="E18" s="8">
        <v>68.328999999999994</v>
      </c>
      <c r="F18" s="8">
        <v>29.448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71.599999999999994</v>
      </c>
      <c r="J18" s="14">
        <f t="shared" si="10"/>
        <v>-3.2710000000000008</v>
      </c>
      <c r="K18" s="14">
        <f>VLOOKUP(A:A,[1]TDSheet!$A:$L,12,0)</f>
        <v>10</v>
      </c>
      <c r="L18" s="14">
        <f>VLOOKUP(A:A,[1]TDSheet!$A:$M,13,0)</f>
        <v>30</v>
      </c>
      <c r="M18" s="14">
        <f>VLOOKUP(A:A,[1]TDSheet!$A:$N,14,0)</f>
        <v>40</v>
      </c>
      <c r="N18" s="14"/>
      <c r="O18" s="14"/>
      <c r="P18" s="14"/>
      <c r="Q18" s="17"/>
      <c r="R18" s="17"/>
      <c r="S18" s="14">
        <f t="shared" si="11"/>
        <v>13.665799999999999</v>
      </c>
      <c r="T18" s="17">
        <v>10</v>
      </c>
      <c r="U18" s="19">
        <f t="shared" si="12"/>
        <v>8.7406518462146394</v>
      </c>
      <c r="V18" s="14">
        <f t="shared" si="13"/>
        <v>2.154868357505598</v>
      </c>
      <c r="W18" s="14"/>
      <c r="X18" s="14"/>
      <c r="Y18" s="14">
        <f>VLOOKUP(A:A,[1]TDSheet!$A:$Y,25,0)</f>
        <v>13.334999999999999</v>
      </c>
      <c r="Z18" s="14">
        <f>VLOOKUP(A:A,[1]TDSheet!$A:$Z,26,0)</f>
        <v>16.1584</v>
      </c>
      <c r="AA18" s="14">
        <f>VLOOKUP(A:A,[1]TDSheet!$A:$AA,27,0)</f>
        <v>12.5404</v>
      </c>
      <c r="AB18" s="14">
        <f>VLOOKUP(A:A,[3]TDSheet!$A:$D,4,0)</f>
        <v>7.7359999999999998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0</v>
      </c>
      <c r="AF18" s="14">
        <f t="shared" si="15"/>
        <v>10</v>
      </c>
      <c r="AG18" s="14"/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195.423</v>
      </c>
      <c r="D19" s="8">
        <v>430.85199999999998</v>
      </c>
      <c r="E19" s="8">
        <v>476.68</v>
      </c>
      <c r="F19" s="8">
        <v>142.667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465.99700000000001</v>
      </c>
      <c r="J19" s="14">
        <f t="shared" si="10"/>
        <v>10.682999999999993</v>
      </c>
      <c r="K19" s="14">
        <f>VLOOKUP(A:A,[1]TDSheet!$A:$L,12,0)</f>
        <v>50</v>
      </c>
      <c r="L19" s="14">
        <f>VLOOKUP(A:A,[1]TDSheet!$A:$M,13,0)</f>
        <v>100</v>
      </c>
      <c r="M19" s="14">
        <f>VLOOKUP(A:A,[1]TDSheet!$A:$N,14,0)</f>
        <v>280</v>
      </c>
      <c r="N19" s="14"/>
      <c r="O19" s="14"/>
      <c r="P19" s="14"/>
      <c r="Q19" s="17"/>
      <c r="R19" s="17">
        <v>120</v>
      </c>
      <c r="S19" s="14">
        <f t="shared" si="11"/>
        <v>95.335999999999999</v>
      </c>
      <c r="T19" s="17">
        <v>120</v>
      </c>
      <c r="U19" s="19">
        <f t="shared" si="12"/>
        <v>8.5242405806830579</v>
      </c>
      <c r="V19" s="14">
        <f t="shared" si="13"/>
        <v>1.49646513384241</v>
      </c>
      <c r="W19" s="14"/>
      <c r="X19" s="14"/>
      <c r="Y19" s="14">
        <f>VLOOKUP(A:A,[1]TDSheet!$A:$Y,25,0)</f>
        <v>81.813199999999995</v>
      </c>
      <c r="Z19" s="14">
        <f>VLOOKUP(A:A,[1]TDSheet!$A:$Z,26,0)</f>
        <v>74.468600000000009</v>
      </c>
      <c r="AA19" s="14">
        <f>VLOOKUP(A:A,[1]TDSheet!$A:$AA,27,0)</f>
        <v>74.502800000000008</v>
      </c>
      <c r="AB19" s="14">
        <f>VLOOKUP(A:A,[3]TDSheet!$A:$D,4,0)</f>
        <v>106.07299999999999</v>
      </c>
      <c r="AC19" s="14">
        <f>VLOOKUP(A:A,[1]TDSheet!$A:$AC,29,0)</f>
        <v>80</v>
      </c>
      <c r="AD19" s="14" t="str">
        <f>VLOOKUP(A:A,[1]TDSheet!$A:$AD,30,0)</f>
        <v>скидка</v>
      </c>
      <c r="AE19" s="14">
        <f t="shared" si="14"/>
        <v>120</v>
      </c>
      <c r="AF19" s="14">
        <f t="shared" si="15"/>
        <v>120</v>
      </c>
      <c r="AG19" s="14"/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1227</v>
      </c>
      <c r="D20" s="8">
        <v>829</v>
      </c>
      <c r="E20" s="8">
        <v>937</v>
      </c>
      <c r="F20" s="8">
        <v>1093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954</v>
      </c>
      <c r="J20" s="14">
        <f t="shared" si="10"/>
        <v>-17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800</v>
      </c>
      <c r="N20" s="14"/>
      <c r="O20" s="14"/>
      <c r="P20" s="14"/>
      <c r="Q20" s="17"/>
      <c r="R20" s="17"/>
      <c r="S20" s="14">
        <f t="shared" si="11"/>
        <v>187.4</v>
      </c>
      <c r="T20" s="17"/>
      <c r="U20" s="19">
        <f t="shared" si="12"/>
        <v>10.101387406616862</v>
      </c>
      <c r="V20" s="14">
        <f t="shared" si="13"/>
        <v>5.8324439701173958</v>
      </c>
      <c r="W20" s="14"/>
      <c r="X20" s="14"/>
      <c r="Y20" s="14">
        <f>VLOOKUP(A:A,[1]TDSheet!$A:$Y,25,0)</f>
        <v>193.4</v>
      </c>
      <c r="Z20" s="14">
        <f>VLOOKUP(A:A,[1]TDSheet!$A:$Z,26,0)</f>
        <v>215.4</v>
      </c>
      <c r="AA20" s="14">
        <f>VLOOKUP(A:A,[1]TDSheet!$A:$AA,27,0)</f>
        <v>176.8</v>
      </c>
      <c r="AB20" s="14">
        <f>VLOOKUP(A:A,[3]TDSheet!$A:$D,4,0)</f>
        <v>250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/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518.28300000000002</v>
      </c>
      <c r="D21" s="8">
        <v>887.14599999999996</v>
      </c>
      <c r="E21" s="8">
        <v>1007.242</v>
      </c>
      <c r="F21" s="8">
        <v>392.28899999999999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981.12199999999996</v>
      </c>
      <c r="J21" s="14">
        <f t="shared" si="10"/>
        <v>26.120000000000005</v>
      </c>
      <c r="K21" s="14">
        <f>VLOOKUP(A:A,[1]TDSheet!$A:$L,12,0)</f>
        <v>150</v>
      </c>
      <c r="L21" s="14">
        <f>VLOOKUP(A:A,[1]TDSheet!$A:$M,13,0)</f>
        <v>100</v>
      </c>
      <c r="M21" s="14">
        <f>VLOOKUP(A:A,[1]TDSheet!$A:$N,14,0)</f>
        <v>530</v>
      </c>
      <c r="N21" s="14"/>
      <c r="O21" s="14"/>
      <c r="P21" s="14"/>
      <c r="Q21" s="17"/>
      <c r="R21" s="17">
        <v>270</v>
      </c>
      <c r="S21" s="14">
        <f t="shared" si="11"/>
        <v>201.44839999999999</v>
      </c>
      <c r="T21" s="17">
        <v>250</v>
      </c>
      <c r="U21" s="19">
        <f t="shared" si="12"/>
        <v>8.4006077983245344</v>
      </c>
      <c r="V21" s="14">
        <f t="shared" si="13"/>
        <v>1.9473423467250175</v>
      </c>
      <c r="W21" s="14"/>
      <c r="X21" s="14"/>
      <c r="Y21" s="14">
        <f>VLOOKUP(A:A,[1]TDSheet!$A:$Y,25,0)</f>
        <v>195.05719999999999</v>
      </c>
      <c r="Z21" s="14">
        <f>VLOOKUP(A:A,[1]TDSheet!$A:$Z,26,0)</f>
        <v>185.77199999999999</v>
      </c>
      <c r="AA21" s="14">
        <f>VLOOKUP(A:A,[1]TDSheet!$A:$AA,27,0)</f>
        <v>173.38900000000001</v>
      </c>
      <c r="AB21" s="14">
        <f>VLOOKUP(A:A,[3]TDSheet!$A:$D,4,0)</f>
        <v>309.56099999999998</v>
      </c>
      <c r="AC21" s="14">
        <f>VLOOKUP(A:A,[1]TDSheet!$A:$AC,29,0)</f>
        <v>80</v>
      </c>
      <c r="AD21" s="14" t="str">
        <f>VLOOKUP(A:A,[1]TDSheet!$A:$AD,30,0)</f>
        <v>скидка</v>
      </c>
      <c r="AE21" s="14">
        <f t="shared" si="14"/>
        <v>270</v>
      </c>
      <c r="AF21" s="14">
        <f t="shared" si="15"/>
        <v>250</v>
      </c>
      <c r="AG21" s="14"/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2565</v>
      </c>
      <c r="D22" s="8">
        <v>1939</v>
      </c>
      <c r="E22" s="8">
        <v>2621</v>
      </c>
      <c r="F22" s="8">
        <v>1359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2650</v>
      </c>
      <c r="J22" s="14">
        <f t="shared" si="10"/>
        <v>-29</v>
      </c>
      <c r="K22" s="14">
        <f>VLOOKUP(A:A,[1]TDSheet!$A:$L,12,0)</f>
        <v>400</v>
      </c>
      <c r="L22" s="14">
        <f>VLOOKUP(A:A,[1]TDSheet!$A:$M,13,0)</f>
        <v>200</v>
      </c>
      <c r="M22" s="14">
        <f>VLOOKUP(A:A,[1]TDSheet!$A:$N,14,0)</f>
        <v>1000</v>
      </c>
      <c r="N22" s="14"/>
      <c r="O22" s="14"/>
      <c r="P22" s="14"/>
      <c r="Q22" s="17"/>
      <c r="R22" s="17">
        <v>1000</v>
      </c>
      <c r="S22" s="14">
        <f t="shared" si="11"/>
        <v>524.20000000000005</v>
      </c>
      <c r="T22" s="17">
        <v>400</v>
      </c>
      <c r="U22" s="19">
        <f t="shared" si="12"/>
        <v>8.3155284242655476</v>
      </c>
      <c r="V22" s="14">
        <f t="shared" si="13"/>
        <v>2.5925219381915299</v>
      </c>
      <c r="W22" s="14"/>
      <c r="X22" s="14"/>
      <c r="Y22" s="14">
        <f>VLOOKUP(A:A,[1]TDSheet!$A:$Y,25,0)</f>
        <v>492.2</v>
      </c>
      <c r="Z22" s="14">
        <f>VLOOKUP(A:A,[1]TDSheet!$A:$Z,26,0)</f>
        <v>660</v>
      </c>
      <c r="AA22" s="14">
        <f>VLOOKUP(A:A,[1]TDSheet!$A:$AA,27,0)</f>
        <v>489.6</v>
      </c>
      <c r="AB22" s="14">
        <f>VLOOKUP(A:A,[3]TDSheet!$A:$D,4,0)</f>
        <v>729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120</v>
      </c>
      <c r="AF22" s="14">
        <f t="shared" si="15"/>
        <v>48</v>
      </c>
      <c r="AG22" s="14"/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1106</v>
      </c>
      <c r="D23" s="8">
        <v>827</v>
      </c>
      <c r="E23" s="8">
        <v>773</v>
      </c>
      <c r="F23" s="8">
        <v>1130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799</v>
      </c>
      <c r="J23" s="14">
        <f t="shared" si="10"/>
        <v>-26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VLOOKUP(A:A,[1]TDSheet!$A:$N,14,0)</f>
        <v>800</v>
      </c>
      <c r="N23" s="14"/>
      <c r="O23" s="14"/>
      <c r="P23" s="14"/>
      <c r="Q23" s="17"/>
      <c r="R23" s="17"/>
      <c r="S23" s="14">
        <f t="shared" si="11"/>
        <v>154.6</v>
      </c>
      <c r="T23" s="17"/>
      <c r="U23" s="19">
        <f t="shared" si="12"/>
        <v>12.483829236739975</v>
      </c>
      <c r="V23" s="14">
        <f t="shared" si="13"/>
        <v>7.3091849935316953</v>
      </c>
      <c r="W23" s="14"/>
      <c r="X23" s="14"/>
      <c r="Y23" s="14">
        <f>VLOOKUP(A:A,[1]TDSheet!$A:$Y,25,0)</f>
        <v>173.2</v>
      </c>
      <c r="Z23" s="14">
        <f>VLOOKUP(A:A,[1]TDSheet!$A:$Z,26,0)</f>
        <v>203.6</v>
      </c>
      <c r="AA23" s="14">
        <f>VLOOKUP(A:A,[1]TDSheet!$A:$AA,27,0)</f>
        <v>170.4</v>
      </c>
      <c r="AB23" s="14">
        <f>VLOOKUP(A:A,[3]TDSheet!$A:$D,4,0)</f>
        <v>232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/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50.956000000000003</v>
      </c>
      <c r="D24" s="8">
        <v>22.145</v>
      </c>
      <c r="E24" s="8">
        <v>46.162999999999997</v>
      </c>
      <c r="F24" s="8">
        <v>25.433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46.6</v>
      </c>
      <c r="J24" s="14">
        <f t="shared" si="10"/>
        <v>-0.43700000000000472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VLOOKUP(A:A,[1]TDSheet!$A:$N,14,0)</f>
        <v>50</v>
      </c>
      <c r="N24" s="14"/>
      <c r="O24" s="14"/>
      <c r="P24" s="14"/>
      <c r="Q24" s="17"/>
      <c r="R24" s="17"/>
      <c r="S24" s="14">
        <f t="shared" si="11"/>
        <v>9.2325999999999997</v>
      </c>
      <c r="T24" s="17">
        <v>50</v>
      </c>
      <c r="U24" s="19">
        <f t="shared" si="12"/>
        <v>13.585880467040703</v>
      </c>
      <c r="V24" s="14">
        <f t="shared" si="13"/>
        <v>2.7546953187617791</v>
      </c>
      <c r="W24" s="14"/>
      <c r="X24" s="14"/>
      <c r="Y24" s="14">
        <f>VLOOKUP(A:A,[1]TDSheet!$A:$Y,25,0)</f>
        <v>21.071999999999999</v>
      </c>
      <c r="Z24" s="14">
        <f>VLOOKUP(A:A,[1]TDSheet!$A:$Z,26,0)</f>
        <v>4.5526</v>
      </c>
      <c r="AA24" s="14">
        <f>VLOOKUP(A:A,[1]TDSheet!$A:$AA,27,0)</f>
        <v>2.4485999999999999</v>
      </c>
      <c r="AB24" s="14">
        <f>VLOOKUP(A:A,[3]TDSheet!$A:$D,4,0)</f>
        <v>7.0030000000000001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50</v>
      </c>
      <c r="AG24" s="14"/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63.481999999999999</v>
      </c>
      <c r="D25" s="8">
        <v>275.35899999999998</v>
      </c>
      <c r="E25" s="8">
        <v>167.21299999999999</v>
      </c>
      <c r="F25" s="8">
        <v>163.42500000000001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166.3</v>
      </c>
      <c r="J25" s="14">
        <f t="shared" si="10"/>
        <v>0.91299999999998249</v>
      </c>
      <c r="K25" s="14">
        <f>VLOOKUP(A:A,[1]TDSheet!$A:$L,12,0)</f>
        <v>30</v>
      </c>
      <c r="L25" s="14">
        <f>VLOOKUP(A:A,[1]TDSheet!$A:$M,13,0)</f>
        <v>30</v>
      </c>
      <c r="M25" s="14">
        <f>VLOOKUP(A:A,[1]TDSheet!$A:$N,14,0)</f>
        <v>100</v>
      </c>
      <c r="N25" s="14"/>
      <c r="O25" s="14"/>
      <c r="P25" s="14"/>
      <c r="Q25" s="17"/>
      <c r="R25" s="17"/>
      <c r="S25" s="14">
        <f t="shared" si="11"/>
        <v>33.442599999999999</v>
      </c>
      <c r="T25" s="17"/>
      <c r="U25" s="19">
        <f t="shared" si="12"/>
        <v>9.6710483036606014</v>
      </c>
      <c r="V25" s="14">
        <f t="shared" si="13"/>
        <v>4.8867312948155952</v>
      </c>
      <c r="W25" s="14"/>
      <c r="X25" s="14"/>
      <c r="Y25" s="14">
        <f>VLOOKUP(A:A,[1]TDSheet!$A:$Y,25,0)</f>
        <v>21.320799999999998</v>
      </c>
      <c r="Z25" s="14">
        <f>VLOOKUP(A:A,[1]TDSheet!$A:$Z,26,0)</f>
        <v>34.080399999999997</v>
      </c>
      <c r="AA25" s="14">
        <f>VLOOKUP(A:A,[1]TDSheet!$A:$AA,27,0)</f>
        <v>40.098799999999997</v>
      </c>
      <c r="AB25" s="14">
        <f>VLOOKUP(A:A,[3]TDSheet!$A:$D,4,0)</f>
        <v>20.212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0</v>
      </c>
      <c r="AG25" s="14"/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184.06100000000001</v>
      </c>
      <c r="D26" s="8">
        <v>534.63</v>
      </c>
      <c r="E26" s="8">
        <v>341.45</v>
      </c>
      <c r="F26" s="8">
        <v>342.23700000000002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334.3</v>
      </c>
      <c r="J26" s="14">
        <f t="shared" si="10"/>
        <v>7.1499999999999773</v>
      </c>
      <c r="K26" s="14">
        <f>VLOOKUP(A:A,[1]TDSheet!$A:$L,12,0)</f>
        <v>90</v>
      </c>
      <c r="L26" s="14">
        <f>VLOOKUP(A:A,[1]TDSheet!$A:$M,13,0)</f>
        <v>0</v>
      </c>
      <c r="M26" s="14">
        <f>VLOOKUP(A:A,[1]TDSheet!$A:$N,14,0)</f>
        <v>200</v>
      </c>
      <c r="N26" s="14"/>
      <c r="O26" s="14"/>
      <c r="P26" s="14"/>
      <c r="Q26" s="17"/>
      <c r="R26" s="17"/>
      <c r="S26" s="14">
        <f t="shared" si="11"/>
        <v>68.289999999999992</v>
      </c>
      <c r="T26" s="17">
        <v>50</v>
      </c>
      <c r="U26" s="19">
        <f t="shared" si="12"/>
        <v>9.9902914043051716</v>
      </c>
      <c r="V26" s="14">
        <f t="shared" si="13"/>
        <v>5.011524381314981</v>
      </c>
      <c r="W26" s="14"/>
      <c r="X26" s="14"/>
      <c r="Y26" s="14">
        <f>VLOOKUP(A:A,[1]TDSheet!$A:$Y,25,0)</f>
        <v>75.651600000000002</v>
      </c>
      <c r="Z26" s="14">
        <f>VLOOKUP(A:A,[1]TDSheet!$A:$Z,26,0)</f>
        <v>73.899199999999993</v>
      </c>
      <c r="AA26" s="14">
        <f>VLOOKUP(A:A,[1]TDSheet!$A:$AA,27,0)</f>
        <v>86.826400000000007</v>
      </c>
      <c r="AB26" s="14">
        <f>VLOOKUP(A:A,[3]TDSheet!$A:$D,4,0)</f>
        <v>75.477000000000004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50</v>
      </c>
      <c r="AG26" s="14"/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778</v>
      </c>
      <c r="D27" s="8">
        <v>632</v>
      </c>
      <c r="E27" s="8">
        <v>767</v>
      </c>
      <c r="F27" s="8">
        <v>614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790</v>
      </c>
      <c r="J27" s="14">
        <f t="shared" si="10"/>
        <v>-23</v>
      </c>
      <c r="K27" s="14">
        <f>VLOOKUP(A:A,[1]TDSheet!$A:$L,12,0)</f>
        <v>120</v>
      </c>
      <c r="L27" s="14">
        <f>VLOOKUP(A:A,[1]TDSheet!$A:$M,13,0)</f>
        <v>0</v>
      </c>
      <c r="M27" s="14">
        <f>VLOOKUP(A:A,[1]TDSheet!$A:$N,14,0)</f>
        <v>400</v>
      </c>
      <c r="N27" s="14"/>
      <c r="O27" s="14"/>
      <c r="P27" s="14"/>
      <c r="Q27" s="17"/>
      <c r="R27" s="17"/>
      <c r="S27" s="14">
        <f t="shared" si="11"/>
        <v>153.4</v>
      </c>
      <c r="T27" s="17">
        <v>200</v>
      </c>
      <c r="U27" s="19">
        <f t="shared" si="12"/>
        <v>8.6962190352020858</v>
      </c>
      <c r="V27" s="14">
        <f t="shared" si="13"/>
        <v>4.0026075619295955</v>
      </c>
      <c r="W27" s="14"/>
      <c r="X27" s="14"/>
      <c r="Y27" s="14">
        <f>VLOOKUP(A:A,[1]TDSheet!$A:$Y,25,0)</f>
        <v>206.8</v>
      </c>
      <c r="Z27" s="14">
        <f>VLOOKUP(A:A,[1]TDSheet!$A:$Z,26,0)</f>
        <v>210.6</v>
      </c>
      <c r="AA27" s="14">
        <f>VLOOKUP(A:A,[1]TDSheet!$A:$AA,27,0)</f>
        <v>164.8</v>
      </c>
      <c r="AB27" s="14">
        <f>VLOOKUP(A:A,[3]TDSheet!$A:$D,4,0)</f>
        <v>160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44</v>
      </c>
      <c r="AG27" s="14"/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858</v>
      </c>
      <c r="D28" s="8">
        <v>2055</v>
      </c>
      <c r="E28" s="8">
        <v>1895</v>
      </c>
      <c r="F28" s="8">
        <v>1000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1941</v>
      </c>
      <c r="J28" s="14">
        <f t="shared" si="10"/>
        <v>-46</v>
      </c>
      <c r="K28" s="14">
        <f>VLOOKUP(A:A,[1]TDSheet!$A:$L,12,0)</f>
        <v>0</v>
      </c>
      <c r="L28" s="14">
        <f>VLOOKUP(A:A,[1]TDSheet!$A:$M,13,0)</f>
        <v>440</v>
      </c>
      <c r="M28" s="14">
        <f>VLOOKUP(A:A,[1]TDSheet!$A:$N,14,0)</f>
        <v>800</v>
      </c>
      <c r="N28" s="14"/>
      <c r="O28" s="14"/>
      <c r="P28" s="14"/>
      <c r="Q28" s="17"/>
      <c r="R28" s="17">
        <v>400</v>
      </c>
      <c r="S28" s="14">
        <f t="shared" si="11"/>
        <v>379</v>
      </c>
      <c r="T28" s="17">
        <v>440</v>
      </c>
      <c r="U28" s="19">
        <f t="shared" si="12"/>
        <v>8.1266490765171504</v>
      </c>
      <c r="V28" s="14">
        <f t="shared" si="13"/>
        <v>2.6385224274406331</v>
      </c>
      <c r="W28" s="14"/>
      <c r="X28" s="14"/>
      <c r="Y28" s="14">
        <f>VLOOKUP(A:A,[1]TDSheet!$A:$Y,25,0)</f>
        <v>213</v>
      </c>
      <c r="Z28" s="14">
        <f>VLOOKUP(A:A,[1]TDSheet!$A:$Z,26,0)</f>
        <v>350.8</v>
      </c>
      <c r="AA28" s="14">
        <f>VLOOKUP(A:A,[1]TDSheet!$A:$AA,27,0)</f>
        <v>366.4</v>
      </c>
      <c r="AB28" s="14">
        <f>VLOOKUP(A:A,[3]TDSheet!$A:$D,4,0)</f>
        <v>406</v>
      </c>
      <c r="AC28" s="14">
        <f>VLOOKUP(A:A,[1]TDSheet!$A:$AC,29,0)</f>
        <v>0</v>
      </c>
      <c r="AD28" s="14" t="str">
        <f>VLOOKUP(A:A,[1]TDSheet!$A:$AD,30,0)</f>
        <v>м320з</v>
      </c>
      <c r="AE28" s="14">
        <f t="shared" si="14"/>
        <v>140</v>
      </c>
      <c r="AF28" s="14">
        <f t="shared" si="15"/>
        <v>154</v>
      </c>
      <c r="AG28" s="14"/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139.58099999999999</v>
      </c>
      <c r="D29" s="8">
        <v>176.82499999999999</v>
      </c>
      <c r="E29" s="8">
        <v>228.642</v>
      </c>
      <c r="F29" s="8">
        <v>70.58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232</v>
      </c>
      <c r="J29" s="14">
        <f t="shared" si="10"/>
        <v>-3.3580000000000041</v>
      </c>
      <c r="K29" s="14">
        <f>VLOOKUP(A:A,[1]TDSheet!$A:$L,12,0)</f>
        <v>40</v>
      </c>
      <c r="L29" s="14">
        <f>VLOOKUP(A:A,[1]TDSheet!$A:$M,13,0)</f>
        <v>0</v>
      </c>
      <c r="M29" s="14">
        <f>VLOOKUP(A:A,[1]TDSheet!$A:$N,14,0)</f>
        <v>60</v>
      </c>
      <c r="N29" s="14"/>
      <c r="O29" s="14"/>
      <c r="P29" s="14"/>
      <c r="Q29" s="17"/>
      <c r="R29" s="17">
        <v>150</v>
      </c>
      <c r="S29" s="14">
        <f t="shared" si="11"/>
        <v>45.728400000000001</v>
      </c>
      <c r="T29" s="17">
        <v>100</v>
      </c>
      <c r="U29" s="19">
        <f t="shared" si="12"/>
        <v>9.1973478188609263</v>
      </c>
      <c r="V29" s="14">
        <f t="shared" si="13"/>
        <v>1.5434609564297024</v>
      </c>
      <c r="W29" s="14"/>
      <c r="X29" s="14"/>
      <c r="Y29" s="14">
        <f>VLOOKUP(A:A,[1]TDSheet!$A:$Y,25,0)</f>
        <v>36.671399999999998</v>
      </c>
      <c r="Z29" s="14">
        <f>VLOOKUP(A:A,[1]TDSheet!$A:$Z,26,0)</f>
        <v>44.683</v>
      </c>
      <c r="AA29" s="14">
        <f>VLOOKUP(A:A,[1]TDSheet!$A:$AA,27,0)</f>
        <v>39.319400000000002</v>
      </c>
      <c r="AB29" s="14">
        <f>VLOOKUP(A:A,[3]TDSheet!$A:$D,4,0)</f>
        <v>72.378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150</v>
      </c>
      <c r="AF29" s="14">
        <f t="shared" si="15"/>
        <v>100</v>
      </c>
      <c r="AG29" s="14"/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103</v>
      </c>
      <c r="D30" s="8">
        <v>491</v>
      </c>
      <c r="E30" s="8">
        <v>265</v>
      </c>
      <c r="F30" s="8">
        <v>322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273</v>
      </c>
      <c r="J30" s="14">
        <f t="shared" si="10"/>
        <v>-8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VLOOKUP(A:A,[1]TDSheet!$A:$N,14,0)</f>
        <v>160</v>
      </c>
      <c r="N30" s="14"/>
      <c r="O30" s="14"/>
      <c r="P30" s="14"/>
      <c r="Q30" s="17"/>
      <c r="R30" s="17"/>
      <c r="S30" s="14">
        <f t="shared" si="11"/>
        <v>53</v>
      </c>
      <c r="T30" s="17"/>
      <c r="U30" s="19">
        <f t="shared" si="12"/>
        <v>9.0943396226415096</v>
      </c>
      <c r="V30" s="14">
        <f t="shared" si="13"/>
        <v>6.0754716981132075</v>
      </c>
      <c r="W30" s="14"/>
      <c r="X30" s="14"/>
      <c r="Y30" s="14">
        <f>VLOOKUP(A:A,[1]TDSheet!$A:$Y,25,0)</f>
        <v>66.400000000000006</v>
      </c>
      <c r="Z30" s="14">
        <f>VLOOKUP(A:A,[1]TDSheet!$A:$Z,26,0)</f>
        <v>70.8</v>
      </c>
      <c r="AA30" s="14">
        <f>VLOOKUP(A:A,[1]TDSheet!$A:$AA,27,0)</f>
        <v>72.400000000000006</v>
      </c>
      <c r="AB30" s="14">
        <f>VLOOKUP(A:A,[3]TDSheet!$A:$D,4,0)</f>
        <v>23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4"/>
        <v>0</v>
      </c>
      <c r="AF30" s="14">
        <f t="shared" si="15"/>
        <v>0</v>
      </c>
      <c r="AG30" s="14"/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1404</v>
      </c>
      <c r="D31" s="8">
        <v>30</v>
      </c>
      <c r="E31" s="8">
        <v>364</v>
      </c>
      <c r="F31" s="8">
        <v>1040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394</v>
      </c>
      <c r="J31" s="14">
        <f t="shared" si="10"/>
        <v>-30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VLOOKUP(A:A,[1]TDSheet!$A:$N,14,0)</f>
        <v>0</v>
      </c>
      <c r="N31" s="14"/>
      <c r="O31" s="14"/>
      <c r="P31" s="14"/>
      <c r="Q31" s="17"/>
      <c r="R31" s="17"/>
      <c r="S31" s="14">
        <f t="shared" si="11"/>
        <v>72.8</v>
      </c>
      <c r="T31" s="17"/>
      <c r="U31" s="19">
        <f t="shared" si="12"/>
        <v>14.285714285714286</v>
      </c>
      <c r="V31" s="14">
        <f t="shared" si="13"/>
        <v>14.285714285714286</v>
      </c>
      <c r="W31" s="14"/>
      <c r="X31" s="14"/>
      <c r="Y31" s="14">
        <f>VLOOKUP(A:A,[1]TDSheet!$A:$Y,25,0)</f>
        <v>95</v>
      </c>
      <c r="Z31" s="14">
        <f>VLOOKUP(A:A,[1]TDSheet!$A:$Z,26,0)</f>
        <v>59.4</v>
      </c>
      <c r="AA31" s="14">
        <f>VLOOKUP(A:A,[1]TDSheet!$A:$AA,27,0)</f>
        <v>132.6</v>
      </c>
      <c r="AB31" s="14">
        <f>VLOOKUP(A:A,[3]TDSheet!$A:$D,4,0)</f>
        <v>67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4"/>
        <v>0</v>
      </c>
      <c r="AF31" s="14">
        <f t="shared" si="15"/>
        <v>0</v>
      </c>
      <c r="AG31" s="14"/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1085.931</v>
      </c>
      <c r="D32" s="8">
        <v>4745.5569999999998</v>
      </c>
      <c r="E32" s="21">
        <v>3316</v>
      </c>
      <c r="F32" s="21">
        <v>1095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2798.3</v>
      </c>
      <c r="J32" s="14">
        <f t="shared" si="10"/>
        <v>517.69999999999982</v>
      </c>
      <c r="K32" s="14">
        <f>VLOOKUP(A:A,[1]TDSheet!$A:$L,12,0)</f>
        <v>300</v>
      </c>
      <c r="L32" s="14">
        <f>VLOOKUP(A:A,[1]TDSheet!$A:$M,13,0)</f>
        <v>500</v>
      </c>
      <c r="M32" s="14">
        <f>VLOOKUP(A:A,[1]TDSheet!$A:$N,14,0)</f>
        <v>1400</v>
      </c>
      <c r="N32" s="14"/>
      <c r="O32" s="14"/>
      <c r="P32" s="14"/>
      <c r="Q32" s="17"/>
      <c r="R32" s="17">
        <v>1400</v>
      </c>
      <c r="S32" s="14">
        <f t="shared" si="11"/>
        <v>663.2</v>
      </c>
      <c r="T32" s="17">
        <v>800</v>
      </c>
      <c r="U32" s="19">
        <f t="shared" si="12"/>
        <v>8.285585042219541</v>
      </c>
      <c r="V32" s="14">
        <f t="shared" si="13"/>
        <v>1.6510856453558502</v>
      </c>
      <c r="W32" s="14"/>
      <c r="X32" s="14"/>
      <c r="Y32" s="14">
        <f>VLOOKUP(A:A,[1]TDSheet!$A:$Y,25,0)</f>
        <v>437.6</v>
      </c>
      <c r="Z32" s="14">
        <f>VLOOKUP(A:A,[1]TDSheet!$A:$Z,26,0)</f>
        <v>457.6</v>
      </c>
      <c r="AA32" s="14">
        <f>VLOOKUP(A:A,[1]TDSheet!$A:$AA,27,0)</f>
        <v>528.20000000000005</v>
      </c>
      <c r="AB32" s="14">
        <f>VLOOKUP(A:A,[3]TDSheet!$A:$D,4,0)</f>
        <v>724.12800000000004</v>
      </c>
      <c r="AC32" s="14">
        <f>VLOOKUP(A:A,[1]TDSheet!$A:$AC,29,0)</f>
        <v>0</v>
      </c>
      <c r="AD32" s="14">
        <f>VLOOKUP(A:A,[1]TDSheet!$A:$AD,30,0)</f>
        <v>0</v>
      </c>
      <c r="AE32" s="14">
        <f t="shared" si="14"/>
        <v>1400</v>
      </c>
      <c r="AF32" s="14">
        <f t="shared" si="15"/>
        <v>800</v>
      </c>
      <c r="AG32" s="14"/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427.53899999999999</v>
      </c>
      <c r="D33" s="8">
        <v>166.821</v>
      </c>
      <c r="E33" s="8">
        <v>589.55600000000004</v>
      </c>
      <c r="F33" s="21">
        <v>576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562.29999999999995</v>
      </c>
      <c r="J33" s="14">
        <f t="shared" si="10"/>
        <v>27.256000000000085</v>
      </c>
      <c r="K33" s="14">
        <f>VLOOKUP(A:A,[1]TDSheet!$A:$L,12,0)</f>
        <v>140</v>
      </c>
      <c r="L33" s="14">
        <f>VLOOKUP(A:A,[1]TDSheet!$A:$M,13,0)</f>
        <v>0</v>
      </c>
      <c r="M33" s="14">
        <f>VLOOKUP(A:A,[1]TDSheet!$A:$N,14,0)</f>
        <v>0</v>
      </c>
      <c r="N33" s="14"/>
      <c r="O33" s="14"/>
      <c r="P33" s="14"/>
      <c r="Q33" s="17"/>
      <c r="R33" s="17">
        <v>150</v>
      </c>
      <c r="S33" s="14">
        <f t="shared" si="11"/>
        <v>117.91120000000001</v>
      </c>
      <c r="T33" s="17">
        <v>100</v>
      </c>
      <c r="U33" s="19">
        <f t="shared" si="12"/>
        <v>8.192605961096147</v>
      </c>
      <c r="V33" s="14">
        <f t="shared" si="13"/>
        <v>4.8850321258709943</v>
      </c>
      <c r="W33" s="14"/>
      <c r="X33" s="14"/>
      <c r="Y33" s="14">
        <f>VLOOKUP(A:A,[1]TDSheet!$A:$Y,25,0)</f>
        <v>119.5222</v>
      </c>
      <c r="Z33" s="14">
        <f>VLOOKUP(A:A,[1]TDSheet!$A:$Z,26,0)</f>
        <v>156.68040000000002</v>
      </c>
      <c r="AA33" s="14">
        <f>VLOOKUP(A:A,[1]TDSheet!$A:$AA,27,0)</f>
        <v>146.40899999999999</v>
      </c>
      <c r="AB33" s="14">
        <f>VLOOKUP(A:A,[3]TDSheet!$A:$D,4,0)</f>
        <v>151.02699999999999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4"/>
        <v>150</v>
      </c>
      <c r="AF33" s="14">
        <f t="shared" si="15"/>
        <v>100</v>
      </c>
      <c r="AG33" s="14"/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31</v>
      </c>
      <c r="D34" s="8">
        <v>154</v>
      </c>
      <c r="E34" s="8">
        <v>77</v>
      </c>
      <c r="F34" s="8">
        <v>104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81</v>
      </c>
      <c r="J34" s="14">
        <f t="shared" si="10"/>
        <v>-4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VLOOKUP(A:A,[1]TDSheet!$A:$N,14,0)</f>
        <v>0</v>
      </c>
      <c r="N34" s="14"/>
      <c r="O34" s="14"/>
      <c r="P34" s="14"/>
      <c r="Q34" s="17"/>
      <c r="R34" s="17"/>
      <c r="S34" s="14">
        <f t="shared" si="11"/>
        <v>15.4</v>
      </c>
      <c r="T34" s="17"/>
      <c r="U34" s="19">
        <f t="shared" si="12"/>
        <v>6.7532467532467528</v>
      </c>
      <c r="V34" s="14">
        <f t="shared" si="13"/>
        <v>6.7532467532467528</v>
      </c>
      <c r="W34" s="14"/>
      <c r="X34" s="14"/>
      <c r="Y34" s="14">
        <f>VLOOKUP(A:A,[1]TDSheet!$A:$Y,25,0)</f>
        <v>20.6</v>
      </c>
      <c r="Z34" s="14">
        <f>VLOOKUP(A:A,[1]TDSheet!$A:$Z,26,0)</f>
        <v>18.2</v>
      </c>
      <c r="AA34" s="14">
        <f>VLOOKUP(A:A,[1]TDSheet!$A:$AA,27,0)</f>
        <v>19.8</v>
      </c>
      <c r="AB34" s="14">
        <f>VLOOKUP(A:A,[3]TDSheet!$A:$D,4,0)</f>
        <v>13</v>
      </c>
      <c r="AC34" s="14" t="str">
        <f>VLOOKUP(A:A,[1]TDSheet!$A:$AC,29,0)</f>
        <v>выв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0</v>
      </c>
      <c r="AG34" s="14"/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53</v>
      </c>
      <c r="D35" s="8">
        <v>45</v>
      </c>
      <c r="E35" s="8">
        <v>43</v>
      </c>
      <c r="F35" s="8">
        <v>51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47</v>
      </c>
      <c r="J35" s="14">
        <f t="shared" si="10"/>
        <v>-4</v>
      </c>
      <c r="K35" s="14">
        <f>VLOOKUP(A:A,[1]TDSheet!$A:$L,12,0)</f>
        <v>40</v>
      </c>
      <c r="L35" s="14">
        <f>VLOOKUP(A:A,[1]TDSheet!$A:$M,13,0)</f>
        <v>0</v>
      </c>
      <c r="M35" s="14">
        <f>VLOOKUP(A:A,[1]TDSheet!$A:$N,14,0)</f>
        <v>0</v>
      </c>
      <c r="N35" s="14"/>
      <c r="O35" s="14"/>
      <c r="P35" s="14"/>
      <c r="Q35" s="17"/>
      <c r="R35" s="17"/>
      <c r="S35" s="14">
        <f t="shared" si="11"/>
        <v>8.6</v>
      </c>
      <c r="T35" s="17"/>
      <c r="U35" s="19">
        <f t="shared" si="12"/>
        <v>10.58139534883721</v>
      </c>
      <c r="V35" s="14">
        <f t="shared" si="13"/>
        <v>5.9302325581395348</v>
      </c>
      <c r="W35" s="14"/>
      <c r="X35" s="14"/>
      <c r="Y35" s="14">
        <f>VLOOKUP(A:A,[1]TDSheet!$A:$Y,25,0)</f>
        <v>15.8</v>
      </c>
      <c r="Z35" s="14">
        <f>VLOOKUP(A:A,[1]TDSheet!$A:$Z,26,0)</f>
        <v>16.2</v>
      </c>
      <c r="AA35" s="14">
        <f>VLOOKUP(A:A,[1]TDSheet!$A:$AA,27,0)</f>
        <v>12.2</v>
      </c>
      <c r="AB35" s="14">
        <v>0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/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45</v>
      </c>
      <c r="D36" s="8">
        <v>1</v>
      </c>
      <c r="E36" s="8">
        <v>27</v>
      </c>
      <c r="F36" s="8">
        <v>18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28</v>
      </c>
      <c r="J36" s="14">
        <f t="shared" si="10"/>
        <v>-1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VLOOKUP(A:A,[1]TDSheet!$A:$N,14,0)</f>
        <v>0</v>
      </c>
      <c r="N36" s="14"/>
      <c r="O36" s="14"/>
      <c r="P36" s="14"/>
      <c r="Q36" s="17"/>
      <c r="R36" s="17"/>
      <c r="S36" s="14">
        <f t="shared" si="11"/>
        <v>5.4</v>
      </c>
      <c r="T36" s="17"/>
      <c r="U36" s="19">
        <f t="shared" si="12"/>
        <v>3.333333333333333</v>
      </c>
      <c r="V36" s="14">
        <f t="shared" si="13"/>
        <v>3.333333333333333</v>
      </c>
      <c r="W36" s="14"/>
      <c r="X36" s="14"/>
      <c r="Y36" s="14">
        <f>VLOOKUP(A:A,[1]TDSheet!$A:$Y,25,0)</f>
        <v>4.4000000000000004</v>
      </c>
      <c r="Z36" s="14">
        <f>VLOOKUP(A:A,[1]TDSheet!$A:$Z,26,0)</f>
        <v>5</v>
      </c>
      <c r="AA36" s="14">
        <f>VLOOKUP(A:A,[1]TDSheet!$A:$AA,27,0)</f>
        <v>9</v>
      </c>
      <c r="AB36" s="14">
        <f>VLOOKUP(A:A,[3]TDSheet!$A:$D,4,0)</f>
        <v>9</v>
      </c>
      <c r="AC36" s="14" t="str">
        <f>VLOOKUP(A:A,[1]TDSheet!$A:$AC,29,0)</f>
        <v>выв</v>
      </c>
      <c r="AD36" s="14" t="str">
        <f>VLOOKUP(A:A,[1]TDSheet!$A:$AD,30,0)</f>
        <v>костик</v>
      </c>
      <c r="AE36" s="14">
        <f t="shared" si="14"/>
        <v>0</v>
      </c>
      <c r="AF36" s="14">
        <f t="shared" si="15"/>
        <v>0</v>
      </c>
      <c r="AG36" s="14"/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338</v>
      </c>
      <c r="D37" s="8">
        <v>273</v>
      </c>
      <c r="E37" s="8">
        <v>404</v>
      </c>
      <c r="F37" s="8">
        <v>183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426</v>
      </c>
      <c r="J37" s="14">
        <f t="shared" si="10"/>
        <v>-22</v>
      </c>
      <c r="K37" s="14">
        <f>VLOOKUP(A:A,[1]TDSheet!$A:$L,12,0)</f>
        <v>70</v>
      </c>
      <c r="L37" s="14">
        <f>VLOOKUP(A:A,[1]TDSheet!$A:$M,13,0)</f>
        <v>60</v>
      </c>
      <c r="M37" s="14">
        <f>VLOOKUP(A:A,[1]TDSheet!$A:$N,14,0)</f>
        <v>170</v>
      </c>
      <c r="N37" s="14"/>
      <c r="O37" s="14"/>
      <c r="P37" s="14"/>
      <c r="Q37" s="17"/>
      <c r="R37" s="17">
        <v>80</v>
      </c>
      <c r="S37" s="14">
        <f t="shared" si="11"/>
        <v>80.8</v>
      </c>
      <c r="T37" s="17">
        <v>80</v>
      </c>
      <c r="U37" s="19">
        <f t="shared" si="12"/>
        <v>7.9579207920792081</v>
      </c>
      <c r="V37" s="14">
        <f t="shared" si="13"/>
        <v>2.2648514851485149</v>
      </c>
      <c r="W37" s="14"/>
      <c r="X37" s="14"/>
      <c r="Y37" s="14">
        <f>VLOOKUP(A:A,[1]TDSheet!$A:$Y,25,0)</f>
        <v>83.2</v>
      </c>
      <c r="Z37" s="14">
        <f>VLOOKUP(A:A,[1]TDSheet!$A:$Z,26,0)</f>
        <v>93.4</v>
      </c>
      <c r="AA37" s="14">
        <f>VLOOKUP(A:A,[1]TDSheet!$A:$AA,27,0)</f>
        <v>73.8</v>
      </c>
      <c r="AB37" s="14">
        <f>VLOOKUP(A:A,[3]TDSheet!$A:$D,4,0)</f>
        <v>107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7.1999999999999993</v>
      </c>
      <c r="AF37" s="14">
        <f t="shared" si="15"/>
        <v>7.1999999999999993</v>
      </c>
      <c r="AG37" s="14"/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109</v>
      </c>
      <c r="D38" s="8">
        <v>200</v>
      </c>
      <c r="E38" s="8">
        <v>220</v>
      </c>
      <c r="F38" s="8">
        <v>89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220</v>
      </c>
      <c r="J38" s="14">
        <f t="shared" si="10"/>
        <v>0</v>
      </c>
      <c r="K38" s="14">
        <f>VLOOKUP(A:A,[1]TDSheet!$A:$L,12,0)</f>
        <v>40</v>
      </c>
      <c r="L38" s="14">
        <f>VLOOKUP(A:A,[1]TDSheet!$A:$M,13,0)</f>
        <v>0</v>
      </c>
      <c r="M38" s="14">
        <f>VLOOKUP(A:A,[1]TDSheet!$A:$N,14,0)</f>
        <v>40</v>
      </c>
      <c r="N38" s="14"/>
      <c r="O38" s="14"/>
      <c r="P38" s="14"/>
      <c r="Q38" s="17"/>
      <c r="R38" s="17">
        <v>120</v>
      </c>
      <c r="S38" s="14">
        <f t="shared" si="11"/>
        <v>44</v>
      </c>
      <c r="T38" s="17">
        <v>80</v>
      </c>
      <c r="U38" s="19">
        <f t="shared" si="12"/>
        <v>8.3863636363636367</v>
      </c>
      <c r="V38" s="14">
        <f t="shared" si="13"/>
        <v>2.0227272727272729</v>
      </c>
      <c r="W38" s="14"/>
      <c r="X38" s="14"/>
      <c r="Y38" s="14">
        <f>VLOOKUP(A:A,[1]TDSheet!$A:$Y,25,0)</f>
        <v>40.799999999999997</v>
      </c>
      <c r="Z38" s="14">
        <f>VLOOKUP(A:A,[1]TDSheet!$A:$Z,26,0)</f>
        <v>39</v>
      </c>
      <c r="AA38" s="14">
        <f>VLOOKUP(A:A,[1]TDSheet!$A:$AA,27,0)</f>
        <v>39.6</v>
      </c>
      <c r="AB38" s="14">
        <f>VLOOKUP(A:A,[3]TDSheet!$A:$D,4,0)</f>
        <v>73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4"/>
        <v>48</v>
      </c>
      <c r="AF38" s="14">
        <f t="shared" si="15"/>
        <v>32</v>
      </c>
      <c r="AG38" s="14"/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202</v>
      </c>
      <c r="D39" s="8">
        <v>244</v>
      </c>
      <c r="E39" s="8">
        <v>306</v>
      </c>
      <c r="F39" s="8">
        <v>139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308</v>
      </c>
      <c r="J39" s="14">
        <f t="shared" si="10"/>
        <v>-2</v>
      </c>
      <c r="K39" s="14">
        <f>VLOOKUP(A:A,[1]TDSheet!$A:$L,12,0)</f>
        <v>40</v>
      </c>
      <c r="L39" s="14">
        <f>VLOOKUP(A:A,[1]TDSheet!$A:$M,13,0)</f>
        <v>40</v>
      </c>
      <c r="M39" s="14">
        <f>VLOOKUP(A:A,[1]TDSheet!$A:$N,14,0)</f>
        <v>120</v>
      </c>
      <c r="N39" s="14"/>
      <c r="O39" s="14"/>
      <c r="P39" s="14"/>
      <c r="Q39" s="17"/>
      <c r="R39" s="17">
        <v>80</v>
      </c>
      <c r="S39" s="14">
        <f t="shared" si="11"/>
        <v>61.2</v>
      </c>
      <c r="T39" s="17">
        <v>80</v>
      </c>
      <c r="U39" s="19">
        <f t="shared" si="12"/>
        <v>8.1535947712418295</v>
      </c>
      <c r="V39" s="14">
        <f t="shared" si="13"/>
        <v>2.2712418300653594</v>
      </c>
      <c r="W39" s="14"/>
      <c r="X39" s="14"/>
      <c r="Y39" s="14">
        <f>VLOOKUP(A:A,[1]TDSheet!$A:$Y,25,0)</f>
        <v>54.8</v>
      </c>
      <c r="Z39" s="14">
        <f>VLOOKUP(A:A,[1]TDSheet!$A:$Z,26,0)</f>
        <v>63.2</v>
      </c>
      <c r="AA39" s="14">
        <f>VLOOKUP(A:A,[1]TDSheet!$A:$AA,27,0)</f>
        <v>54.8</v>
      </c>
      <c r="AB39" s="14">
        <f>VLOOKUP(A:A,[3]TDSheet!$A:$D,4,0)</f>
        <v>95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4"/>
        <v>32</v>
      </c>
      <c r="AF39" s="14">
        <f t="shared" si="15"/>
        <v>32</v>
      </c>
      <c r="AG39" s="14"/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386</v>
      </c>
      <c r="D40" s="8">
        <v>438</v>
      </c>
      <c r="E40" s="8">
        <v>464</v>
      </c>
      <c r="F40" s="8">
        <v>348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473</v>
      </c>
      <c r="J40" s="14">
        <f t="shared" si="10"/>
        <v>-9</v>
      </c>
      <c r="K40" s="14">
        <f>VLOOKUP(A:A,[1]TDSheet!$A:$L,12,0)</f>
        <v>120</v>
      </c>
      <c r="L40" s="14">
        <f>VLOOKUP(A:A,[1]TDSheet!$A:$M,13,0)</f>
        <v>0</v>
      </c>
      <c r="M40" s="14">
        <f>VLOOKUP(A:A,[1]TDSheet!$A:$N,14,0)</f>
        <v>0</v>
      </c>
      <c r="N40" s="14"/>
      <c r="O40" s="14"/>
      <c r="P40" s="14"/>
      <c r="Q40" s="17"/>
      <c r="R40" s="17">
        <v>180</v>
      </c>
      <c r="S40" s="14">
        <f t="shared" si="11"/>
        <v>92.8</v>
      </c>
      <c r="T40" s="17">
        <v>120</v>
      </c>
      <c r="U40" s="19">
        <f t="shared" si="12"/>
        <v>8.2758620689655178</v>
      </c>
      <c r="V40" s="14">
        <f t="shared" si="13"/>
        <v>3.75</v>
      </c>
      <c r="W40" s="14"/>
      <c r="X40" s="14"/>
      <c r="Y40" s="14">
        <f>VLOOKUP(A:A,[1]TDSheet!$A:$Y,25,0)</f>
        <v>131.4</v>
      </c>
      <c r="Z40" s="14">
        <f>VLOOKUP(A:A,[1]TDSheet!$A:$Z,26,0)</f>
        <v>109.6</v>
      </c>
      <c r="AA40" s="14">
        <f>VLOOKUP(A:A,[1]TDSheet!$A:$AA,27,0)</f>
        <v>105.2</v>
      </c>
      <c r="AB40" s="14">
        <f>VLOOKUP(A:A,[3]TDSheet!$A:$D,4,0)</f>
        <v>132</v>
      </c>
      <c r="AC40" s="14">
        <f>VLOOKUP(A:A,[1]TDSheet!$A:$AC,29,0)</f>
        <v>0</v>
      </c>
      <c r="AD40" s="14">
        <f>VLOOKUP(A:A,[1]TDSheet!$A:$AD,30,0)</f>
        <v>0</v>
      </c>
      <c r="AE40" s="14">
        <f t="shared" si="14"/>
        <v>54</v>
      </c>
      <c r="AF40" s="14">
        <f t="shared" si="15"/>
        <v>36</v>
      </c>
      <c r="AG40" s="14"/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303</v>
      </c>
      <c r="D41" s="8">
        <v>3986</v>
      </c>
      <c r="E41" s="8">
        <v>2442</v>
      </c>
      <c r="F41" s="8">
        <v>1831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2491</v>
      </c>
      <c r="J41" s="14">
        <f t="shared" si="10"/>
        <v>-49</v>
      </c>
      <c r="K41" s="14">
        <f>VLOOKUP(A:A,[1]TDSheet!$A:$L,12,0)</f>
        <v>480</v>
      </c>
      <c r="L41" s="14">
        <f>VLOOKUP(A:A,[1]TDSheet!$A:$M,13,0)</f>
        <v>0</v>
      </c>
      <c r="M41" s="14">
        <f>VLOOKUP(A:A,[1]TDSheet!$A:$N,14,0)</f>
        <v>960</v>
      </c>
      <c r="N41" s="14"/>
      <c r="O41" s="14"/>
      <c r="P41" s="14"/>
      <c r="Q41" s="17"/>
      <c r="R41" s="17">
        <v>300</v>
      </c>
      <c r="S41" s="14">
        <f t="shared" si="11"/>
        <v>488.4</v>
      </c>
      <c r="T41" s="17">
        <v>600</v>
      </c>
      <c r="U41" s="19">
        <f t="shared" si="12"/>
        <v>8.5401310401310404</v>
      </c>
      <c r="V41" s="14">
        <f t="shared" si="13"/>
        <v>3.7489762489762493</v>
      </c>
      <c r="W41" s="14"/>
      <c r="X41" s="14"/>
      <c r="Y41" s="14">
        <f>VLOOKUP(A:A,[1]TDSheet!$A:$Y,25,0)</f>
        <v>381.6</v>
      </c>
      <c r="Z41" s="14">
        <f>VLOOKUP(A:A,[1]TDSheet!$A:$Z,26,0)</f>
        <v>394</v>
      </c>
      <c r="AA41" s="14">
        <f>VLOOKUP(A:A,[1]TDSheet!$A:$AA,27,0)</f>
        <v>531</v>
      </c>
      <c r="AB41" s="14">
        <f>VLOOKUP(A:A,[3]TDSheet!$A:$D,4,0)</f>
        <v>509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4"/>
        <v>81</v>
      </c>
      <c r="AF41" s="14">
        <f t="shared" si="15"/>
        <v>162</v>
      </c>
      <c r="AG41" s="14"/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266.39800000000002</v>
      </c>
      <c r="D42" s="8">
        <v>385.42099999999999</v>
      </c>
      <c r="E42" s="8">
        <v>560.28200000000004</v>
      </c>
      <c r="F42" s="8">
        <v>21.100999999999999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534</v>
      </c>
      <c r="J42" s="14">
        <f t="shared" si="10"/>
        <v>26.282000000000039</v>
      </c>
      <c r="K42" s="14">
        <f>VLOOKUP(A:A,[1]TDSheet!$A:$L,12,0)</f>
        <v>70</v>
      </c>
      <c r="L42" s="14">
        <f>VLOOKUP(A:A,[1]TDSheet!$A:$M,13,0)</f>
        <v>80</v>
      </c>
      <c r="M42" s="14">
        <f>VLOOKUP(A:A,[1]TDSheet!$A:$N,14,0)</f>
        <v>250</v>
      </c>
      <c r="N42" s="14"/>
      <c r="O42" s="14"/>
      <c r="P42" s="14"/>
      <c r="Q42" s="17"/>
      <c r="R42" s="17">
        <v>360</v>
      </c>
      <c r="S42" s="14">
        <f t="shared" si="11"/>
        <v>112.05640000000001</v>
      </c>
      <c r="T42" s="17">
        <v>200</v>
      </c>
      <c r="U42" s="19">
        <f t="shared" si="12"/>
        <v>8.7554213770922491</v>
      </c>
      <c r="V42" s="14">
        <f t="shared" si="13"/>
        <v>0.18830695970957478</v>
      </c>
      <c r="W42" s="14"/>
      <c r="X42" s="14"/>
      <c r="Y42" s="14">
        <f>VLOOKUP(A:A,[1]TDSheet!$A:$Y,25,0)</f>
        <v>53.255399999999995</v>
      </c>
      <c r="Z42" s="14">
        <f>VLOOKUP(A:A,[1]TDSheet!$A:$Z,26,0)</f>
        <v>70.860600000000005</v>
      </c>
      <c r="AA42" s="14">
        <f>VLOOKUP(A:A,[1]TDSheet!$A:$AA,27,0)</f>
        <v>72.403800000000004</v>
      </c>
      <c r="AB42" s="14">
        <f>VLOOKUP(A:A,[3]TDSheet!$A:$D,4,0)</f>
        <v>124.78400000000001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4"/>
        <v>360</v>
      </c>
      <c r="AF42" s="14">
        <f t="shared" si="15"/>
        <v>200</v>
      </c>
      <c r="AG42" s="14"/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530</v>
      </c>
      <c r="D43" s="8">
        <v>492</v>
      </c>
      <c r="E43" s="8">
        <v>648</v>
      </c>
      <c r="F43" s="8">
        <v>371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650</v>
      </c>
      <c r="J43" s="14">
        <f t="shared" si="10"/>
        <v>-2</v>
      </c>
      <c r="K43" s="14">
        <f>VLOOKUP(A:A,[1]TDSheet!$A:$L,12,0)</f>
        <v>120</v>
      </c>
      <c r="L43" s="14">
        <f>VLOOKUP(A:A,[1]TDSheet!$A:$M,13,0)</f>
        <v>0</v>
      </c>
      <c r="M43" s="14">
        <f>VLOOKUP(A:A,[1]TDSheet!$A:$N,14,0)</f>
        <v>200</v>
      </c>
      <c r="N43" s="14"/>
      <c r="O43" s="14"/>
      <c r="P43" s="14"/>
      <c r="Q43" s="17"/>
      <c r="R43" s="17">
        <v>200</v>
      </c>
      <c r="S43" s="14">
        <f t="shared" si="11"/>
        <v>129.6</v>
      </c>
      <c r="T43" s="17">
        <v>200</v>
      </c>
      <c r="U43" s="19">
        <f t="shared" si="12"/>
        <v>8.4182098765432105</v>
      </c>
      <c r="V43" s="14">
        <f t="shared" si="13"/>
        <v>2.8626543209876543</v>
      </c>
      <c r="W43" s="14"/>
      <c r="X43" s="14"/>
      <c r="Y43" s="14">
        <f>VLOOKUP(A:A,[1]TDSheet!$A:$Y,25,0)</f>
        <v>132.19999999999999</v>
      </c>
      <c r="Z43" s="14">
        <f>VLOOKUP(A:A,[1]TDSheet!$A:$Z,26,0)</f>
        <v>155</v>
      </c>
      <c r="AA43" s="14">
        <f>VLOOKUP(A:A,[1]TDSheet!$A:$AA,27,0)</f>
        <v>124.6</v>
      </c>
      <c r="AB43" s="14">
        <f>VLOOKUP(A:A,[3]TDSheet!$A:$D,4,0)</f>
        <v>100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80</v>
      </c>
      <c r="AF43" s="14">
        <f t="shared" si="15"/>
        <v>80</v>
      </c>
      <c r="AG43" s="14"/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1207</v>
      </c>
      <c r="D44" s="8">
        <v>1943</v>
      </c>
      <c r="E44" s="8">
        <v>2107</v>
      </c>
      <c r="F44" s="8">
        <v>1012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2157</v>
      </c>
      <c r="J44" s="14">
        <f t="shared" si="10"/>
        <v>-50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VLOOKUP(A:A,[1]TDSheet!$A:$N,14,0)</f>
        <v>0</v>
      </c>
      <c r="N44" s="14"/>
      <c r="O44" s="14"/>
      <c r="P44" s="14"/>
      <c r="Q44" s="17"/>
      <c r="R44" s="17"/>
      <c r="S44" s="14">
        <f t="shared" si="11"/>
        <v>421.4</v>
      </c>
      <c r="T44" s="17"/>
      <c r="U44" s="19">
        <f t="shared" si="12"/>
        <v>2.4015187470336974</v>
      </c>
      <c r="V44" s="14">
        <f t="shared" si="13"/>
        <v>2.4015187470336974</v>
      </c>
      <c r="W44" s="14"/>
      <c r="X44" s="14"/>
      <c r="Y44" s="14">
        <f>VLOOKUP(A:A,[1]TDSheet!$A:$Y,25,0)</f>
        <v>0</v>
      </c>
      <c r="Z44" s="14">
        <f>VLOOKUP(A:A,[1]TDSheet!$A:$Z,26,0)</f>
        <v>0</v>
      </c>
      <c r="AA44" s="14">
        <f>VLOOKUP(A:A,[1]TDSheet!$A:$AA,27,0)</f>
        <v>156.4</v>
      </c>
      <c r="AB44" s="14">
        <f>VLOOKUP(A:A,[3]TDSheet!$A:$D,4,0)</f>
        <v>340</v>
      </c>
      <c r="AC44" s="14" t="e">
        <f>VLOOKUP(A:A,[1]TDSheet!$A:$AC,29,0)</f>
        <v>#N/A</v>
      </c>
      <c r="AD44" s="14">
        <f>VLOOKUP(A:A,[1]TDSheet!$A:$AD,30,0)</f>
        <v>2100</v>
      </c>
      <c r="AE44" s="14">
        <f t="shared" si="14"/>
        <v>0</v>
      </c>
      <c r="AF44" s="14">
        <f t="shared" si="15"/>
        <v>0</v>
      </c>
      <c r="AG44" s="14"/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4542</v>
      </c>
      <c r="D45" s="8">
        <v>5729</v>
      </c>
      <c r="E45" s="8">
        <v>5167</v>
      </c>
      <c r="F45" s="8">
        <v>3448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5208</v>
      </c>
      <c r="J45" s="14">
        <f t="shared" si="10"/>
        <v>-41</v>
      </c>
      <c r="K45" s="14">
        <f>VLOOKUP(A:A,[1]TDSheet!$A:$L,12,0)</f>
        <v>1000</v>
      </c>
      <c r="L45" s="14">
        <f>VLOOKUP(A:A,[1]TDSheet!$A:$M,13,0)</f>
        <v>600</v>
      </c>
      <c r="M45" s="14">
        <f>VLOOKUP(A:A,[1]TDSheet!$A:$N,14,0)</f>
        <v>3200</v>
      </c>
      <c r="N45" s="14"/>
      <c r="O45" s="14"/>
      <c r="P45" s="14"/>
      <c r="Q45" s="17"/>
      <c r="R45" s="17"/>
      <c r="S45" s="14">
        <f t="shared" si="11"/>
        <v>1033.4000000000001</v>
      </c>
      <c r="T45" s="17">
        <v>1000</v>
      </c>
      <c r="U45" s="19">
        <f t="shared" si="12"/>
        <v>8.94910005806077</v>
      </c>
      <c r="V45" s="14">
        <f t="shared" si="13"/>
        <v>3.3365589316818265</v>
      </c>
      <c r="W45" s="14"/>
      <c r="X45" s="14"/>
      <c r="Y45" s="14">
        <f>VLOOKUP(A:A,[1]TDSheet!$A:$Y,25,0)</f>
        <v>1290.2</v>
      </c>
      <c r="Z45" s="14">
        <f>VLOOKUP(A:A,[1]TDSheet!$A:$Z,26,0)</f>
        <v>1468.6</v>
      </c>
      <c r="AA45" s="14">
        <f>VLOOKUP(A:A,[1]TDSheet!$A:$AA,27,0)</f>
        <v>1067.8</v>
      </c>
      <c r="AB45" s="14">
        <f>VLOOKUP(A:A,[3]TDSheet!$A:$D,4,0)</f>
        <v>1221</v>
      </c>
      <c r="AC45" s="14">
        <f>VLOOKUP(A:A,[1]TDSheet!$A:$AC,29,0)</f>
        <v>0</v>
      </c>
      <c r="AD45" s="14">
        <f>VLOOKUP(A:A,[1]TDSheet!$A:$AD,30,0)</f>
        <v>0</v>
      </c>
      <c r="AE45" s="14">
        <f t="shared" si="14"/>
        <v>0</v>
      </c>
      <c r="AF45" s="14">
        <f t="shared" si="15"/>
        <v>400</v>
      </c>
      <c r="AG45" s="14"/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1379</v>
      </c>
      <c r="D46" s="8">
        <v>1917</v>
      </c>
      <c r="E46" s="8">
        <v>1536</v>
      </c>
      <c r="F46" s="8">
        <v>1749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1566</v>
      </c>
      <c r="J46" s="14">
        <f t="shared" si="10"/>
        <v>-30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VLOOKUP(A:A,[1]TDSheet!$A:$N,14,0)</f>
        <v>0</v>
      </c>
      <c r="N46" s="14"/>
      <c r="O46" s="14"/>
      <c r="P46" s="14"/>
      <c r="Q46" s="17"/>
      <c r="R46" s="17"/>
      <c r="S46" s="14">
        <f t="shared" si="11"/>
        <v>307.2</v>
      </c>
      <c r="T46" s="17"/>
      <c r="U46" s="19">
        <f t="shared" si="12"/>
        <v>5.693359375</v>
      </c>
      <c r="V46" s="14">
        <f t="shared" si="13"/>
        <v>5.693359375</v>
      </c>
      <c r="W46" s="14"/>
      <c r="X46" s="14"/>
      <c r="Y46" s="14">
        <f>VLOOKUP(A:A,[1]TDSheet!$A:$Y,25,0)</f>
        <v>0</v>
      </c>
      <c r="Z46" s="14">
        <f>VLOOKUP(A:A,[1]TDSheet!$A:$Z,26,0)</f>
        <v>0</v>
      </c>
      <c r="AA46" s="14">
        <f>VLOOKUP(A:A,[1]TDSheet!$A:$AA,27,0)</f>
        <v>123.2</v>
      </c>
      <c r="AB46" s="14">
        <f>VLOOKUP(A:A,[3]TDSheet!$A:$D,4,0)</f>
        <v>258</v>
      </c>
      <c r="AC46" s="14" t="e">
        <f>VLOOKUP(A:A,[1]TDSheet!$A:$AC,29,0)</f>
        <v>#N/A</v>
      </c>
      <c r="AD46" s="14">
        <f>VLOOKUP(A:A,[1]TDSheet!$A:$AD,30,0)</f>
        <v>100</v>
      </c>
      <c r="AE46" s="14">
        <f t="shared" si="14"/>
        <v>0</v>
      </c>
      <c r="AF46" s="14">
        <f t="shared" si="15"/>
        <v>0</v>
      </c>
      <c r="AG46" s="14"/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962</v>
      </c>
      <c r="D47" s="8">
        <v>2583</v>
      </c>
      <c r="E47" s="8">
        <v>2279</v>
      </c>
      <c r="F47" s="8">
        <v>882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2320</v>
      </c>
      <c r="J47" s="14">
        <f t="shared" si="10"/>
        <v>-41</v>
      </c>
      <c r="K47" s="14">
        <f>VLOOKUP(A:A,[1]TDSheet!$A:$L,12,0)</f>
        <v>400</v>
      </c>
      <c r="L47" s="14">
        <f>VLOOKUP(A:A,[1]TDSheet!$A:$M,13,0)</f>
        <v>280</v>
      </c>
      <c r="M47" s="14">
        <f>VLOOKUP(A:A,[1]TDSheet!$A:$N,14,0)</f>
        <v>1200</v>
      </c>
      <c r="N47" s="14"/>
      <c r="O47" s="14"/>
      <c r="P47" s="14"/>
      <c r="Q47" s="17"/>
      <c r="R47" s="17">
        <v>1000</v>
      </c>
      <c r="S47" s="14">
        <f t="shared" si="11"/>
        <v>455.8</v>
      </c>
      <c r="T47" s="17"/>
      <c r="U47" s="19">
        <f t="shared" si="12"/>
        <v>8.2536200087757781</v>
      </c>
      <c r="V47" s="14">
        <f t="shared" si="13"/>
        <v>1.9350592365072399</v>
      </c>
      <c r="W47" s="14"/>
      <c r="X47" s="14"/>
      <c r="Y47" s="14">
        <f>VLOOKUP(A:A,[1]TDSheet!$A:$Y,25,0)</f>
        <v>410.6</v>
      </c>
      <c r="Z47" s="14">
        <f>VLOOKUP(A:A,[1]TDSheet!$A:$Z,26,0)</f>
        <v>390.4</v>
      </c>
      <c r="AA47" s="14">
        <f>VLOOKUP(A:A,[1]TDSheet!$A:$AA,27,0)</f>
        <v>399.4</v>
      </c>
      <c r="AB47" s="14">
        <f>VLOOKUP(A:A,[3]TDSheet!$A:$D,4,0)</f>
        <v>505</v>
      </c>
      <c r="AC47" s="14">
        <f>VLOOKUP(A:A,[1]TDSheet!$A:$AC,29,0)</f>
        <v>0</v>
      </c>
      <c r="AD47" s="14">
        <f>VLOOKUP(A:A,[1]TDSheet!$A:$AD,30,0)</f>
        <v>0</v>
      </c>
      <c r="AE47" s="14">
        <f t="shared" si="14"/>
        <v>400</v>
      </c>
      <c r="AF47" s="14">
        <f t="shared" si="15"/>
        <v>0</v>
      </c>
      <c r="AG47" s="14"/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2629</v>
      </c>
      <c r="D48" s="8">
        <v>4589</v>
      </c>
      <c r="E48" s="8">
        <v>3208</v>
      </c>
      <c r="F48" s="8">
        <v>2793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3254</v>
      </c>
      <c r="J48" s="14">
        <f t="shared" si="10"/>
        <v>-46</v>
      </c>
      <c r="K48" s="14">
        <f>VLOOKUP(A:A,[1]TDSheet!$A:$L,12,0)</f>
        <v>800</v>
      </c>
      <c r="L48" s="14">
        <f>VLOOKUP(A:A,[1]TDSheet!$A:$M,13,0)</f>
        <v>0</v>
      </c>
      <c r="M48" s="14">
        <f>VLOOKUP(A:A,[1]TDSheet!$A:$N,14,0)</f>
        <v>1600</v>
      </c>
      <c r="N48" s="14"/>
      <c r="O48" s="14"/>
      <c r="P48" s="14"/>
      <c r="Q48" s="17"/>
      <c r="R48" s="17"/>
      <c r="S48" s="14">
        <f t="shared" si="11"/>
        <v>641.6</v>
      </c>
      <c r="T48" s="17">
        <v>400</v>
      </c>
      <c r="U48" s="19">
        <f t="shared" si="12"/>
        <v>8.7172693266832919</v>
      </c>
      <c r="V48" s="14">
        <f t="shared" si="13"/>
        <v>4.353179551122194</v>
      </c>
      <c r="W48" s="14"/>
      <c r="X48" s="14"/>
      <c r="Y48" s="14">
        <f>VLOOKUP(A:A,[1]TDSheet!$A:$Y,25,0)</f>
        <v>862.6</v>
      </c>
      <c r="Z48" s="14">
        <f>VLOOKUP(A:A,[1]TDSheet!$A:$Z,26,0)</f>
        <v>958.2</v>
      </c>
      <c r="AA48" s="14">
        <f>VLOOKUP(A:A,[1]TDSheet!$A:$AA,27,0)</f>
        <v>758.8</v>
      </c>
      <c r="AB48" s="14">
        <f>VLOOKUP(A:A,[3]TDSheet!$A:$D,4,0)</f>
        <v>817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160</v>
      </c>
      <c r="AG48" s="14"/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516</v>
      </c>
      <c r="D49" s="8">
        <v>1730</v>
      </c>
      <c r="E49" s="8">
        <v>1522</v>
      </c>
      <c r="F49" s="8">
        <v>712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1538</v>
      </c>
      <c r="J49" s="14">
        <f t="shared" si="10"/>
        <v>-16</v>
      </c>
      <c r="K49" s="14">
        <f>VLOOKUP(A:A,[1]TDSheet!$A:$L,12,0)</f>
        <v>280</v>
      </c>
      <c r="L49" s="14">
        <f>VLOOKUP(A:A,[1]TDSheet!$A:$M,13,0)</f>
        <v>320</v>
      </c>
      <c r="M49" s="14">
        <f>VLOOKUP(A:A,[1]TDSheet!$A:$N,14,0)</f>
        <v>960</v>
      </c>
      <c r="N49" s="14"/>
      <c r="O49" s="14"/>
      <c r="P49" s="14"/>
      <c r="Q49" s="17"/>
      <c r="R49" s="17"/>
      <c r="S49" s="14">
        <f t="shared" si="11"/>
        <v>304.39999999999998</v>
      </c>
      <c r="T49" s="17">
        <v>280</v>
      </c>
      <c r="U49" s="19">
        <f t="shared" si="12"/>
        <v>8.3837056504599214</v>
      </c>
      <c r="V49" s="14">
        <f t="shared" si="13"/>
        <v>2.3390275952693824</v>
      </c>
      <c r="W49" s="14"/>
      <c r="X49" s="14"/>
      <c r="Y49" s="14">
        <f>VLOOKUP(A:A,[1]TDSheet!$A:$Y,25,0)</f>
        <v>286.8</v>
      </c>
      <c r="Z49" s="14">
        <f>VLOOKUP(A:A,[1]TDSheet!$A:$Z,26,0)</f>
        <v>256.2</v>
      </c>
      <c r="AA49" s="14">
        <f>VLOOKUP(A:A,[1]TDSheet!$A:$AA,27,0)</f>
        <v>281.39999999999998</v>
      </c>
      <c r="AB49" s="14">
        <f>VLOOKUP(A:A,[3]TDSheet!$A:$D,4,0)</f>
        <v>315</v>
      </c>
      <c r="AC49" s="14">
        <f>VLOOKUP(A:A,[1]TDSheet!$A:$AC,29,0)</f>
        <v>0</v>
      </c>
      <c r="AD49" s="14">
        <f>VLOOKUP(A:A,[1]TDSheet!$A:$AD,30,0)</f>
        <v>0</v>
      </c>
      <c r="AE49" s="14">
        <f t="shared" si="14"/>
        <v>0</v>
      </c>
      <c r="AF49" s="14">
        <f t="shared" si="15"/>
        <v>98</v>
      </c>
      <c r="AG49" s="14"/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66</v>
      </c>
      <c r="D50" s="8">
        <v>615</v>
      </c>
      <c r="E50" s="8">
        <v>286</v>
      </c>
      <c r="F50" s="8">
        <v>393</v>
      </c>
      <c r="G50" s="1">
        <f>VLOOKUP(A:A,[1]TDSheet!$A:$G,7,0)</f>
        <v>0.18</v>
      </c>
      <c r="H50" s="1" t="e">
        <f>VLOOKUP(A:A,[1]TDSheet!$A:$H,8,0)</f>
        <v>#N/A</v>
      </c>
      <c r="I50" s="14">
        <f>VLOOKUP(A:A,[2]TDSheet!$A:$F,6,0)</f>
        <v>288</v>
      </c>
      <c r="J50" s="14">
        <f t="shared" si="10"/>
        <v>-2</v>
      </c>
      <c r="K50" s="14">
        <f>VLOOKUP(A:A,[1]TDSheet!$A:$L,12,0)</f>
        <v>80</v>
      </c>
      <c r="L50" s="14">
        <f>VLOOKUP(A:A,[1]TDSheet!$A:$M,13,0)</f>
        <v>0</v>
      </c>
      <c r="M50" s="14">
        <f>VLOOKUP(A:A,[1]TDSheet!$A:$N,14,0)</f>
        <v>40</v>
      </c>
      <c r="N50" s="14"/>
      <c r="O50" s="14"/>
      <c r="P50" s="14"/>
      <c r="Q50" s="17"/>
      <c r="R50" s="17"/>
      <c r="S50" s="14">
        <f t="shared" si="11"/>
        <v>57.2</v>
      </c>
      <c r="T50" s="17"/>
      <c r="U50" s="19">
        <f t="shared" si="12"/>
        <v>8.9685314685314683</v>
      </c>
      <c r="V50" s="14">
        <f t="shared" si="13"/>
        <v>6.87062937062937</v>
      </c>
      <c r="W50" s="14"/>
      <c r="X50" s="14"/>
      <c r="Y50" s="14">
        <f>VLOOKUP(A:A,[1]TDSheet!$A:$Y,25,0)</f>
        <v>57.6</v>
      </c>
      <c r="Z50" s="14">
        <f>VLOOKUP(A:A,[1]TDSheet!$A:$Z,26,0)</f>
        <v>72.599999999999994</v>
      </c>
      <c r="AA50" s="14">
        <f>VLOOKUP(A:A,[1]TDSheet!$A:$AA,27,0)</f>
        <v>85.6</v>
      </c>
      <c r="AB50" s="14">
        <f>VLOOKUP(A:A,[3]TDSheet!$A:$D,4,0)</f>
        <v>54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0</v>
      </c>
      <c r="AF50" s="14">
        <f t="shared" si="15"/>
        <v>0</v>
      </c>
      <c r="AG50" s="14"/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1108</v>
      </c>
      <c r="D51" s="8">
        <v>1330</v>
      </c>
      <c r="E51" s="8">
        <v>1588</v>
      </c>
      <c r="F51" s="8">
        <v>831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1592</v>
      </c>
      <c r="J51" s="14">
        <f t="shared" si="10"/>
        <v>-4</v>
      </c>
      <c r="K51" s="14">
        <f>VLOOKUP(A:A,[1]TDSheet!$A:$L,12,0)</f>
        <v>420</v>
      </c>
      <c r="L51" s="14">
        <f>VLOOKUP(A:A,[1]TDSheet!$A:$M,13,0)</f>
        <v>280</v>
      </c>
      <c r="M51" s="14">
        <f>VLOOKUP(A:A,[1]TDSheet!$A:$N,14,0)</f>
        <v>700</v>
      </c>
      <c r="N51" s="14"/>
      <c r="O51" s="14"/>
      <c r="P51" s="14"/>
      <c r="Q51" s="17"/>
      <c r="R51" s="17"/>
      <c r="S51" s="14">
        <f t="shared" si="11"/>
        <v>317.60000000000002</v>
      </c>
      <c r="T51" s="17">
        <v>420</v>
      </c>
      <c r="U51" s="19">
        <f t="shared" si="12"/>
        <v>8.3469773299748109</v>
      </c>
      <c r="V51" s="14">
        <f t="shared" si="13"/>
        <v>2.6164987405541558</v>
      </c>
      <c r="W51" s="14"/>
      <c r="X51" s="14"/>
      <c r="Y51" s="14">
        <f>VLOOKUP(A:A,[1]TDSheet!$A:$Y,25,0)</f>
        <v>267.2</v>
      </c>
      <c r="Z51" s="14">
        <f>VLOOKUP(A:A,[1]TDSheet!$A:$Z,26,0)</f>
        <v>340.8</v>
      </c>
      <c r="AA51" s="14">
        <f>VLOOKUP(A:A,[1]TDSheet!$A:$AA,27,0)</f>
        <v>307</v>
      </c>
      <c r="AB51" s="14">
        <f>VLOOKUP(A:A,[3]TDSheet!$A:$D,4,0)</f>
        <v>366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42</v>
      </c>
      <c r="AG51" s="14"/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1090</v>
      </c>
      <c r="D52" s="8">
        <v>897</v>
      </c>
      <c r="E52" s="8">
        <v>1167</v>
      </c>
      <c r="F52" s="8">
        <v>796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1193</v>
      </c>
      <c r="J52" s="14">
        <f t="shared" si="10"/>
        <v>-26</v>
      </c>
      <c r="K52" s="14">
        <f>VLOOKUP(A:A,[1]TDSheet!$A:$L,12,0)</f>
        <v>280</v>
      </c>
      <c r="L52" s="14">
        <f>VLOOKUP(A:A,[1]TDSheet!$A:$M,13,0)</f>
        <v>0</v>
      </c>
      <c r="M52" s="14">
        <f>VLOOKUP(A:A,[1]TDSheet!$A:$N,14,0)</f>
        <v>560</v>
      </c>
      <c r="N52" s="14"/>
      <c r="O52" s="14"/>
      <c r="P52" s="14"/>
      <c r="Q52" s="17"/>
      <c r="R52" s="17"/>
      <c r="S52" s="14">
        <f t="shared" si="11"/>
        <v>233.4</v>
      </c>
      <c r="T52" s="17">
        <v>280</v>
      </c>
      <c r="U52" s="19">
        <f t="shared" si="12"/>
        <v>8.2090831191088256</v>
      </c>
      <c r="V52" s="14">
        <f t="shared" si="13"/>
        <v>3.4104541559554411</v>
      </c>
      <c r="W52" s="14"/>
      <c r="X52" s="14"/>
      <c r="Y52" s="14">
        <f>VLOOKUP(A:A,[1]TDSheet!$A:$Y,25,0)</f>
        <v>240.2</v>
      </c>
      <c r="Z52" s="14">
        <f>VLOOKUP(A:A,[1]TDSheet!$A:$Z,26,0)</f>
        <v>304.2</v>
      </c>
      <c r="AA52" s="14">
        <f>VLOOKUP(A:A,[1]TDSheet!$A:$AA,27,0)</f>
        <v>264.8</v>
      </c>
      <c r="AB52" s="14">
        <f>VLOOKUP(A:A,[3]TDSheet!$A:$D,4,0)</f>
        <v>233</v>
      </c>
      <c r="AC52" s="14">
        <f>VLOOKUP(A:A,[1]TDSheet!$A:$AC,29,0)</f>
        <v>0</v>
      </c>
      <c r="AD52" s="14">
        <f>VLOOKUP(A:A,[1]TDSheet!$A:$AD,30,0)</f>
        <v>0</v>
      </c>
      <c r="AE52" s="14">
        <f t="shared" si="14"/>
        <v>0</v>
      </c>
      <c r="AF52" s="14">
        <f t="shared" si="15"/>
        <v>28</v>
      </c>
      <c r="AG52" s="14"/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9</v>
      </c>
      <c r="C53" s="8">
        <v>3.0000000000000001E-3</v>
      </c>
      <c r="D53" s="8">
        <v>67.27</v>
      </c>
      <c r="E53" s="8">
        <v>10.914999999999999</v>
      </c>
      <c r="F53" s="8">
        <v>56.357999999999997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11.4</v>
      </c>
      <c r="J53" s="14">
        <f t="shared" si="10"/>
        <v>-0.48500000000000121</v>
      </c>
      <c r="K53" s="14">
        <f>VLOOKUP(A:A,[1]TDSheet!$A:$L,12,0)</f>
        <v>0</v>
      </c>
      <c r="L53" s="14">
        <f>VLOOKUP(A:A,[1]TDSheet!$A:$M,13,0)</f>
        <v>0</v>
      </c>
      <c r="M53" s="14">
        <f>VLOOKUP(A:A,[1]TDSheet!$A:$N,14,0)</f>
        <v>0</v>
      </c>
      <c r="N53" s="14"/>
      <c r="O53" s="14"/>
      <c r="P53" s="14"/>
      <c r="Q53" s="17"/>
      <c r="R53" s="17"/>
      <c r="S53" s="14">
        <f t="shared" si="11"/>
        <v>2.1829999999999998</v>
      </c>
      <c r="T53" s="17"/>
      <c r="U53" s="19">
        <f t="shared" si="12"/>
        <v>25.816765918460835</v>
      </c>
      <c r="V53" s="14">
        <f t="shared" si="13"/>
        <v>25.816765918460835</v>
      </c>
      <c r="W53" s="14"/>
      <c r="X53" s="14"/>
      <c r="Y53" s="14">
        <f>VLOOKUP(A:A,[1]TDSheet!$A:$Y,25,0)</f>
        <v>0.47099999999999997</v>
      </c>
      <c r="Z53" s="14">
        <f>VLOOKUP(A:A,[1]TDSheet!$A:$Z,26,0)</f>
        <v>5.258</v>
      </c>
      <c r="AA53" s="14">
        <f>VLOOKUP(A:A,[1]TDSheet!$A:$AA,27,0)</f>
        <v>5.2829999999999995</v>
      </c>
      <c r="AB53" s="14">
        <v>0</v>
      </c>
      <c r="AC53" s="22" t="str">
        <f>VLOOKUP(A:A,[1]TDSheet!$A:$AC,29,0)</f>
        <v>костик</v>
      </c>
      <c r="AD53" s="14" t="e">
        <f>VLOOKUP(A:A,[1]TDSheet!$A:$AD,30,0)</f>
        <v>#N/A</v>
      </c>
      <c r="AE53" s="14">
        <f t="shared" si="14"/>
        <v>0</v>
      </c>
      <c r="AF53" s="14">
        <f t="shared" si="15"/>
        <v>0</v>
      </c>
      <c r="AG53" s="14"/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79</v>
      </c>
      <c r="D54" s="8">
        <v>373</v>
      </c>
      <c r="E54" s="8">
        <v>285</v>
      </c>
      <c r="F54" s="8">
        <v>161</v>
      </c>
      <c r="G54" s="1">
        <f>VLOOKUP(A:A,[1]TDSheet!$A:$G,7,0)</f>
        <v>0.4</v>
      </c>
      <c r="H54" s="1">
        <f>VLOOKUP(A:A,[1]TDSheet!$A:$H,8,0)</f>
        <v>30</v>
      </c>
      <c r="I54" s="14">
        <f>VLOOKUP(A:A,[2]TDSheet!$A:$F,6,0)</f>
        <v>291</v>
      </c>
      <c r="J54" s="14">
        <f t="shared" si="10"/>
        <v>-6</v>
      </c>
      <c r="K54" s="14">
        <f>VLOOKUP(A:A,[1]TDSheet!$A:$L,12,0)</f>
        <v>30</v>
      </c>
      <c r="L54" s="14">
        <f>VLOOKUP(A:A,[1]TDSheet!$A:$M,13,0)</f>
        <v>150</v>
      </c>
      <c r="M54" s="14">
        <f>VLOOKUP(A:A,[1]TDSheet!$A:$N,14,0)</f>
        <v>150</v>
      </c>
      <c r="N54" s="14"/>
      <c r="O54" s="14"/>
      <c r="P54" s="14"/>
      <c r="Q54" s="17"/>
      <c r="R54" s="17"/>
      <c r="S54" s="14">
        <f t="shared" si="11"/>
        <v>57</v>
      </c>
      <c r="T54" s="17"/>
      <c r="U54" s="19">
        <f t="shared" si="12"/>
        <v>8.6140350877192979</v>
      </c>
      <c r="V54" s="14">
        <f t="shared" si="13"/>
        <v>2.8245614035087718</v>
      </c>
      <c r="W54" s="14"/>
      <c r="X54" s="14"/>
      <c r="Y54" s="14">
        <f>VLOOKUP(A:A,[1]TDSheet!$A:$Y,25,0)</f>
        <v>57.6</v>
      </c>
      <c r="Z54" s="14">
        <f>VLOOKUP(A:A,[1]TDSheet!$A:$Z,26,0)</f>
        <v>55.8</v>
      </c>
      <c r="AA54" s="14">
        <f>VLOOKUP(A:A,[1]TDSheet!$A:$AA,27,0)</f>
        <v>52.2</v>
      </c>
      <c r="AB54" s="14">
        <f>VLOOKUP(A:A,[3]TDSheet!$A:$D,4,0)</f>
        <v>26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0</v>
      </c>
      <c r="AG54" s="14"/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356.95400000000001</v>
      </c>
      <c r="D55" s="8">
        <v>610.54499999999996</v>
      </c>
      <c r="E55" s="8">
        <v>551.72900000000004</v>
      </c>
      <c r="F55" s="8">
        <v>408.745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556.9</v>
      </c>
      <c r="J55" s="14">
        <f t="shared" si="10"/>
        <v>-5.1709999999999354</v>
      </c>
      <c r="K55" s="14">
        <f>VLOOKUP(A:A,[1]TDSheet!$A:$L,12,0)</f>
        <v>110</v>
      </c>
      <c r="L55" s="14">
        <f>VLOOKUP(A:A,[1]TDSheet!$A:$M,13,0)</f>
        <v>0</v>
      </c>
      <c r="M55" s="14">
        <f>VLOOKUP(A:A,[1]TDSheet!$A:$N,14,0)</f>
        <v>260</v>
      </c>
      <c r="N55" s="14"/>
      <c r="O55" s="14"/>
      <c r="P55" s="14"/>
      <c r="Q55" s="17"/>
      <c r="R55" s="17"/>
      <c r="S55" s="14">
        <f t="shared" si="11"/>
        <v>110.34580000000001</v>
      </c>
      <c r="T55" s="17">
        <v>120</v>
      </c>
      <c r="U55" s="19">
        <f t="shared" si="12"/>
        <v>8.1448047864078195</v>
      </c>
      <c r="V55" s="14">
        <f t="shared" si="13"/>
        <v>3.7042189190707755</v>
      </c>
      <c r="W55" s="14"/>
      <c r="X55" s="14"/>
      <c r="Y55" s="14">
        <f>VLOOKUP(A:A,[1]TDSheet!$A:$Y,25,0)</f>
        <v>86.249200000000002</v>
      </c>
      <c r="Z55" s="14">
        <f>VLOOKUP(A:A,[1]TDSheet!$A:$Z,26,0)</f>
        <v>128.43559999999999</v>
      </c>
      <c r="AA55" s="14">
        <f>VLOOKUP(A:A,[1]TDSheet!$A:$AA,27,0)</f>
        <v>119.63979999999999</v>
      </c>
      <c r="AB55" s="14">
        <f>VLOOKUP(A:A,[3]TDSheet!$A:$D,4,0)</f>
        <v>93.328999999999994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120</v>
      </c>
      <c r="AG55" s="14"/>
      <c r="AH55" s="14"/>
      <c r="AI55" s="14"/>
    </row>
    <row r="56" spans="1:35" s="1" customFormat="1" ht="11.1" customHeight="1" outlineLevel="1" x14ac:dyDescent="0.2">
      <c r="A56" s="7" t="s">
        <v>86</v>
      </c>
      <c r="B56" s="7" t="s">
        <v>8</v>
      </c>
      <c r="C56" s="8">
        <v>280</v>
      </c>
      <c r="D56" s="8">
        <v>554</v>
      </c>
      <c r="E56" s="8">
        <v>282</v>
      </c>
      <c r="F56" s="8">
        <v>546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288</v>
      </c>
      <c r="J56" s="14">
        <f t="shared" si="10"/>
        <v>-6</v>
      </c>
      <c r="K56" s="14">
        <f>VLOOKUP(A:A,[1]TDSheet!$A:$L,12,0)</f>
        <v>80</v>
      </c>
      <c r="L56" s="14">
        <f>VLOOKUP(A:A,[1]TDSheet!$A:$M,13,0)</f>
        <v>0</v>
      </c>
      <c r="M56" s="14">
        <f>VLOOKUP(A:A,[1]TDSheet!$A:$N,14,0)</f>
        <v>80</v>
      </c>
      <c r="N56" s="14"/>
      <c r="O56" s="14"/>
      <c r="P56" s="14"/>
      <c r="Q56" s="17"/>
      <c r="R56" s="17"/>
      <c r="S56" s="14">
        <f t="shared" si="11"/>
        <v>56.4</v>
      </c>
      <c r="T56" s="17"/>
      <c r="U56" s="19">
        <f t="shared" si="12"/>
        <v>12.5177304964539</v>
      </c>
      <c r="V56" s="14">
        <f t="shared" si="13"/>
        <v>9.6808510638297882</v>
      </c>
      <c r="W56" s="14"/>
      <c r="X56" s="14"/>
      <c r="Y56" s="14">
        <f>VLOOKUP(A:A,[1]TDSheet!$A:$Y,25,0)</f>
        <v>0</v>
      </c>
      <c r="Z56" s="14">
        <f>VLOOKUP(A:A,[1]TDSheet!$A:$Z,26,0)</f>
        <v>0</v>
      </c>
      <c r="AA56" s="14">
        <f>VLOOKUP(A:A,[1]TDSheet!$A:$AA,27,0)</f>
        <v>102.6</v>
      </c>
      <c r="AB56" s="14">
        <f>VLOOKUP(A:A,[3]TDSheet!$A:$D,4,0)</f>
        <v>33</v>
      </c>
      <c r="AC56" s="22" t="e">
        <f>VLOOKUP(A:A,[1]TDSheet!$A:$AC,29,0)</f>
        <v>#N/A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0</v>
      </c>
      <c r="AG56" s="14"/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476</v>
      </c>
      <c r="D57" s="8">
        <v>429</v>
      </c>
      <c r="E57" s="8">
        <v>374</v>
      </c>
      <c r="F57" s="8">
        <v>526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377</v>
      </c>
      <c r="J57" s="14">
        <f t="shared" si="10"/>
        <v>-3</v>
      </c>
      <c r="K57" s="14">
        <f>VLOOKUP(A:A,[1]TDSheet!$A:$L,12,0)</f>
        <v>100</v>
      </c>
      <c r="L57" s="14">
        <f>VLOOKUP(A:A,[1]TDSheet!$A:$M,13,0)</f>
        <v>0</v>
      </c>
      <c r="M57" s="14">
        <f>VLOOKUP(A:A,[1]TDSheet!$A:$N,14,0)</f>
        <v>0</v>
      </c>
      <c r="N57" s="14"/>
      <c r="O57" s="14"/>
      <c r="P57" s="14"/>
      <c r="Q57" s="17"/>
      <c r="R57" s="17"/>
      <c r="S57" s="14">
        <f t="shared" si="11"/>
        <v>74.8</v>
      </c>
      <c r="T57" s="17"/>
      <c r="U57" s="19">
        <f t="shared" si="12"/>
        <v>8.3689839572192515</v>
      </c>
      <c r="V57" s="14">
        <f t="shared" si="13"/>
        <v>7.0320855614973263</v>
      </c>
      <c r="W57" s="14"/>
      <c r="X57" s="14"/>
      <c r="Y57" s="14">
        <f>VLOOKUP(A:A,[1]TDSheet!$A:$Y,25,0)</f>
        <v>63.4</v>
      </c>
      <c r="Z57" s="14">
        <f>VLOOKUP(A:A,[1]TDSheet!$A:$Z,26,0)</f>
        <v>93.2</v>
      </c>
      <c r="AA57" s="14">
        <f>VLOOKUP(A:A,[1]TDSheet!$A:$AA,27,0)</f>
        <v>100.2</v>
      </c>
      <c r="AB57" s="14">
        <f>VLOOKUP(A:A,[3]TDSheet!$A:$D,4,0)</f>
        <v>79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0</v>
      </c>
      <c r="AF57" s="14">
        <f t="shared" si="15"/>
        <v>0</v>
      </c>
      <c r="AG57" s="14"/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27</v>
      </c>
      <c r="D58" s="8">
        <v>339</v>
      </c>
      <c r="E58" s="8">
        <v>187</v>
      </c>
      <c r="F58" s="8">
        <v>167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199</v>
      </c>
      <c r="J58" s="14">
        <f t="shared" si="10"/>
        <v>-12</v>
      </c>
      <c r="K58" s="14">
        <f>VLOOKUP(A:A,[1]TDSheet!$A:$L,12,0)</f>
        <v>0</v>
      </c>
      <c r="L58" s="14">
        <f>VLOOKUP(A:A,[1]TDSheet!$A:$M,13,0)</f>
        <v>80</v>
      </c>
      <c r="M58" s="14">
        <f>VLOOKUP(A:A,[1]TDSheet!$A:$N,14,0)</f>
        <v>80</v>
      </c>
      <c r="N58" s="14"/>
      <c r="O58" s="14"/>
      <c r="P58" s="14"/>
      <c r="Q58" s="17"/>
      <c r="R58" s="17"/>
      <c r="S58" s="14">
        <f t="shared" si="11"/>
        <v>37.4</v>
      </c>
      <c r="T58" s="17"/>
      <c r="U58" s="19">
        <f t="shared" si="12"/>
        <v>8.7433155080213911</v>
      </c>
      <c r="V58" s="14">
        <f t="shared" si="13"/>
        <v>4.4652406417112305</v>
      </c>
      <c r="W58" s="14"/>
      <c r="X58" s="14"/>
      <c r="Y58" s="14">
        <f>VLOOKUP(A:A,[1]TDSheet!$A:$Y,25,0)</f>
        <v>35.200000000000003</v>
      </c>
      <c r="Z58" s="14">
        <f>VLOOKUP(A:A,[1]TDSheet!$A:$Z,26,0)</f>
        <v>29.8</v>
      </c>
      <c r="AA58" s="14">
        <f>VLOOKUP(A:A,[1]TDSheet!$A:$AA,27,0)</f>
        <v>41.6</v>
      </c>
      <c r="AB58" s="14">
        <f>VLOOKUP(A:A,[3]TDSheet!$A:$D,4,0)</f>
        <v>38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0</v>
      </c>
      <c r="AG58" s="14"/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9</v>
      </c>
      <c r="C59" s="8">
        <v>115.473</v>
      </c>
      <c r="D59" s="8">
        <v>65.28</v>
      </c>
      <c r="E59" s="8">
        <v>133.852</v>
      </c>
      <c r="F59" s="8">
        <v>46.901000000000003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126.5</v>
      </c>
      <c r="J59" s="14">
        <f t="shared" si="10"/>
        <v>7.3520000000000039</v>
      </c>
      <c r="K59" s="14">
        <f>VLOOKUP(A:A,[1]TDSheet!$A:$L,12,0)</f>
        <v>20</v>
      </c>
      <c r="L59" s="14">
        <f>VLOOKUP(A:A,[1]TDSheet!$A:$M,13,0)</f>
        <v>40</v>
      </c>
      <c r="M59" s="14">
        <f>VLOOKUP(A:A,[1]TDSheet!$A:$N,14,0)</f>
        <v>60</v>
      </c>
      <c r="N59" s="14"/>
      <c r="O59" s="14"/>
      <c r="P59" s="14"/>
      <c r="Q59" s="17"/>
      <c r="R59" s="17">
        <v>20</v>
      </c>
      <c r="S59" s="14">
        <f t="shared" si="11"/>
        <v>26.770400000000002</v>
      </c>
      <c r="T59" s="17">
        <v>40</v>
      </c>
      <c r="U59" s="19">
        <f t="shared" si="12"/>
        <v>8.4758165735289719</v>
      </c>
      <c r="V59" s="14">
        <f t="shared" si="13"/>
        <v>1.7519723276454591</v>
      </c>
      <c r="W59" s="14"/>
      <c r="X59" s="14"/>
      <c r="Y59" s="14">
        <f>VLOOKUP(A:A,[1]TDSheet!$A:$Y,25,0)</f>
        <v>23.0016</v>
      </c>
      <c r="Z59" s="14">
        <f>VLOOKUP(A:A,[1]TDSheet!$A:$Z,26,0)</f>
        <v>33.485599999999998</v>
      </c>
      <c r="AA59" s="14">
        <f>VLOOKUP(A:A,[1]TDSheet!$A:$AA,27,0)</f>
        <v>26.562400000000004</v>
      </c>
      <c r="AB59" s="14">
        <f>VLOOKUP(A:A,[3]TDSheet!$A:$D,4,0)</f>
        <v>9.5890000000000004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4"/>
        <v>20</v>
      </c>
      <c r="AF59" s="14">
        <f t="shared" si="15"/>
        <v>40</v>
      </c>
      <c r="AG59" s="14"/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255</v>
      </c>
      <c r="D60" s="8">
        <v>246</v>
      </c>
      <c r="E60" s="8">
        <v>313</v>
      </c>
      <c r="F60" s="8">
        <v>186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315</v>
      </c>
      <c r="J60" s="14">
        <f t="shared" si="10"/>
        <v>-2</v>
      </c>
      <c r="K60" s="14">
        <f>VLOOKUP(A:A,[1]TDSheet!$A:$L,12,0)</f>
        <v>80</v>
      </c>
      <c r="L60" s="14">
        <f>VLOOKUP(A:A,[1]TDSheet!$A:$M,13,0)</f>
        <v>0</v>
      </c>
      <c r="M60" s="14">
        <f>VLOOKUP(A:A,[1]TDSheet!$A:$N,14,0)</f>
        <v>120</v>
      </c>
      <c r="N60" s="14"/>
      <c r="O60" s="14"/>
      <c r="P60" s="14"/>
      <c r="Q60" s="17"/>
      <c r="R60" s="17">
        <v>80</v>
      </c>
      <c r="S60" s="14">
        <f t="shared" si="11"/>
        <v>62.6</v>
      </c>
      <c r="T60" s="17">
        <v>80</v>
      </c>
      <c r="U60" s="19">
        <f t="shared" si="12"/>
        <v>8.7220447284345042</v>
      </c>
      <c r="V60" s="14">
        <f t="shared" si="13"/>
        <v>2.9712460063897761</v>
      </c>
      <c r="W60" s="14"/>
      <c r="X60" s="14"/>
      <c r="Y60" s="14">
        <f>VLOOKUP(A:A,[1]TDSheet!$A:$Y,25,0)</f>
        <v>66.400000000000006</v>
      </c>
      <c r="Z60" s="14">
        <f>VLOOKUP(A:A,[1]TDSheet!$A:$Z,26,0)</f>
        <v>73.8</v>
      </c>
      <c r="AA60" s="14">
        <f>VLOOKUP(A:A,[1]TDSheet!$A:$AA,27,0)</f>
        <v>62.6</v>
      </c>
      <c r="AB60" s="14">
        <f>VLOOKUP(A:A,[3]TDSheet!$A:$D,4,0)</f>
        <v>60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4"/>
        <v>28</v>
      </c>
      <c r="AF60" s="14">
        <f t="shared" si="15"/>
        <v>28</v>
      </c>
      <c r="AG60" s="14"/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27.088000000000001</v>
      </c>
      <c r="D61" s="8">
        <v>90.697000000000003</v>
      </c>
      <c r="E61" s="8">
        <v>66.977999999999994</v>
      </c>
      <c r="F61" s="8">
        <v>49.256999999999998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64</v>
      </c>
      <c r="J61" s="14">
        <f t="shared" si="10"/>
        <v>2.9779999999999944</v>
      </c>
      <c r="K61" s="14">
        <f>VLOOKUP(A:A,[1]TDSheet!$A:$L,12,0)</f>
        <v>10</v>
      </c>
      <c r="L61" s="14">
        <f>VLOOKUP(A:A,[1]TDSheet!$A:$M,13,0)</f>
        <v>0</v>
      </c>
      <c r="M61" s="14">
        <f>VLOOKUP(A:A,[1]TDSheet!$A:$N,14,0)</f>
        <v>20</v>
      </c>
      <c r="N61" s="14"/>
      <c r="O61" s="14"/>
      <c r="P61" s="14"/>
      <c r="Q61" s="17"/>
      <c r="R61" s="17">
        <v>20</v>
      </c>
      <c r="S61" s="14">
        <f t="shared" si="11"/>
        <v>13.395599999999998</v>
      </c>
      <c r="T61" s="17">
        <v>20</v>
      </c>
      <c r="U61" s="19">
        <f t="shared" si="12"/>
        <v>8.9026993938308117</v>
      </c>
      <c r="V61" s="14">
        <f t="shared" si="13"/>
        <v>3.6771029293200757</v>
      </c>
      <c r="W61" s="14"/>
      <c r="X61" s="14"/>
      <c r="Y61" s="14">
        <f>VLOOKUP(A:A,[1]TDSheet!$A:$Y,25,0)</f>
        <v>14.3886</v>
      </c>
      <c r="Z61" s="14">
        <f>VLOOKUP(A:A,[1]TDSheet!$A:$Z,26,0)</f>
        <v>13.946999999999999</v>
      </c>
      <c r="AA61" s="14">
        <f>VLOOKUP(A:A,[1]TDSheet!$A:$AA,27,0)</f>
        <v>14.6464</v>
      </c>
      <c r="AB61" s="14">
        <f>VLOOKUP(A:A,[3]TDSheet!$A:$D,4,0)</f>
        <v>18.887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4"/>
        <v>20</v>
      </c>
      <c r="AF61" s="14">
        <f t="shared" si="15"/>
        <v>20</v>
      </c>
      <c r="AG61" s="14"/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924</v>
      </c>
      <c r="D62" s="8">
        <v>1705</v>
      </c>
      <c r="E62" s="8">
        <v>1420</v>
      </c>
      <c r="F62" s="8">
        <v>947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1449</v>
      </c>
      <c r="J62" s="14">
        <f t="shared" si="10"/>
        <v>-29</v>
      </c>
      <c r="K62" s="14">
        <f>VLOOKUP(A:A,[1]TDSheet!$A:$L,12,0)</f>
        <v>176</v>
      </c>
      <c r="L62" s="14">
        <f>VLOOKUP(A:A,[1]TDSheet!$A:$M,13,0)</f>
        <v>0</v>
      </c>
      <c r="M62" s="14">
        <f>VLOOKUP(A:A,[1]TDSheet!$A:$N,14,0)</f>
        <v>600</v>
      </c>
      <c r="N62" s="14"/>
      <c r="O62" s="14"/>
      <c r="P62" s="14"/>
      <c r="Q62" s="17"/>
      <c r="R62" s="17">
        <v>280</v>
      </c>
      <c r="S62" s="14">
        <f t="shared" si="11"/>
        <v>284</v>
      </c>
      <c r="T62" s="17">
        <v>400</v>
      </c>
      <c r="U62" s="19">
        <f t="shared" si="12"/>
        <v>8.4612676056338021</v>
      </c>
      <c r="V62" s="14">
        <f t="shared" si="13"/>
        <v>3.334507042253521</v>
      </c>
      <c r="W62" s="14"/>
      <c r="X62" s="14"/>
      <c r="Y62" s="14">
        <f>VLOOKUP(A:A,[1]TDSheet!$A:$Y,25,0)</f>
        <v>296.2</v>
      </c>
      <c r="Z62" s="14">
        <f>VLOOKUP(A:A,[1]TDSheet!$A:$Z,26,0)</f>
        <v>307.60000000000002</v>
      </c>
      <c r="AA62" s="14">
        <f>VLOOKUP(A:A,[1]TDSheet!$A:$AA,27,0)</f>
        <v>296.8</v>
      </c>
      <c r="AB62" s="14">
        <f>VLOOKUP(A:A,[3]TDSheet!$A:$D,4,0)</f>
        <v>280</v>
      </c>
      <c r="AC62" s="14" t="str">
        <f>VLOOKUP(A:A,[1]TDSheet!$A:$AC,29,0)</f>
        <v>м104з</v>
      </c>
      <c r="AD62" s="14" t="e">
        <f>VLOOKUP(A:A,[1]TDSheet!$A:$AD,30,0)</f>
        <v>#N/A</v>
      </c>
      <c r="AE62" s="14">
        <f t="shared" si="14"/>
        <v>78.400000000000006</v>
      </c>
      <c r="AF62" s="14">
        <f t="shared" si="15"/>
        <v>112.00000000000001</v>
      </c>
      <c r="AG62" s="14"/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2023</v>
      </c>
      <c r="D63" s="8">
        <v>2539</v>
      </c>
      <c r="E63" s="8">
        <v>2737</v>
      </c>
      <c r="F63" s="8">
        <v>1789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2774</v>
      </c>
      <c r="J63" s="14">
        <f t="shared" si="10"/>
        <v>-37</v>
      </c>
      <c r="K63" s="14">
        <f>VLOOKUP(A:A,[1]TDSheet!$A:$L,12,0)</f>
        <v>480</v>
      </c>
      <c r="L63" s="14">
        <f>VLOOKUP(A:A,[1]TDSheet!$A:$M,13,0)</f>
        <v>0</v>
      </c>
      <c r="M63" s="14">
        <f>VLOOKUP(A:A,[1]TDSheet!$A:$N,14,0)</f>
        <v>1000</v>
      </c>
      <c r="N63" s="14"/>
      <c r="O63" s="14"/>
      <c r="P63" s="14"/>
      <c r="Q63" s="17"/>
      <c r="R63" s="17">
        <v>600</v>
      </c>
      <c r="S63" s="14">
        <f t="shared" si="11"/>
        <v>547.4</v>
      </c>
      <c r="T63" s="17">
        <v>600</v>
      </c>
      <c r="U63" s="19">
        <f t="shared" si="12"/>
        <v>8.1640482279868465</v>
      </c>
      <c r="V63" s="14">
        <f t="shared" si="13"/>
        <v>3.2681768359517722</v>
      </c>
      <c r="W63" s="14"/>
      <c r="X63" s="14"/>
      <c r="Y63" s="14">
        <f>VLOOKUP(A:A,[1]TDSheet!$A:$Y,25,0)</f>
        <v>606</v>
      </c>
      <c r="Z63" s="14">
        <f>VLOOKUP(A:A,[1]TDSheet!$A:$Z,26,0)</f>
        <v>641.20000000000005</v>
      </c>
      <c r="AA63" s="14">
        <f>VLOOKUP(A:A,[1]TDSheet!$A:$AA,27,0)</f>
        <v>566</v>
      </c>
      <c r="AB63" s="14">
        <f>VLOOKUP(A:A,[3]TDSheet!$A:$D,4,0)</f>
        <v>540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4"/>
        <v>210</v>
      </c>
      <c r="AF63" s="14">
        <f t="shared" si="15"/>
        <v>210</v>
      </c>
      <c r="AG63" s="14"/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1715</v>
      </c>
      <c r="D64" s="8">
        <v>2884</v>
      </c>
      <c r="E64" s="8">
        <v>2735</v>
      </c>
      <c r="F64" s="8">
        <v>1833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2771</v>
      </c>
      <c r="J64" s="14">
        <f t="shared" si="10"/>
        <v>-36</v>
      </c>
      <c r="K64" s="14">
        <f>VLOOKUP(A:A,[1]TDSheet!$A:$L,12,0)</f>
        <v>480</v>
      </c>
      <c r="L64" s="14">
        <f>VLOOKUP(A:A,[1]TDSheet!$A:$M,13,0)</f>
        <v>0</v>
      </c>
      <c r="M64" s="14">
        <f>VLOOKUP(A:A,[1]TDSheet!$A:$N,14,0)</f>
        <v>1200</v>
      </c>
      <c r="N64" s="14"/>
      <c r="O64" s="14"/>
      <c r="P64" s="14"/>
      <c r="Q64" s="17"/>
      <c r="R64" s="17">
        <v>400</v>
      </c>
      <c r="S64" s="14">
        <f t="shared" si="11"/>
        <v>547</v>
      </c>
      <c r="T64" s="17">
        <v>600</v>
      </c>
      <c r="U64" s="19">
        <f t="shared" si="12"/>
        <v>8.2504570383912252</v>
      </c>
      <c r="V64" s="14">
        <f t="shared" si="13"/>
        <v>3.3510054844606949</v>
      </c>
      <c r="W64" s="14"/>
      <c r="X64" s="14"/>
      <c r="Y64" s="14">
        <f>VLOOKUP(A:A,[1]TDSheet!$A:$Y,25,0)</f>
        <v>585.79999999999995</v>
      </c>
      <c r="Z64" s="14">
        <f>VLOOKUP(A:A,[1]TDSheet!$A:$Z,26,0)</f>
        <v>595</v>
      </c>
      <c r="AA64" s="14">
        <f>VLOOKUP(A:A,[1]TDSheet!$A:$AA,27,0)</f>
        <v>572</v>
      </c>
      <c r="AB64" s="14">
        <f>VLOOKUP(A:A,[3]TDSheet!$A:$D,4,0)</f>
        <v>585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4"/>
        <v>112.00000000000001</v>
      </c>
      <c r="AF64" s="14">
        <f t="shared" si="15"/>
        <v>168.00000000000003</v>
      </c>
      <c r="AG64" s="14"/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3431</v>
      </c>
      <c r="D65" s="8">
        <v>3284</v>
      </c>
      <c r="E65" s="8">
        <v>4491</v>
      </c>
      <c r="F65" s="8">
        <v>2151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4552</v>
      </c>
      <c r="J65" s="14">
        <f t="shared" si="10"/>
        <v>-61</v>
      </c>
      <c r="K65" s="14">
        <f>VLOOKUP(A:A,[1]TDSheet!$A:$L,12,0)</f>
        <v>600</v>
      </c>
      <c r="L65" s="14">
        <f>VLOOKUP(A:A,[1]TDSheet!$A:$M,13,0)</f>
        <v>600</v>
      </c>
      <c r="M65" s="14">
        <f>VLOOKUP(A:A,[1]TDSheet!$A:$N,14,0)</f>
        <v>2500</v>
      </c>
      <c r="N65" s="14"/>
      <c r="O65" s="14"/>
      <c r="P65" s="14"/>
      <c r="Q65" s="17"/>
      <c r="R65" s="17">
        <v>800</v>
      </c>
      <c r="S65" s="14">
        <f t="shared" si="11"/>
        <v>898.2</v>
      </c>
      <c r="T65" s="17">
        <v>800</v>
      </c>
      <c r="U65" s="19">
        <f t="shared" si="12"/>
        <v>8.2954798485860604</v>
      </c>
      <c r="V65" s="14">
        <f t="shared" si="13"/>
        <v>2.3947895791583167</v>
      </c>
      <c r="W65" s="14"/>
      <c r="X65" s="14"/>
      <c r="Y65" s="14">
        <f>VLOOKUP(A:A,[1]TDSheet!$A:$Y,25,0)</f>
        <v>883.8</v>
      </c>
      <c r="Z65" s="14">
        <f>VLOOKUP(A:A,[1]TDSheet!$A:$Z,26,0)</f>
        <v>1006.6</v>
      </c>
      <c r="AA65" s="14">
        <f>VLOOKUP(A:A,[1]TDSheet!$A:$AA,27,0)</f>
        <v>827.2</v>
      </c>
      <c r="AB65" s="14">
        <f>VLOOKUP(A:A,[3]TDSheet!$A:$D,4,0)</f>
        <v>1033</v>
      </c>
      <c r="AC65" s="14">
        <f>VLOOKUP(A:A,[1]TDSheet!$A:$AC,29,0)</f>
        <v>300</v>
      </c>
      <c r="AD65" s="14" t="e">
        <f>VLOOKUP(A:A,[1]TDSheet!$A:$AD,30,0)</f>
        <v>#N/A</v>
      </c>
      <c r="AE65" s="14">
        <f t="shared" si="14"/>
        <v>280</v>
      </c>
      <c r="AF65" s="14">
        <f t="shared" si="15"/>
        <v>280</v>
      </c>
      <c r="AG65" s="14"/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324</v>
      </c>
      <c r="D66" s="8">
        <v>488</v>
      </c>
      <c r="E66" s="8">
        <v>513</v>
      </c>
      <c r="F66" s="8">
        <v>293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520</v>
      </c>
      <c r="J66" s="14">
        <f t="shared" si="10"/>
        <v>-7</v>
      </c>
      <c r="K66" s="14">
        <f>VLOOKUP(A:A,[1]TDSheet!$A:$L,12,0)</f>
        <v>80</v>
      </c>
      <c r="L66" s="14">
        <f>VLOOKUP(A:A,[1]TDSheet!$A:$M,13,0)</f>
        <v>40</v>
      </c>
      <c r="M66" s="14">
        <f>VLOOKUP(A:A,[1]TDSheet!$A:$N,14,0)</f>
        <v>200</v>
      </c>
      <c r="N66" s="14"/>
      <c r="O66" s="14"/>
      <c r="P66" s="14"/>
      <c r="Q66" s="17"/>
      <c r="R66" s="17">
        <v>120</v>
      </c>
      <c r="S66" s="14">
        <f t="shared" si="11"/>
        <v>102.6</v>
      </c>
      <c r="T66" s="17">
        <v>80</v>
      </c>
      <c r="U66" s="19">
        <f t="shared" si="12"/>
        <v>7.923976608187135</v>
      </c>
      <c r="V66" s="14">
        <f t="shared" si="13"/>
        <v>2.855750487329435</v>
      </c>
      <c r="W66" s="14"/>
      <c r="X66" s="14"/>
      <c r="Y66" s="14">
        <f>VLOOKUP(A:A,[1]TDSheet!$A:$Y,25,0)</f>
        <v>108</v>
      </c>
      <c r="Z66" s="14">
        <f>VLOOKUP(A:A,[1]TDSheet!$A:$Z,26,0)</f>
        <v>111.6</v>
      </c>
      <c r="AA66" s="14">
        <f>VLOOKUP(A:A,[1]TDSheet!$A:$AA,27,0)</f>
        <v>100.2</v>
      </c>
      <c r="AB66" s="14">
        <f>VLOOKUP(A:A,[3]TDSheet!$A:$D,4,0)</f>
        <v>85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33.6</v>
      </c>
      <c r="AF66" s="14">
        <f t="shared" si="15"/>
        <v>22.400000000000002</v>
      </c>
      <c r="AG66" s="14"/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3731</v>
      </c>
      <c r="D67" s="8">
        <v>5102</v>
      </c>
      <c r="E67" s="8">
        <v>6044</v>
      </c>
      <c r="F67" s="8">
        <v>2710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6112</v>
      </c>
      <c r="J67" s="14">
        <f t="shared" si="10"/>
        <v>-68</v>
      </c>
      <c r="K67" s="14">
        <f>VLOOKUP(A:A,[1]TDSheet!$A:$L,12,0)</f>
        <v>1000</v>
      </c>
      <c r="L67" s="14">
        <f>VLOOKUP(A:A,[1]TDSheet!$A:$M,13,0)</f>
        <v>600</v>
      </c>
      <c r="M67" s="14">
        <f>VLOOKUP(A:A,[1]TDSheet!$A:$N,14,0)</f>
        <v>3100</v>
      </c>
      <c r="N67" s="14"/>
      <c r="O67" s="14"/>
      <c r="P67" s="14"/>
      <c r="Q67" s="17"/>
      <c r="R67" s="17">
        <v>1200</v>
      </c>
      <c r="S67" s="14">
        <f t="shared" si="11"/>
        <v>1208.8</v>
      </c>
      <c r="T67" s="17">
        <v>1200</v>
      </c>
      <c r="U67" s="19">
        <f t="shared" si="12"/>
        <v>8.1154864328259428</v>
      </c>
      <c r="V67" s="14">
        <f t="shared" si="13"/>
        <v>2.2418927862342821</v>
      </c>
      <c r="W67" s="14"/>
      <c r="X67" s="14"/>
      <c r="Y67" s="14">
        <f>VLOOKUP(A:A,[1]TDSheet!$A:$Y,25,0)</f>
        <v>1093</v>
      </c>
      <c r="Z67" s="14">
        <f>VLOOKUP(A:A,[1]TDSheet!$A:$Z,26,0)</f>
        <v>1195.4000000000001</v>
      </c>
      <c r="AA67" s="14">
        <f>VLOOKUP(A:A,[1]TDSheet!$A:$AA,27,0)</f>
        <v>1097.8</v>
      </c>
      <c r="AB67" s="14">
        <f>VLOOKUP(A:A,[3]TDSheet!$A:$D,4,0)</f>
        <v>1365</v>
      </c>
      <c r="AC67" s="14">
        <f>VLOOKUP(A:A,[1]TDSheet!$A:$AC,29,0)</f>
        <v>300</v>
      </c>
      <c r="AD67" s="14" t="e">
        <f>VLOOKUP(A:A,[1]TDSheet!$A:$AD,30,0)</f>
        <v>#N/A</v>
      </c>
      <c r="AE67" s="14">
        <f t="shared" si="14"/>
        <v>420</v>
      </c>
      <c r="AF67" s="14">
        <f t="shared" si="15"/>
        <v>420</v>
      </c>
      <c r="AG67" s="14"/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1105</v>
      </c>
      <c r="D68" s="8">
        <v>2911</v>
      </c>
      <c r="E68" s="8">
        <v>2367</v>
      </c>
      <c r="F68" s="8">
        <v>1627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2418</v>
      </c>
      <c r="J68" s="14">
        <f t="shared" si="10"/>
        <v>-51</v>
      </c>
      <c r="K68" s="14">
        <f>VLOOKUP(A:A,[1]TDSheet!$A:$L,12,0)</f>
        <v>480</v>
      </c>
      <c r="L68" s="14">
        <f>VLOOKUP(A:A,[1]TDSheet!$A:$M,13,0)</f>
        <v>0</v>
      </c>
      <c r="M68" s="14">
        <f>VLOOKUP(A:A,[1]TDSheet!$A:$N,14,0)</f>
        <v>1000</v>
      </c>
      <c r="N68" s="14"/>
      <c r="O68" s="14"/>
      <c r="P68" s="14"/>
      <c r="Q68" s="17"/>
      <c r="R68" s="17">
        <v>200</v>
      </c>
      <c r="S68" s="14">
        <f t="shared" si="11"/>
        <v>473.4</v>
      </c>
      <c r="T68" s="17">
        <v>600</v>
      </c>
      <c r="U68" s="19">
        <f t="shared" si="12"/>
        <v>8.253062948880439</v>
      </c>
      <c r="V68" s="14">
        <f t="shared" si="13"/>
        <v>3.4368398817068022</v>
      </c>
      <c r="W68" s="14"/>
      <c r="X68" s="14"/>
      <c r="Y68" s="14">
        <f>VLOOKUP(A:A,[1]TDSheet!$A:$Y,25,0)</f>
        <v>464.2</v>
      </c>
      <c r="Z68" s="14">
        <f>VLOOKUP(A:A,[1]TDSheet!$A:$Z,26,0)</f>
        <v>519</v>
      </c>
      <c r="AA68" s="14">
        <f>VLOOKUP(A:A,[1]TDSheet!$A:$AA,27,0)</f>
        <v>497.2</v>
      </c>
      <c r="AB68" s="14">
        <f>VLOOKUP(A:A,[3]TDSheet!$A:$D,4,0)</f>
        <v>528</v>
      </c>
      <c r="AC68" s="14">
        <f>VLOOKUP(A:A,[1]TDSheet!$A:$AC,29,0)</f>
        <v>0</v>
      </c>
      <c r="AD68" s="14" t="str">
        <f>VLOOKUP(A:A,[1]TDSheet!$A:$AD,30,0)</f>
        <v>м-463</v>
      </c>
      <c r="AE68" s="14">
        <f t="shared" si="14"/>
        <v>82</v>
      </c>
      <c r="AF68" s="14">
        <f t="shared" si="15"/>
        <v>245.99999999999997</v>
      </c>
      <c r="AG68" s="14"/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303</v>
      </c>
      <c r="D69" s="8">
        <v>659</v>
      </c>
      <c r="E69" s="21">
        <v>650</v>
      </c>
      <c r="F69" s="21">
        <v>517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633</v>
      </c>
      <c r="J69" s="14">
        <f t="shared" si="10"/>
        <v>17</v>
      </c>
      <c r="K69" s="14">
        <f>VLOOKUP(A:A,[1]TDSheet!$A:$L,12,0)</f>
        <v>120</v>
      </c>
      <c r="L69" s="14">
        <f>VLOOKUP(A:A,[1]TDSheet!$A:$M,13,0)</f>
        <v>0</v>
      </c>
      <c r="M69" s="14">
        <f>VLOOKUP(A:A,[1]TDSheet!$A:$N,14,0)</f>
        <v>280</v>
      </c>
      <c r="N69" s="14"/>
      <c r="O69" s="14"/>
      <c r="P69" s="14"/>
      <c r="Q69" s="17"/>
      <c r="R69" s="17"/>
      <c r="S69" s="14">
        <f t="shared" si="11"/>
        <v>130</v>
      </c>
      <c r="T69" s="17">
        <v>120</v>
      </c>
      <c r="U69" s="19">
        <f t="shared" si="12"/>
        <v>7.976923076923077</v>
      </c>
      <c r="V69" s="14">
        <f t="shared" si="13"/>
        <v>3.976923076923077</v>
      </c>
      <c r="W69" s="14"/>
      <c r="X69" s="14"/>
      <c r="Y69" s="14">
        <f>VLOOKUP(A:A,[1]TDSheet!$A:$Y,25,0)</f>
        <v>156.80000000000001</v>
      </c>
      <c r="Z69" s="14">
        <f>VLOOKUP(A:A,[1]TDSheet!$A:$Z,26,0)</f>
        <v>160</v>
      </c>
      <c r="AA69" s="14">
        <f>VLOOKUP(A:A,[1]TDSheet!$A:$AA,27,0)</f>
        <v>143.6</v>
      </c>
      <c r="AB69" s="14">
        <f>VLOOKUP(A:A,[3]TDSheet!$A:$D,4,0)</f>
        <v>91</v>
      </c>
      <c r="AC69" s="14">
        <f>VLOOKUP(A:A,[1]TDSheet!$A:$AC,29,0)</f>
        <v>0</v>
      </c>
      <c r="AD69" s="14" t="str">
        <f>VLOOKUP(A:A,[1]TDSheet!$A:$AD,30,0)</f>
        <v>кост</v>
      </c>
      <c r="AE69" s="14">
        <f t="shared" si="14"/>
        <v>0</v>
      </c>
      <c r="AF69" s="14">
        <f t="shared" si="15"/>
        <v>60</v>
      </c>
      <c r="AG69" s="14"/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4739</v>
      </c>
      <c r="D70" s="8">
        <v>8139</v>
      </c>
      <c r="E70" s="21">
        <v>7634</v>
      </c>
      <c r="F70" s="21">
        <v>3611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6793</v>
      </c>
      <c r="J70" s="14">
        <f t="shared" si="10"/>
        <v>841</v>
      </c>
      <c r="K70" s="14">
        <f>VLOOKUP(A:A,[1]TDSheet!$A:$L,12,0)</f>
        <v>1400</v>
      </c>
      <c r="L70" s="14">
        <f>VLOOKUP(A:A,[1]TDSheet!$A:$M,13,0)</f>
        <v>1000</v>
      </c>
      <c r="M70" s="14">
        <f>VLOOKUP(A:A,[1]TDSheet!$A:$N,14,0)</f>
        <v>3600</v>
      </c>
      <c r="N70" s="14"/>
      <c r="O70" s="14"/>
      <c r="P70" s="14"/>
      <c r="Q70" s="17"/>
      <c r="R70" s="17">
        <v>1800</v>
      </c>
      <c r="S70" s="14">
        <f t="shared" si="11"/>
        <v>1526.8</v>
      </c>
      <c r="T70" s="17">
        <v>1500</v>
      </c>
      <c r="U70" s="19">
        <f t="shared" si="12"/>
        <v>8.4562483625884202</v>
      </c>
      <c r="V70" s="14">
        <f t="shared" si="13"/>
        <v>2.3650772858265654</v>
      </c>
      <c r="W70" s="14"/>
      <c r="X70" s="14"/>
      <c r="Y70" s="14">
        <f>VLOOKUP(A:A,[1]TDSheet!$A:$Y,25,0)</f>
        <v>1169.8</v>
      </c>
      <c r="Z70" s="14">
        <f>VLOOKUP(A:A,[1]TDSheet!$A:$Z,26,0)</f>
        <v>1528</v>
      </c>
      <c r="AA70" s="14">
        <f>VLOOKUP(A:A,[1]TDSheet!$A:$AA,27,0)</f>
        <v>1408.8</v>
      </c>
      <c r="AB70" s="14">
        <f>VLOOKUP(A:A,[3]TDSheet!$A:$D,4,0)</f>
        <v>1611</v>
      </c>
      <c r="AC70" s="14">
        <f>VLOOKUP(A:A,[1]TDSheet!$A:$AC,29,0)</f>
        <v>0</v>
      </c>
      <c r="AD70" s="14" t="str">
        <f>VLOOKUP(A:A,[1]TDSheet!$A:$AD,30,0)</f>
        <v>пл460</v>
      </c>
      <c r="AE70" s="14">
        <f t="shared" si="14"/>
        <v>738</v>
      </c>
      <c r="AF70" s="14">
        <f t="shared" si="15"/>
        <v>615</v>
      </c>
      <c r="AG70" s="14"/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2328</v>
      </c>
      <c r="D71" s="8">
        <v>4748</v>
      </c>
      <c r="E71" s="8">
        <v>3474</v>
      </c>
      <c r="F71" s="8">
        <v>2178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3516</v>
      </c>
      <c r="J71" s="14">
        <f t="shared" si="10"/>
        <v>-42</v>
      </c>
      <c r="K71" s="14">
        <f>VLOOKUP(A:A,[1]TDSheet!$A:$L,12,0)</f>
        <v>700</v>
      </c>
      <c r="L71" s="14">
        <f>VLOOKUP(A:A,[1]TDSheet!$A:$M,13,0)</f>
        <v>200</v>
      </c>
      <c r="M71" s="14">
        <f>VLOOKUP(A:A,[1]TDSheet!$A:$N,14,0)</f>
        <v>1600</v>
      </c>
      <c r="N71" s="14"/>
      <c r="O71" s="14"/>
      <c r="P71" s="14"/>
      <c r="Q71" s="17"/>
      <c r="R71" s="17">
        <v>800</v>
      </c>
      <c r="S71" s="14">
        <f t="shared" si="11"/>
        <v>694.8</v>
      </c>
      <c r="T71" s="17">
        <v>400</v>
      </c>
      <c r="U71" s="19">
        <f t="shared" si="12"/>
        <v>8.4599884858952219</v>
      </c>
      <c r="V71" s="14">
        <f t="shared" si="13"/>
        <v>3.1347150259067358</v>
      </c>
      <c r="W71" s="14"/>
      <c r="X71" s="14"/>
      <c r="Y71" s="14">
        <f>VLOOKUP(A:A,[1]TDSheet!$A:$Y,25,0)</f>
        <v>709</v>
      </c>
      <c r="Z71" s="14">
        <f>VLOOKUP(A:A,[1]TDSheet!$A:$Z,26,0)</f>
        <v>782</v>
      </c>
      <c r="AA71" s="14">
        <f>VLOOKUP(A:A,[1]TDSheet!$A:$AA,27,0)</f>
        <v>710</v>
      </c>
      <c r="AB71" s="14">
        <f>VLOOKUP(A:A,[3]TDSheet!$A:$D,4,0)</f>
        <v>882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4"/>
        <v>328</v>
      </c>
      <c r="AF71" s="14">
        <f t="shared" si="15"/>
        <v>164</v>
      </c>
      <c r="AG71" s="14"/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112</v>
      </c>
      <c r="D72" s="8">
        <v>161</v>
      </c>
      <c r="E72" s="8">
        <v>190</v>
      </c>
      <c r="F72" s="8">
        <v>82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191</v>
      </c>
      <c r="J72" s="14">
        <f t="shared" ref="J72:J94" si="16">E72-I72</f>
        <v>-1</v>
      </c>
      <c r="K72" s="14">
        <f>VLOOKUP(A:A,[1]TDSheet!$A:$L,12,0)</f>
        <v>40</v>
      </c>
      <c r="L72" s="14">
        <f>VLOOKUP(A:A,[1]TDSheet!$A:$M,13,0)</f>
        <v>0</v>
      </c>
      <c r="M72" s="14">
        <f>VLOOKUP(A:A,[1]TDSheet!$A:$N,14,0)</f>
        <v>0</v>
      </c>
      <c r="N72" s="14"/>
      <c r="O72" s="14"/>
      <c r="P72" s="14"/>
      <c r="Q72" s="17"/>
      <c r="R72" s="17">
        <v>120</v>
      </c>
      <c r="S72" s="14">
        <f t="shared" ref="S72:S94" si="17">E72/5</f>
        <v>38</v>
      </c>
      <c r="T72" s="17">
        <v>40</v>
      </c>
      <c r="U72" s="19">
        <f t="shared" ref="U72:U94" si="18">(F72+K72+L72+M72+R72+T72)/S72</f>
        <v>7.4210526315789478</v>
      </c>
      <c r="V72" s="14">
        <f t="shared" ref="V72:V94" si="19">F72/S72</f>
        <v>2.1578947368421053</v>
      </c>
      <c r="W72" s="14"/>
      <c r="X72" s="14"/>
      <c r="Y72" s="14">
        <f>VLOOKUP(A:A,[1]TDSheet!$A:$Y,25,0)</f>
        <v>35</v>
      </c>
      <c r="Z72" s="14">
        <f>VLOOKUP(A:A,[1]TDSheet!$A:$Z,26,0)</f>
        <v>29.8</v>
      </c>
      <c r="AA72" s="14">
        <f>VLOOKUP(A:A,[1]TDSheet!$A:$AA,27,0)</f>
        <v>31.8</v>
      </c>
      <c r="AB72" s="14">
        <f>VLOOKUP(A:A,[3]TDSheet!$A:$D,4,0)</f>
        <v>75</v>
      </c>
      <c r="AC72" s="14">
        <f>VLOOKUP(A:A,[1]TDSheet!$A:$AC,29,0)</f>
        <v>0</v>
      </c>
      <c r="AD72" s="14" t="str">
        <f>VLOOKUP(A:A,[1]TDSheet!$A:$AD,30,0)</f>
        <v>не зак</v>
      </c>
      <c r="AE72" s="14">
        <f t="shared" ref="AE72:AE94" si="20">R72*G72</f>
        <v>60</v>
      </c>
      <c r="AF72" s="14">
        <f t="shared" ref="AF72:AF94" si="21">T72*G72</f>
        <v>20</v>
      </c>
      <c r="AG72" s="14"/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9</v>
      </c>
      <c r="C73" s="8">
        <v>52.323999999999998</v>
      </c>
      <c r="D73" s="8">
        <v>75.62</v>
      </c>
      <c r="E73" s="8">
        <v>57.255000000000003</v>
      </c>
      <c r="F73" s="8">
        <v>70.688999999999993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57</v>
      </c>
      <c r="J73" s="14">
        <f t="shared" si="16"/>
        <v>0.25500000000000256</v>
      </c>
      <c r="K73" s="14">
        <f>VLOOKUP(A:A,[1]TDSheet!$A:$L,12,0)</f>
        <v>0</v>
      </c>
      <c r="L73" s="14">
        <f>VLOOKUP(A:A,[1]TDSheet!$A:$M,13,0)</f>
        <v>20</v>
      </c>
      <c r="M73" s="14">
        <f>VLOOKUP(A:A,[1]TDSheet!$A:$N,14,0)</f>
        <v>20</v>
      </c>
      <c r="N73" s="14"/>
      <c r="O73" s="14"/>
      <c r="P73" s="14"/>
      <c r="Q73" s="17"/>
      <c r="R73" s="17"/>
      <c r="S73" s="14">
        <f t="shared" si="17"/>
        <v>11.451000000000001</v>
      </c>
      <c r="T73" s="17"/>
      <c r="U73" s="19">
        <f t="shared" si="18"/>
        <v>9.6663173521963142</v>
      </c>
      <c r="V73" s="14">
        <f t="shared" si="19"/>
        <v>6.1731726486769709</v>
      </c>
      <c r="W73" s="14"/>
      <c r="X73" s="14"/>
      <c r="Y73" s="14">
        <f>VLOOKUP(A:A,[1]TDSheet!$A:$Y,25,0)</f>
        <v>8.7870000000000008</v>
      </c>
      <c r="Z73" s="14">
        <f>VLOOKUP(A:A,[1]TDSheet!$A:$Z,26,0)</f>
        <v>13.103999999999999</v>
      </c>
      <c r="AA73" s="14">
        <f>VLOOKUP(A:A,[1]TDSheet!$A:$AA,27,0)</f>
        <v>11.105</v>
      </c>
      <c r="AB73" s="14">
        <f>VLOOKUP(A:A,[3]TDSheet!$A:$D,4,0)</f>
        <v>6.03</v>
      </c>
      <c r="AC73" s="14" t="str">
        <f>VLOOKUP(A:A,[1]TDSheet!$A:$AC,29,0)</f>
        <v>костик</v>
      </c>
      <c r="AD73" s="14">
        <f>VLOOKUP(A:A,[1]TDSheet!$A:$AD,30,0)</f>
        <v>0</v>
      </c>
      <c r="AE73" s="14">
        <f t="shared" si="20"/>
        <v>0</v>
      </c>
      <c r="AF73" s="14">
        <f t="shared" si="21"/>
        <v>0</v>
      </c>
      <c r="AG73" s="14"/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9</v>
      </c>
      <c r="C74" s="8">
        <v>217.352</v>
      </c>
      <c r="D74" s="8">
        <v>61.46</v>
      </c>
      <c r="E74" s="8">
        <v>298.66699999999997</v>
      </c>
      <c r="F74" s="8">
        <v>-30.35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306.2</v>
      </c>
      <c r="J74" s="14">
        <f t="shared" si="16"/>
        <v>-7.5330000000000155</v>
      </c>
      <c r="K74" s="14">
        <f>VLOOKUP(A:A,[1]TDSheet!$A:$L,12,0)</f>
        <v>0</v>
      </c>
      <c r="L74" s="14">
        <f>VLOOKUP(A:A,[1]TDSheet!$A:$M,13,0)</f>
        <v>150</v>
      </c>
      <c r="M74" s="14">
        <f>VLOOKUP(A:A,[1]TDSheet!$A:$N,14,0)</f>
        <v>100</v>
      </c>
      <c r="N74" s="14"/>
      <c r="O74" s="14"/>
      <c r="P74" s="14"/>
      <c r="Q74" s="17"/>
      <c r="R74" s="17">
        <v>130</v>
      </c>
      <c r="S74" s="14">
        <f t="shared" si="17"/>
        <v>59.733399999999996</v>
      </c>
      <c r="T74" s="17">
        <v>130</v>
      </c>
      <c r="U74" s="19">
        <f t="shared" si="18"/>
        <v>8.0298459488326461</v>
      </c>
      <c r="V74" s="14">
        <f t="shared" si="19"/>
        <v>-0.50809095079134958</v>
      </c>
      <c r="W74" s="14"/>
      <c r="X74" s="14"/>
      <c r="Y74" s="14">
        <f>VLOOKUP(A:A,[1]TDSheet!$A:$Y,25,0)</f>
        <v>32.836200000000005</v>
      </c>
      <c r="Z74" s="14">
        <f>VLOOKUP(A:A,[1]TDSheet!$A:$Z,26,0)</f>
        <v>45.260599999999997</v>
      </c>
      <c r="AA74" s="14">
        <f>VLOOKUP(A:A,[1]TDSheet!$A:$AA,27,0)</f>
        <v>26.305</v>
      </c>
      <c r="AB74" s="14">
        <f>VLOOKUP(A:A,[3]TDSheet!$A:$D,4,0)</f>
        <v>70.05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0"/>
        <v>130</v>
      </c>
      <c r="AF74" s="14">
        <f t="shared" si="21"/>
        <v>130</v>
      </c>
      <c r="AG74" s="14"/>
      <c r="AH74" s="14"/>
      <c r="AI74" s="14"/>
    </row>
    <row r="75" spans="1:35" s="1" customFormat="1" ht="11.1" customHeight="1" outlineLevel="1" x14ac:dyDescent="0.2">
      <c r="A75" s="7" t="s">
        <v>87</v>
      </c>
      <c r="B75" s="7" t="s">
        <v>9</v>
      </c>
      <c r="C75" s="8"/>
      <c r="D75" s="8">
        <v>59.006999999999998</v>
      </c>
      <c r="E75" s="8">
        <v>6.2560000000000002</v>
      </c>
      <c r="F75" s="8">
        <v>52.750999999999998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6</v>
      </c>
      <c r="J75" s="14">
        <f t="shared" si="16"/>
        <v>0.25600000000000023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VLOOKUP(A:A,[1]TDSheet!$A:$N,14,0)</f>
        <v>0</v>
      </c>
      <c r="N75" s="14"/>
      <c r="O75" s="14"/>
      <c r="P75" s="14"/>
      <c r="Q75" s="17"/>
      <c r="R75" s="17"/>
      <c r="S75" s="14">
        <f t="shared" si="17"/>
        <v>1.2512000000000001</v>
      </c>
      <c r="T75" s="17"/>
      <c r="U75" s="19">
        <f t="shared" si="18"/>
        <v>42.160326086956516</v>
      </c>
      <c r="V75" s="14">
        <f t="shared" si="19"/>
        <v>42.160326086956516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0</v>
      </c>
      <c r="AB75" s="14">
        <f>VLOOKUP(A:A,[3]TDSheet!$A:$D,4,0)</f>
        <v>1.095</v>
      </c>
      <c r="AC75" s="22" t="e">
        <f>VLOOKUP(A:A,[1]TDSheet!$A:$AC,29,0)</f>
        <v>#N/A</v>
      </c>
      <c r="AD75" s="14" t="e">
        <f>VLOOKUP(A:A,[1]TDSheet!$A:$AD,30,0)</f>
        <v>#N/A</v>
      </c>
      <c r="AE75" s="14">
        <f t="shared" si="20"/>
        <v>0</v>
      </c>
      <c r="AF75" s="14">
        <f t="shared" si="21"/>
        <v>0</v>
      </c>
      <c r="AG75" s="14"/>
      <c r="AH75" s="14"/>
      <c r="AI75" s="14"/>
    </row>
    <row r="76" spans="1:35" s="1" customFormat="1" ht="11.1" customHeight="1" outlineLevel="1" x14ac:dyDescent="0.2">
      <c r="A76" s="7" t="s">
        <v>88</v>
      </c>
      <c r="B76" s="7" t="s">
        <v>9</v>
      </c>
      <c r="C76" s="8"/>
      <c r="D76" s="8">
        <v>55.762</v>
      </c>
      <c r="E76" s="8">
        <v>4.2160000000000002</v>
      </c>
      <c r="F76" s="8">
        <v>50.493000000000002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5</v>
      </c>
      <c r="J76" s="14">
        <f t="shared" si="16"/>
        <v>-0.78399999999999981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VLOOKUP(A:A,[1]TDSheet!$A:$N,14,0)</f>
        <v>0</v>
      </c>
      <c r="N76" s="14"/>
      <c r="O76" s="14"/>
      <c r="P76" s="14"/>
      <c r="Q76" s="17"/>
      <c r="R76" s="17"/>
      <c r="S76" s="14">
        <f t="shared" si="17"/>
        <v>0.84320000000000006</v>
      </c>
      <c r="T76" s="17"/>
      <c r="U76" s="19">
        <f t="shared" si="18"/>
        <v>59.882590132827325</v>
      </c>
      <c r="V76" s="14">
        <f t="shared" si="19"/>
        <v>59.882590132827325</v>
      </c>
      <c r="W76" s="14"/>
      <c r="X76" s="14"/>
      <c r="Y76" s="14">
        <f>VLOOKUP(A:A,[1]TDSheet!$A:$Y,25,0)</f>
        <v>0</v>
      </c>
      <c r="Z76" s="14">
        <f>VLOOKUP(A:A,[1]TDSheet!$A:$Z,26,0)</f>
        <v>0</v>
      </c>
      <c r="AA76" s="14">
        <f>VLOOKUP(A:A,[1]TDSheet!$A:$AA,27,0)</f>
        <v>0</v>
      </c>
      <c r="AB76" s="14">
        <f>VLOOKUP(A:A,[3]TDSheet!$A:$D,4,0)</f>
        <v>2.1019999999999999</v>
      </c>
      <c r="AC76" s="22" t="e">
        <f>VLOOKUP(A:A,[1]TDSheet!$A:$AC,29,0)</f>
        <v>#N/A</v>
      </c>
      <c r="AD76" s="14" t="e">
        <f>VLOOKUP(A:A,[1]TDSheet!$A:$AD,30,0)</f>
        <v>#N/A</v>
      </c>
      <c r="AE76" s="14">
        <f t="shared" si="20"/>
        <v>0</v>
      </c>
      <c r="AF76" s="14">
        <f t="shared" si="21"/>
        <v>0</v>
      </c>
      <c r="AG76" s="14"/>
      <c r="AH76" s="14"/>
      <c r="AI76" s="14"/>
    </row>
    <row r="77" spans="1:35" s="1" customFormat="1" ht="11.1" customHeight="1" outlineLevel="1" x14ac:dyDescent="0.2">
      <c r="A77" s="7" t="s">
        <v>89</v>
      </c>
      <c r="B77" s="7" t="s">
        <v>8</v>
      </c>
      <c r="C77" s="8"/>
      <c r="D77" s="8">
        <v>108</v>
      </c>
      <c r="E77" s="8">
        <v>72</v>
      </c>
      <c r="F77" s="8">
        <v>36</v>
      </c>
      <c r="G77" s="1">
        <f>VLOOKUP(A:A,[1]TDSheet!$A:$G,7,0)</f>
        <v>0.36</v>
      </c>
      <c r="H77" s="1" t="e">
        <f>VLOOKUP(A:A,[1]TDSheet!$A:$H,8,0)</f>
        <v>#N/A</v>
      </c>
      <c r="I77" s="14">
        <f>VLOOKUP(A:A,[2]TDSheet!$A:$F,6,0)</f>
        <v>72</v>
      </c>
      <c r="J77" s="14">
        <f t="shared" si="16"/>
        <v>0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VLOOKUP(A:A,[1]TDSheet!$A:$N,14,0)</f>
        <v>0</v>
      </c>
      <c r="N77" s="14"/>
      <c r="O77" s="14"/>
      <c r="P77" s="14"/>
      <c r="Q77" s="17"/>
      <c r="R77" s="17">
        <v>30</v>
      </c>
      <c r="S77" s="14">
        <f t="shared" si="17"/>
        <v>14.4</v>
      </c>
      <c r="T77" s="17">
        <v>60</v>
      </c>
      <c r="U77" s="19">
        <f t="shared" si="18"/>
        <v>8.75</v>
      </c>
      <c r="V77" s="14">
        <f t="shared" si="19"/>
        <v>2.5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0</v>
      </c>
      <c r="AB77" s="14">
        <f>VLOOKUP(A:A,[3]TDSheet!$A:$D,4,0)</f>
        <v>26</v>
      </c>
      <c r="AC77" s="22" t="e">
        <f>VLOOKUP(A:A,[1]TDSheet!$A:$AC,29,0)</f>
        <v>#N/A</v>
      </c>
      <c r="AD77" s="14" t="e">
        <f>VLOOKUP(A:A,[1]TDSheet!$A:$AD,30,0)</f>
        <v>#N/A</v>
      </c>
      <c r="AE77" s="14">
        <f t="shared" si="20"/>
        <v>10.799999999999999</v>
      </c>
      <c r="AF77" s="14">
        <f t="shared" si="21"/>
        <v>21.599999999999998</v>
      </c>
      <c r="AG77" s="14"/>
      <c r="AH77" s="14"/>
      <c r="AI77" s="14"/>
    </row>
    <row r="78" spans="1:35" s="1" customFormat="1" ht="11.1" customHeight="1" outlineLevel="1" x14ac:dyDescent="0.2">
      <c r="A78" s="7" t="s">
        <v>90</v>
      </c>
      <c r="B78" s="7" t="s">
        <v>9</v>
      </c>
      <c r="C78" s="8"/>
      <c r="D78" s="8">
        <v>58.392000000000003</v>
      </c>
      <c r="E78" s="8">
        <v>15.493</v>
      </c>
      <c r="F78" s="8">
        <v>42.899000000000001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15</v>
      </c>
      <c r="J78" s="14">
        <f t="shared" si="16"/>
        <v>0.49300000000000033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VLOOKUP(A:A,[1]TDSheet!$A:$N,14,0)</f>
        <v>0</v>
      </c>
      <c r="N78" s="14"/>
      <c r="O78" s="14"/>
      <c r="P78" s="14"/>
      <c r="Q78" s="17"/>
      <c r="R78" s="17"/>
      <c r="S78" s="14">
        <f t="shared" si="17"/>
        <v>3.0986000000000002</v>
      </c>
      <c r="T78" s="17"/>
      <c r="U78" s="19">
        <f t="shared" si="18"/>
        <v>13.844639514619505</v>
      </c>
      <c r="V78" s="14">
        <f t="shared" si="19"/>
        <v>13.844639514619505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0</v>
      </c>
      <c r="AB78" s="14">
        <f>VLOOKUP(A:A,[3]TDSheet!$A:$D,4,0)</f>
        <v>3.0529999999999999</v>
      </c>
      <c r="AC78" s="22" t="e">
        <f>VLOOKUP(A:A,[1]TDSheet!$A:$AC,29,0)</f>
        <v>#N/A</v>
      </c>
      <c r="AD78" s="14" t="e">
        <f>VLOOKUP(A:A,[1]TDSheet!$A:$AD,30,0)</f>
        <v>#N/A</v>
      </c>
      <c r="AE78" s="14">
        <f t="shared" si="20"/>
        <v>0</v>
      </c>
      <c r="AF78" s="14">
        <f t="shared" si="21"/>
        <v>0</v>
      </c>
      <c r="AG78" s="14"/>
      <c r="AH78" s="14"/>
      <c r="AI78" s="14"/>
    </row>
    <row r="79" spans="1:35" s="1" customFormat="1" ht="11.1" customHeight="1" outlineLevel="1" x14ac:dyDescent="0.2">
      <c r="A79" s="7" t="s">
        <v>77</v>
      </c>
      <c r="B79" s="7" t="s">
        <v>8</v>
      </c>
      <c r="C79" s="8">
        <v>404</v>
      </c>
      <c r="D79" s="8">
        <v>368</v>
      </c>
      <c r="E79" s="8">
        <v>389</v>
      </c>
      <c r="F79" s="8">
        <v>380</v>
      </c>
      <c r="G79" s="1">
        <f>VLOOKUP(A:A,[1]TDSheet!$A:$G,7,0)</f>
        <v>0.28000000000000003</v>
      </c>
      <c r="H79" s="1" t="e">
        <f>VLOOKUP(A:A,[1]TDSheet!$A:$H,8,0)</f>
        <v>#N/A</v>
      </c>
      <c r="I79" s="14">
        <f>VLOOKUP(A:A,[2]TDSheet!$A:$F,6,0)</f>
        <v>392</v>
      </c>
      <c r="J79" s="14">
        <f t="shared" si="16"/>
        <v>-3</v>
      </c>
      <c r="K79" s="14">
        <f>VLOOKUP(A:A,[1]TDSheet!$A:$L,12,0)</f>
        <v>80</v>
      </c>
      <c r="L79" s="14">
        <f>VLOOKUP(A:A,[1]TDSheet!$A:$M,13,0)</f>
        <v>0</v>
      </c>
      <c r="M79" s="14">
        <f>VLOOKUP(A:A,[1]TDSheet!$A:$N,14,0)</f>
        <v>40</v>
      </c>
      <c r="N79" s="14"/>
      <c r="O79" s="14"/>
      <c r="P79" s="14"/>
      <c r="Q79" s="17"/>
      <c r="R79" s="17">
        <v>80</v>
      </c>
      <c r="S79" s="14">
        <f t="shared" si="17"/>
        <v>77.8</v>
      </c>
      <c r="T79" s="17">
        <v>40</v>
      </c>
      <c r="U79" s="19">
        <f t="shared" si="18"/>
        <v>7.969151670951157</v>
      </c>
      <c r="V79" s="14">
        <f t="shared" si="19"/>
        <v>4.8843187660668379</v>
      </c>
      <c r="W79" s="14"/>
      <c r="X79" s="14"/>
      <c r="Y79" s="14">
        <f>VLOOKUP(A:A,[1]TDSheet!$A:$Y,25,0)</f>
        <v>13</v>
      </c>
      <c r="Z79" s="14">
        <f>VLOOKUP(A:A,[1]TDSheet!$A:$Z,26,0)</f>
        <v>44.8</v>
      </c>
      <c r="AA79" s="14">
        <f>VLOOKUP(A:A,[1]TDSheet!$A:$AA,27,0)</f>
        <v>97.2</v>
      </c>
      <c r="AB79" s="14">
        <f>VLOOKUP(A:A,[3]TDSheet!$A:$D,4,0)</f>
        <v>88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20"/>
        <v>22.400000000000002</v>
      </c>
      <c r="AF79" s="14">
        <f t="shared" si="21"/>
        <v>11.200000000000001</v>
      </c>
      <c r="AG79" s="14"/>
      <c r="AH79" s="14"/>
      <c r="AI79" s="14"/>
    </row>
    <row r="80" spans="1:35" s="1" customFormat="1" ht="11.1" customHeight="1" outlineLevel="1" x14ac:dyDescent="0.2">
      <c r="A80" s="7" t="s">
        <v>78</v>
      </c>
      <c r="B80" s="7" t="s">
        <v>8</v>
      </c>
      <c r="C80" s="8">
        <v>67</v>
      </c>
      <c r="D80" s="8">
        <v>367</v>
      </c>
      <c r="E80" s="8">
        <v>218</v>
      </c>
      <c r="F80" s="8">
        <v>216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218</v>
      </c>
      <c r="J80" s="14">
        <f t="shared" si="16"/>
        <v>0</v>
      </c>
      <c r="K80" s="14">
        <f>VLOOKUP(A:A,[1]TDSheet!$A:$L,12,0)</f>
        <v>40</v>
      </c>
      <c r="L80" s="14">
        <f>VLOOKUP(A:A,[1]TDSheet!$A:$M,13,0)</f>
        <v>0</v>
      </c>
      <c r="M80" s="14">
        <f>VLOOKUP(A:A,[1]TDSheet!$A:$N,14,0)</f>
        <v>80</v>
      </c>
      <c r="N80" s="14"/>
      <c r="O80" s="14"/>
      <c r="P80" s="14"/>
      <c r="Q80" s="17"/>
      <c r="R80" s="17"/>
      <c r="S80" s="14">
        <f t="shared" si="17"/>
        <v>43.6</v>
      </c>
      <c r="T80" s="17">
        <v>40</v>
      </c>
      <c r="U80" s="19">
        <f t="shared" si="18"/>
        <v>8.6238532110091732</v>
      </c>
      <c r="V80" s="14">
        <f t="shared" si="19"/>
        <v>4.9541284403669721</v>
      </c>
      <c r="W80" s="14"/>
      <c r="X80" s="14"/>
      <c r="Y80" s="14">
        <f>VLOOKUP(A:A,[1]TDSheet!$A:$Y,25,0)</f>
        <v>49.6</v>
      </c>
      <c r="Z80" s="14">
        <f>VLOOKUP(A:A,[1]TDSheet!$A:$Z,26,0)</f>
        <v>44.4</v>
      </c>
      <c r="AA80" s="14">
        <f>VLOOKUP(A:A,[1]TDSheet!$A:$AA,27,0)</f>
        <v>51.2</v>
      </c>
      <c r="AB80" s="14">
        <f>VLOOKUP(A:A,[3]TDSheet!$A:$D,4,0)</f>
        <v>32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0"/>
        <v>0</v>
      </c>
      <c r="AF80" s="14">
        <f t="shared" si="21"/>
        <v>14</v>
      </c>
      <c r="AG80" s="14"/>
      <c r="AH80" s="14"/>
      <c r="AI80" s="14"/>
    </row>
    <row r="81" spans="1:35" s="1" customFormat="1" ht="11.1" customHeight="1" outlineLevel="1" x14ac:dyDescent="0.2">
      <c r="A81" s="7" t="s">
        <v>79</v>
      </c>
      <c r="B81" s="7" t="s">
        <v>8</v>
      </c>
      <c r="C81" s="8">
        <v>539</v>
      </c>
      <c r="D81" s="8">
        <v>1913</v>
      </c>
      <c r="E81" s="8">
        <v>1431</v>
      </c>
      <c r="F81" s="8">
        <v>1003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1474</v>
      </c>
      <c r="J81" s="14">
        <f t="shared" si="16"/>
        <v>-43</v>
      </c>
      <c r="K81" s="14">
        <f>VLOOKUP(A:A,[1]TDSheet!$A:$L,12,0)</f>
        <v>280</v>
      </c>
      <c r="L81" s="14">
        <f>VLOOKUP(A:A,[1]TDSheet!$A:$M,13,0)</f>
        <v>0</v>
      </c>
      <c r="M81" s="14">
        <f>VLOOKUP(A:A,[1]TDSheet!$A:$N,14,0)</f>
        <v>640</v>
      </c>
      <c r="N81" s="14"/>
      <c r="O81" s="14"/>
      <c r="P81" s="14"/>
      <c r="Q81" s="17"/>
      <c r="R81" s="17">
        <v>80</v>
      </c>
      <c r="S81" s="14">
        <f t="shared" si="17"/>
        <v>286.2</v>
      </c>
      <c r="T81" s="17">
        <v>280</v>
      </c>
      <c r="U81" s="19">
        <f t="shared" si="18"/>
        <v>7.9769392033542976</v>
      </c>
      <c r="V81" s="14">
        <f t="shared" si="19"/>
        <v>3.5045422781271838</v>
      </c>
      <c r="W81" s="14"/>
      <c r="X81" s="14"/>
      <c r="Y81" s="14">
        <f>VLOOKUP(A:A,[1]TDSheet!$A:$Y,25,0)</f>
        <v>217.8</v>
      </c>
      <c r="Z81" s="14">
        <f>VLOOKUP(A:A,[1]TDSheet!$A:$Z,26,0)</f>
        <v>277.39999999999998</v>
      </c>
      <c r="AA81" s="14">
        <f>VLOOKUP(A:A,[1]TDSheet!$A:$AA,27,0)</f>
        <v>305.39999999999998</v>
      </c>
      <c r="AB81" s="14">
        <f>VLOOKUP(A:A,[3]TDSheet!$A:$D,4,0)</f>
        <v>274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20"/>
        <v>32</v>
      </c>
      <c r="AF81" s="14">
        <f t="shared" si="21"/>
        <v>112</v>
      </c>
      <c r="AG81" s="14"/>
      <c r="AH81" s="14"/>
      <c r="AI81" s="14"/>
    </row>
    <row r="82" spans="1:35" s="1" customFormat="1" ht="11.1" customHeight="1" outlineLevel="1" x14ac:dyDescent="0.2">
      <c r="A82" s="7" t="s">
        <v>80</v>
      </c>
      <c r="B82" s="7" t="s">
        <v>8</v>
      </c>
      <c r="C82" s="8">
        <v>283</v>
      </c>
      <c r="D82" s="8">
        <v>287</v>
      </c>
      <c r="E82" s="8">
        <v>263</v>
      </c>
      <c r="F82" s="8">
        <v>303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266</v>
      </c>
      <c r="J82" s="14">
        <f t="shared" si="16"/>
        <v>-3</v>
      </c>
      <c r="K82" s="14">
        <f>VLOOKUP(A:A,[1]TDSheet!$A:$L,12,0)</f>
        <v>80</v>
      </c>
      <c r="L82" s="14">
        <f>VLOOKUP(A:A,[1]TDSheet!$A:$M,13,0)</f>
        <v>0</v>
      </c>
      <c r="M82" s="14">
        <f>VLOOKUP(A:A,[1]TDSheet!$A:$N,14,0)</f>
        <v>80</v>
      </c>
      <c r="N82" s="14"/>
      <c r="O82" s="14"/>
      <c r="P82" s="14"/>
      <c r="Q82" s="17"/>
      <c r="R82" s="17"/>
      <c r="S82" s="14">
        <f t="shared" si="17"/>
        <v>52.6</v>
      </c>
      <c r="T82" s="17"/>
      <c r="U82" s="19">
        <f t="shared" si="18"/>
        <v>8.8022813688212924</v>
      </c>
      <c r="V82" s="14">
        <f t="shared" si="19"/>
        <v>5.7604562737642588</v>
      </c>
      <c r="W82" s="14"/>
      <c r="X82" s="14"/>
      <c r="Y82" s="14">
        <f>VLOOKUP(A:A,[1]TDSheet!$A:$Y,25,0)</f>
        <v>33.6</v>
      </c>
      <c r="Z82" s="14">
        <f>VLOOKUP(A:A,[1]TDSheet!$A:$Z,26,0)</f>
        <v>30</v>
      </c>
      <c r="AA82" s="14">
        <f>VLOOKUP(A:A,[1]TDSheet!$A:$AA,27,0)</f>
        <v>71.2</v>
      </c>
      <c r="AB82" s="14">
        <f>VLOOKUP(A:A,[3]TDSheet!$A:$D,4,0)</f>
        <v>36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20"/>
        <v>0</v>
      </c>
      <c r="AF82" s="14">
        <f t="shared" si="21"/>
        <v>0</v>
      </c>
      <c r="AG82" s="14"/>
      <c r="AH82" s="14"/>
      <c r="AI82" s="14"/>
    </row>
    <row r="83" spans="1:35" s="1" customFormat="1" ht="11.1" customHeight="1" outlineLevel="1" x14ac:dyDescent="0.2">
      <c r="A83" s="7" t="s">
        <v>81</v>
      </c>
      <c r="B83" s="7" t="s">
        <v>8</v>
      </c>
      <c r="C83" s="8">
        <v>310</v>
      </c>
      <c r="D83" s="8">
        <v>322</v>
      </c>
      <c r="E83" s="8">
        <v>134</v>
      </c>
      <c r="F83" s="8">
        <v>498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134</v>
      </c>
      <c r="J83" s="14">
        <f t="shared" si="16"/>
        <v>0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/>
      <c r="O83" s="14"/>
      <c r="P83" s="14"/>
      <c r="Q83" s="17"/>
      <c r="R83" s="17"/>
      <c r="S83" s="14">
        <f t="shared" si="17"/>
        <v>26.8</v>
      </c>
      <c r="T83" s="17"/>
      <c r="U83" s="19">
        <f t="shared" si="18"/>
        <v>18.582089552238806</v>
      </c>
      <c r="V83" s="14">
        <f t="shared" si="19"/>
        <v>18.582089552238806</v>
      </c>
      <c r="W83" s="14"/>
      <c r="X83" s="14"/>
      <c r="Y83" s="14">
        <f>VLOOKUP(A:A,[1]TDSheet!$A:$Y,25,0)</f>
        <v>32.200000000000003</v>
      </c>
      <c r="Z83" s="14">
        <f>VLOOKUP(A:A,[1]TDSheet!$A:$Z,26,0)</f>
        <v>31.6</v>
      </c>
      <c r="AA83" s="14">
        <f>VLOOKUP(A:A,[1]TDSheet!$A:$AA,27,0)</f>
        <v>62.4</v>
      </c>
      <c r="AB83" s="14">
        <f>VLOOKUP(A:A,[3]TDSheet!$A:$D,4,0)</f>
        <v>21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20"/>
        <v>0</v>
      </c>
      <c r="AF83" s="14">
        <f t="shared" si="21"/>
        <v>0</v>
      </c>
      <c r="AG83" s="14"/>
      <c r="AH83" s="14"/>
      <c r="AI83" s="14"/>
    </row>
    <row r="84" spans="1:35" s="1" customFormat="1" ht="11.1" customHeight="1" outlineLevel="1" x14ac:dyDescent="0.2">
      <c r="A84" s="7" t="s">
        <v>91</v>
      </c>
      <c r="B84" s="7" t="s">
        <v>8</v>
      </c>
      <c r="C84" s="8">
        <v>91</v>
      </c>
      <c r="D84" s="8"/>
      <c r="E84" s="8">
        <v>19</v>
      </c>
      <c r="F84" s="8">
        <v>72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19</v>
      </c>
      <c r="J84" s="14">
        <f t="shared" si="16"/>
        <v>0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VLOOKUP(A:A,[1]TDSheet!$A:$N,14,0)</f>
        <v>0</v>
      </c>
      <c r="N84" s="14"/>
      <c r="O84" s="14"/>
      <c r="P84" s="14"/>
      <c r="Q84" s="17"/>
      <c r="R84" s="17"/>
      <c r="S84" s="14">
        <f t="shared" si="17"/>
        <v>3.8</v>
      </c>
      <c r="T84" s="17"/>
      <c r="U84" s="19">
        <f t="shared" si="18"/>
        <v>18.947368421052634</v>
      </c>
      <c r="V84" s="14">
        <f t="shared" si="19"/>
        <v>18.947368421052634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1</v>
      </c>
      <c r="AB84" s="14">
        <f>VLOOKUP(A:A,[3]TDSheet!$A:$D,4,0)</f>
        <v>4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20"/>
        <v>0</v>
      </c>
      <c r="AF84" s="14">
        <f t="shared" si="21"/>
        <v>0</v>
      </c>
      <c r="AG84" s="14"/>
      <c r="AH84" s="14"/>
      <c r="AI84" s="14"/>
    </row>
    <row r="85" spans="1:35" s="1" customFormat="1" ht="11.1" customHeight="1" outlineLevel="1" x14ac:dyDescent="0.2">
      <c r="A85" s="7" t="s">
        <v>82</v>
      </c>
      <c r="B85" s="7" t="s">
        <v>8</v>
      </c>
      <c r="C85" s="8">
        <v>408</v>
      </c>
      <c r="D85" s="8">
        <v>131</v>
      </c>
      <c r="E85" s="8">
        <v>288</v>
      </c>
      <c r="F85" s="8">
        <v>247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292</v>
      </c>
      <c r="J85" s="14">
        <f t="shared" si="16"/>
        <v>-4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VLOOKUP(A:A,[1]TDSheet!$A:$N,14,0)</f>
        <v>0</v>
      </c>
      <c r="N85" s="14"/>
      <c r="O85" s="14"/>
      <c r="P85" s="14"/>
      <c r="Q85" s="17"/>
      <c r="R85" s="17"/>
      <c r="S85" s="14">
        <f t="shared" si="17"/>
        <v>57.6</v>
      </c>
      <c r="T85" s="17"/>
      <c r="U85" s="19">
        <f t="shared" si="18"/>
        <v>4.2881944444444446</v>
      </c>
      <c r="V85" s="14">
        <f t="shared" si="19"/>
        <v>4.2881944444444446</v>
      </c>
      <c r="W85" s="14"/>
      <c r="X85" s="14"/>
      <c r="Y85" s="14">
        <f>VLOOKUP(A:A,[1]TDSheet!$A:$Y,25,0)</f>
        <v>31.6</v>
      </c>
      <c r="Z85" s="14">
        <f>VLOOKUP(A:A,[1]TDSheet!$A:$Z,26,0)</f>
        <v>31.8</v>
      </c>
      <c r="AA85" s="14">
        <f>VLOOKUP(A:A,[1]TDSheet!$A:$AA,27,0)</f>
        <v>41.6</v>
      </c>
      <c r="AB85" s="14">
        <f>VLOOKUP(A:A,[3]TDSheet!$A:$D,4,0)</f>
        <v>31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0"/>
        <v>0</v>
      </c>
      <c r="AF85" s="14">
        <f t="shared" si="21"/>
        <v>0</v>
      </c>
      <c r="AG85" s="14"/>
      <c r="AH85" s="14"/>
      <c r="AI85" s="14"/>
    </row>
    <row r="86" spans="1:35" s="1" customFormat="1" ht="11.1" customHeight="1" outlineLevel="1" x14ac:dyDescent="0.2">
      <c r="A86" s="7" t="s">
        <v>83</v>
      </c>
      <c r="B86" s="7" t="s">
        <v>8</v>
      </c>
      <c r="C86" s="8">
        <v>76</v>
      </c>
      <c r="D86" s="8">
        <v>120</v>
      </c>
      <c r="E86" s="8">
        <v>43</v>
      </c>
      <c r="F86" s="8">
        <v>153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43</v>
      </c>
      <c r="J86" s="14">
        <f t="shared" si="16"/>
        <v>0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0</v>
      </c>
      <c r="N86" s="14"/>
      <c r="O86" s="14"/>
      <c r="P86" s="14"/>
      <c r="Q86" s="17"/>
      <c r="R86" s="17"/>
      <c r="S86" s="14">
        <f t="shared" si="17"/>
        <v>8.6</v>
      </c>
      <c r="T86" s="17"/>
      <c r="U86" s="19">
        <f t="shared" si="18"/>
        <v>17.790697674418606</v>
      </c>
      <c r="V86" s="14">
        <f t="shared" si="19"/>
        <v>17.790697674418606</v>
      </c>
      <c r="W86" s="14"/>
      <c r="X86" s="14"/>
      <c r="Y86" s="14">
        <f>VLOOKUP(A:A,[1]TDSheet!$A:$Y,25,0)</f>
        <v>31.2</v>
      </c>
      <c r="Z86" s="14">
        <f>VLOOKUP(A:A,[1]TDSheet!$A:$Z,26,0)</f>
        <v>19.2</v>
      </c>
      <c r="AA86" s="14">
        <f>VLOOKUP(A:A,[1]TDSheet!$A:$AA,27,0)</f>
        <v>14.4</v>
      </c>
      <c r="AB86" s="14">
        <f>VLOOKUP(A:A,[3]TDSheet!$A:$D,4,0)</f>
        <v>7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20"/>
        <v>0</v>
      </c>
      <c r="AF86" s="14">
        <f t="shared" si="21"/>
        <v>0</v>
      </c>
      <c r="AG86" s="14"/>
      <c r="AH86" s="14"/>
      <c r="AI86" s="14"/>
    </row>
    <row r="87" spans="1:35" s="1" customFormat="1" ht="11.1" customHeight="1" outlineLevel="1" x14ac:dyDescent="0.2">
      <c r="A87" s="7" t="s">
        <v>92</v>
      </c>
      <c r="B87" s="7" t="s">
        <v>8</v>
      </c>
      <c r="C87" s="8">
        <v>191</v>
      </c>
      <c r="D87" s="8"/>
      <c r="E87" s="8">
        <v>82</v>
      </c>
      <c r="F87" s="8">
        <v>109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82</v>
      </c>
      <c r="J87" s="14">
        <f t="shared" si="16"/>
        <v>0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/>
      <c r="O87" s="14"/>
      <c r="P87" s="14"/>
      <c r="Q87" s="17"/>
      <c r="R87" s="17"/>
      <c r="S87" s="14">
        <f t="shared" si="17"/>
        <v>16.399999999999999</v>
      </c>
      <c r="T87" s="17">
        <v>40</v>
      </c>
      <c r="U87" s="19">
        <f t="shared" si="18"/>
        <v>9.0853658536585371</v>
      </c>
      <c r="V87" s="14">
        <f t="shared" si="19"/>
        <v>6.6463414634146352</v>
      </c>
      <c r="W87" s="14"/>
      <c r="X87" s="14"/>
      <c r="Y87" s="14">
        <f>VLOOKUP(A:A,[1]TDSheet!$A:$Y,25,0)</f>
        <v>37.200000000000003</v>
      </c>
      <c r="Z87" s="14">
        <f>VLOOKUP(A:A,[1]TDSheet!$A:$Z,26,0)</f>
        <v>4.5999999999999996</v>
      </c>
      <c r="AA87" s="14">
        <f>VLOOKUP(A:A,[1]TDSheet!$A:$AA,27,0)</f>
        <v>21.4</v>
      </c>
      <c r="AB87" s="14">
        <f>VLOOKUP(A:A,[3]TDSheet!$A:$D,4,0)</f>
        <v>15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20"/>
        <v>0</v>
      </c>
      <c r="AF87" s="14">
        <f t="shared" si="21"/>
        <v>16</v>
      </c>
      <c r="AG87" s="14"/>
      <c r="AH87" s="14"/>
      <c r="AI87" s="14"/>
    </row>
    <row r="88" spans="1:35" s="1" customFormat="1" ht="11.1" customHeight="1" outlineLevel="1" x14ac:dyDescent="0.2">
      <c r="A88" s="7" t="s">
        <v>93</v>
      </c>
      <c r="B88" s="7" t="s">
        <v>8</v>
      </c>
      <c r="C88" s="8">
        <v>229</v>
      </c>
      <c r="D88" s="8">
        <v>123</v>
      </c>
      <c r="E88" s="8">
        <v>88</v>
      </c>
      <c r="F88" s="8">
        <v>263</v>
      </c>
      <c r="G88" s="1">
        <f>VLOOKUP(A:A,[1]TDSheet!$A:$G,7,0)</f>
        <v>0.33</v>
      </c>
      <c r="H88" s="1" t="e">
        <f>VLOOKUP(A:A,[1]TDSheet!$A:$H,8,0)</f>
        <v>#N/A</v>
      </c>
      <c r="I88" s="14">
        <f>VLOOKUP(A:A,[2]TDSheet!$A:$F,6,0)</f>
        <v>89</v>
      </c>
      <c r="J88" s="14">
        <f t="shared" si="16"/>
        <v>-1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/>
      <c r="O88" s="14"/>
      <c r="P88" s="14"/>
      <c r="Q88" s="17"/>
      <c r="R88" s="17"/>
      <c r="S88" s="14">
        <f t="shared" si="17"/>
        <v>17.600000000000001</v>
      </c>
      <c r="T88" s="17"/>
      <c r="U88" s="19">
        <f t="shared" si="18"/>
        <v>14.943181818181817</v>
      </c>
      <c r="V88" s="14">
        <f t="shared" si="19"/>
        <v>14.943181818181817</v>
      </c>
      <c r="W88" s="14"/>
      <c r="X88" s="14"/>
      <c r="Y88" s="14">
        <f>VLOOKUP(A:A,[1]TDSheet!$A:$Y,25,0)</f>
        <v>31.6</v>
      </c>
      <c r="Z88" s="14">
        <f>VLOOKUP(A:A,[1]TDSheet!$A:$Z,26,0)</f>
        <v>30.4</v>
      </c>
      <c r="AA88" s="14">
        <f>VLOOKUP(A:A,[1]TDSheet!$A:$AA,27,0)</f>
        <v>12.4</v>
      </c>
      <c r="AB88" s="14">
        <f>VLOOKUP(A:A,[3]TDSheet!$A:$D,4,0)</f>
        <v>12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20"/>
        <v>0</v>
      </c>
      <c r="AF88" s="14">
        <f t="shared" si="21"/>
        <v>0</v>
      </c>
      <c r="AG88" s="14"/>
      <c r="AH88" s="14"/>
      <c r="AI88" s="14"/>
    </row>
    <row r="89" spans="1:35" s="1" customFormat="1" ht="11.1" customHeight="1" outlineLevel="1" x14ac:dyDescent="0.2">
      <c r="A89" s="7" t="s">
        <v>84</v>
      </c>
      <c r="B89" s="7" t="s">
        <v>8</v>
      </c>
      <c r="C89" s="8">
        <v>270</v>
      </c>
      <c r="D89" s="8">
        <v>14</v>
      </c>
      <c r="E89" s="8">
        <v>98</v>
      </c>
      <c r="F89" s="8">
        <v>177</v>
      </c>
      <c r="G89" s="1">
        <f>VLOOKUP(A:A,[1]TDSheet!$A:$G,7,0)</f>
        <v>0.36</v>
      </c>
      <c r="H89" s="1" t="e">
        <f>VLOOKUP(A:A,[1]TDSheet!$A:$H,8,0)</f>
        <v>#N/A</v>
      </c>
      <c r="I89" s="14">
        <f>VLOOKUP(A:A,[2]TDSheet!$A:$F,6,0)</f>
        <v>107</v>
      </c>
      <c r="J89" s="14">
        <f t="shared" si="16"/>
        <v>-9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/>
      <c r="O89" s="14"/>
      <c r="P89" s="14"/>
      <c r="Q89" s="17"/>
      <c r="R89" s="17"/>
      <c r="S89" s="14">
        <f t="shared" si="17"/>
        <v>19.600000000000001</v>
      </c>
      <c r="T89" s="17"/>
      <c r="U89" s="19">
        <f t="shared" si="18"/>
        <v>9.0306122448979593</v>
      </c>
      <c r="V89" s="14">
        <f t="shared" si="19"/>
        <v>9.0306122448979593</v>
      </c>
      <c r="W89" s="14"/>
      <c r="X89" s="14"/>
      <c r="Y89" s="14">
        <f>VLOOKUP(A:A,[1]TDSheet!$A:$Y,25,0)</f>
        <v>61</v>
      </c>
      <c r="Z89" s="14">
        <f>VLOOKUP(A:A,[1]TDSheet!$A:$Z,26,0)</f>
        <v>42</v>
      </c>
      <c r="AA89" s="14">
        <f>VLOOKUP(A:A,[1]TDSheet!$A:$AA,27,0)</f>
        <v>25.2</v>
      </c>
      <c r="AB89" s="14">
        <f>VLOOKUP(A:A,[3]TDSheet!$A:$D,4,0)</f>
        <v>7</v>
      </c>
      <c r="AC89" s="14" t="str">
        <f>VLOOKUP(A:A,[1]TDSheet!$A:$AC,29,0)</f>
        <v>?</v>
      </c>
      <c r="AD89" s="14" t="str">
        <f>VLOOKUP(A:A,[1]TDSheet!$A:$AD,30,0)</f>
        <v>костик</v>
      </c>
      <c r="AE89" s="14">
        <f t="shared" si="20"/>
        <v>0</v>
      </c>
      <c r="AF89" s="14">
        <f t="shared" si="21"/>
        <v>0</v>
      </c>
      <c r="AG89" s="14"/>
      <c r="AH89" s="14"/>
      <c r="AI89" s="14"/>
    </row>
    <row r="90" spans="1:35" s="1" customFormat="1" ht="11.1" customHeight="1" outlineLevel="1" x14ac:dyDescent="0.2">
      <c r="A90" s="7" t="s">
        <v>94</v>
      </c>
      <c r="B90" s="7" t="s">
        <v>9</v>
      </c>
      <c r="C90" s="8"/>
      <c r="D90" s="8">
        <v>575.32899999999995</v>
      </c>
      <c r="E90" s="8">
        <v>0</v>
      </c>
      <c r="F90" s="21">
        <v>575.32899999999995</v>
      </c>
      <c r="G90" s="15">
        <f>VLOOKUP(A:A,[1]TDSheet!$A:$G,7,0)</f>
        <v>0</v>
      </c>
      <c r="H90" s="1" t="e">
        <f>VLOOKUP(A:A,[1]TDSheet!$A:$H,8,0)</f>
        <v>#N/A</v>
      </c>
      <c r="I90" s="14">
        <v>0</v>
      </c>
      <c r="J90" s="14">
        <f t="shared" si="16"/>
        <v>0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VLOOKUP(A:A,[1]TDSheet!$A:$N,14,0)</f>
        <v>0</v>
      </c>
      <c r="N90" s="14"/>
      <c r="O90" s="14"/>
      <c r="P90" s="14"/>
      <c r="Q90" s="17"/>
      <c r="R90" s="17"/>
      <c r="S90" s="14">
        <f t="shared" si="17"/>
        <v>0</v>
      </c>
      <c r="T90" s="17"/>
      <c r="U90" s="19" t="e">
        <f t="shared" si="18"/>
        <v>#DIV/0!</v>
      </c>
      <c r="V90" s="14" t="e">
        <f t="shared" si="19"/>
        <v>#DIV/0!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v>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0"/>
        <v>0</v>
      </c>
      <c r="AF90" s="14">
        <f t="shared" si="21"/>
        <v>0</v>
      </c>
      <c r="AG90" s="14"/>
      <c r="AH90" s="14"/>
      <c r="AI90" s="14"/>
    </row>
    <row r="91" spans="1:35" s="1" customFormat="1" ht="11.1" customHeight="1" outlineLevel="1" x14ac:dyDescent="0.2">
      <c r="A91" s="7" t="s">
        <v>95</v>
      </c>
      <c r="B91" s="7" t="s">
        <v>9</v>
      </c>
      <c r="C91" s="8">
        <v>96.096999999999994</v>
      </c>
      <c r="D91" s="8">
        <v>1.9590000000000001</v>
      </c>
      <c r="E91" s="21">
        <v>21.715</v>
      </c>
      <c r="F91" s="21">
        <v>74.382000000000005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24</v>
      </c>
      <c r="J91" s="14">
        <f t="shared" si="16"/>
        <v>-2.2850000000000001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/>
      <c r="O91" s="14"/>
      <c r="P91" s="14"/>
      <c r="Q91" s="17"/>
      <c r="R91" s="17"/>
      <c r="S91" s="14">
        <f t="shared" si="17"/>
        <v>4.343</v>
      </c>
      <c r="T91" s="17"/>
      <c r="U91" s="19">
        <f t="shared" si="18"/>
        <v>17.126870826617548</v>
      </c>
      <c r="V91" s="14">
        <f t="shared" si="19"/>
        <v>17.126870826617548</v>
      </c>
      <c r="W91" s="14"/>
      <c r="X91" s="14"/>
      <c r="Y91" s="14">
        <f>VLOOKUP(A:A,[1]TDSheet!$A:$Y,25,0)</f>
        <v>4.3512000000000004</v>
      </c>
      <c r="Z91" s="14">
        <f>VLOOKUP(A:A,[1]TDSheet!$A:$Z,26,0)</f>
        <v>4.3334000000000001</v>
      </c>
      <c r="AA91" s="14">
        <f>VLOOKUP(A:A,[1]TDSheet!$A:$AA,27,0)</f>
        <v>3.9554</v>
      </c>
      <c r="AB91" s="14">
        <f>VLOOKUP(A:A,[3]TDSheet!$A:$D,4,0)</f>
        <v>1.9330000000000001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20"/>
        <v>0</v>
      </c>
      <c r="AF91" s="14">
        <f t="shared" si="21"/>
        <v>0</v>
      </c>
      <c r="AG91" s="14"/>
      <c r="AH91" s="14"/>
      <c r="AI91" s="14"/>
    </row>
    <row r="92" spans="1:35" s="1" customFormat="1" ht="11.1" customHeight="1" outlineLevel="1" x14ac:dyDescent="0.2">
      <c r="A92" s="7" t="s">
        <v>96</v>
      </c>
      <c r="B92" s="7" t="s">
        <v>8</v>
      </c>
      <c r="C92" s="8">
        <v>208</v>
      </c>
      <c r="D92" s="8">
        <v>1</v>
      </c>
      <c r="E92" s="21">
        <v>26</v>
      </c>
      <c r="F92" s="21">
        <v>183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27</v>
      </c>
      <c r="J92" s="14">
        <f t="shared" si="16"/>
        <v>-1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VLOOKUP(A:A,[1]TDSheet!$A:$N,14,0)</f>
        <v>0</v>
      </c>
      <c r="N92" s="14"/>
      <c r="O92" s="14"/>
      <c r="P92" s="14"/>
      <c r="Q92" s="17"/>
      <c r="R92" s="17"/>
      <c r="S92" s="14">
        <f t="shared" si="17"/>
        <v>5.2</v>
      </c>
      <c r="T92" s="17"/>
      <c r="U92" s="19">
        <f t="shared" si="18"/>
        <v>35.192307692307693</v>
      </c>
      <c r="V92" s="14">
        <f t="shared" si="19"/>
        <v>35.192307692307693</v>
      </c>
      <c r="W92" s="14"/>
      <c r="X92" s="14"/>
      <c r="Y92" s="14">
        <f>VLOOKUP(A:A,[1]TDSheet!$A:$Y,25,0)</f>
        <v>4.4000000000000004</v>
      </c>
      <c r="Z92" s="14">
        <f>VLOOKUP(A:A,[1]TDSheet!$A:$Z,26,0)</f>
        <v>4.5999999999999996</v>
      </c>
      <c r="AA92" s="14">
        <f>VLOOKUP(A:A,[1]TDSheet!$A:$AA,27,0)</f>
        <v>4</v>
      </c>
      <c r="AB92" s="14">
        <f>VLOOKUP(A:A,[3]TDSheet!$A:$D,4,0)</f>
        <v>6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20"/>
        <v>0</v>
      </c>
      <c r="AF92" s="14">
        <f t="shared" si="21"/>
        <v>0</v>
      </c>
      <c r="AG92" s="14"/>
      <c r="AH92" s="14"/>
      <c r="AI92" s="14"/>
    </row>
    <row r="93" spans="1:35" s="1" customFormat="1" ht="11.1" customHeight="1" outlineLevel="1" x14ac:dyDescent="0.2">
      <c r="A93" s="7" t="s">
        <v>85</v>
      </c>
      <c r="B93" s="7" t="s">
        <v>8</v>
      </c>
      <c r="C93" s="8">
        <v>593</v>
      </c>
      <c r="D93" s="8">
        <v>1029</v>
      </c>
      <c r="E93" s="21">
        <v>905</v>
      </c>
      <c r="F93" s="21">
        <v>695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932</v>
      </c>
      <c r="J93" s="14">
        <f t="shared" si="16"/>
        <v>-27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VLOOKUP(A:A,[1]TDSheet!$A:$N,14,0)</f>
        <v>0</v>
      </c>
      <c r="N93" s="14"/>
      <c r="O93" s="14"/>
      <c r="P93" s="14"/>
      <c r="Q93" s="17"/>
      <c r="R93" s="17"/>
      <c r="S93" s="14">
        <f t="shared" si="17"/>
        <v>181</v>
      </c>
      <c r="T93" s="17"/>
      <c r="U93" s="19">
        <f t="shared" si="18"/>
        <v>3.839779005524862</v>
      </c>
      <c r="V93" s="14">
        <f t="shared" si="19"/>
        <v>3.839779005524862</v>
      </c>
      <c r="W93" s="14"/>
      <c r="X93" s="14"/>
      <c r="Y93" s="14">
        <f>VLOOKUP(A:A,[1]TDSheet!$A:$Y,25,0)</f>
        <v>197.8</v>
      </c>
      <c r="Z93" s="14">
        <f>VLOOKUP(A:A,[1]TDSheet!$A:$Z,26,0)</f>
        <v>216.8</v>
      </c>
      <c r="AA93" s="14">
        <f>VLOOKUP(A:A,[1]TDSheet!$A:$AA,27,0)</f>
        <v>180.4</v>
      </c>
      <c r="AB93" s="14">
        <f>VLOOKUP(A:A,[3]TDSheet!$A:$D,4,0)</f>
        <v>136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20"/>
        <v>0</v>
      </c>
      <c r="AF93" s="14">
        <f t="shared" si="21"/>
        <v>0</v>
      </c>
      <c r="AG93" s="14"/>
      <c r="AH93" s="14"/>
      <c r="AI93" s="14"/>
    </row>
    <row r="94" spans="1:35" s="1" customFormat="1" ht="11.1" customHeight="1" outlineLevel="1" x14ac:dyDescent="0.2">
      <c r="A94" s="7" t="s">
        <v>97</v>
      </c>
      <c r="B94" s="7" t="s">
        <v>9</v>
      </c>
      <c r="C94" s="8">
        <v>96.200999999999993</v>
      </c>
      <c r="D94" s="8">
        <v>882.10799999999995</v>
      </c>
      <c r="E94" s="21">
        <v>503.637</v>
      </c>
      <c r="F94" s="21">
        <v>292.56400000000002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504</v>
      </c>
      <c r="J94" s="14">
        <f t="shared" si="16"/>
        <v>-0.36299999999999955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VLOOKUP(A:A,[1]TDSheet!$A:$N,14,0)</f>
        <v>0</v>
      </c>
      <c r="N94" s="14"/>
      <c r="O94" s="14"/>
      <c r="P94" s="14"/>
      <c r="Q94" s="17"/>
      <c r="R94" s="17"/>
      <c r="S94" s="14">
        <f t="shared" si="17"/>
        <v>100.7274</v>
      </c>
      <c r="T94" s="17"/>
      <c r="U94" s="19">
        <f t="shared" si="18"/>
        <v>2.9045125755256267</v>
      </c>
      <c r="V94" s="14">
        <f t="shared" si="19"/>
        <v>2.9045125755256267</v>
      </c>
      <c r="W94" s="14"/>
      <c r="X94" s="14"/>
      <c r="Y94" s="14">
        <f>VLOOKUP(A:A,[1]TDSheet!$A:$Y,25,0)</f>
        <v>81.907799999999995</v>
      </c>
      <c r="Z94" s="14">
        <f>VLOOKUP(A:A,[1]TDSheet!$A:$Z,26,0)</f>
        <v>72.144199999999998</v>
      </c>
      <c r="AA94" s="14">
        <f>VLOOKUP(A:A,[1]TDSheet!$A:$AA,27,0)</f>
        <v>71.706800000000001</v>
      </c>
      <c r="AB94" s="14">
        <f>VLOOKUP(A:A,[3]TDSheet!$A:$D,4,0)</f>
        <v>127.265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20"/>
        <v>0</v>
      </c>
      <c r="AF94" s="14">
        <f t="shared" si="21"/>
        <v>0</v>
      </c>
      <c r="AG94" s="14"/>
      <c r="AH94" s="14"/>
      <c r="AI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2024-05-31T12:02:13Z</dcterms:modified>
</cp:coreProperties>
</file>