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EE19EE69-EA23-4E02-8BE1-0F18C67A34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6" i="1" l="1"/>
  <c r="O95" i="1"/>
  <c r="AA96" i="1"/>
  <c r="AA95" i="1"/>
  <c r="AA7" i="1" l="1"/>
  <c r="AA10" i="1"/>
  <c r="AA11" i="1"/>
  <c r="AA16" i="1"/>
  <c r="AA18" i="1"/>
  <c r="AA28" i="1"/>
  <c r="AA29" i="1"/>
  <c r="AA34" i="1"/>
  <c r="AA37" i="1"/>
  <c r="AA41" i="1"/>
  <c r="AA42" i="1"/>
  <c r="AA59" i="1"/>
  <c r="AA62" i="1"/>
  <c r="AA64" i="1"/>
  <c r="AA69" i="1"/>
  <c r="AA70" i="1"/>
  <c r="AA72" i="1"/>
  <c r="AA74" i="1"/>
  <c r="AA75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AA94" i="1"/>
  <c r="O7" i="1"/>
  <c r="S7" i="1" s="1"/>
  <c r="O8" i="1"/>
  <c r="P8" i="1" s="1"/>
  <c r="O9" i="1"/>
  <c r="P9" i="1" s="1"/>
  <c r="O10" i="1"/>
  <c r="S10" i="1" s="1"/>
  <c r="O11" i="1"/>
  <c r="S11" i="1" s="1"/>
  <c r="O12" i="1"/>
  <c r="P12" i="1" s="1"/>
  <c r="O13" i="1"/>
  <c r="P13" i="1" s="1"/>
  <c r="O14" i="1"/>
  <c r="O15" i="1"/>
  <c r="P15" i="1" s="1"/>
  <c r="O16" i="1"/>
  <c r="S16" i="1" s="1"/>
  <c r="O17" i="1"/>
  <c r="O18" i="1"/>
  <c r="S18" i="1" s="1"/>
  <c r="O19" i="1"/>
  <c r="P19" i="1" s="1"/>
  <c r="O20" i="1"/>
  <c r="O21" i="1"/>
  <c r="O22" i="1"/>
  <c r="O23" i="1"/>
  <c r="P23" i="1" s="1"/>
  <c r="O24" i="1"/>
  <c r="O25" i="1"/>
  <c r="P25" i="1" s="1"/>
  <c r="AA25" i="1" s="1"/>
  <c r="O26" i="1"/>
  <c r="P26" i="1" s="1"/>
  <c r="O27" i="1"/>
  <c r="AA27" i="1" s="1"/>
  <c r="O28" i="1"/>
  <c r="S28" i="1" s="1"/>
  <c r="O29" i="1"/>
  <c r="S29" i="1" s="1"/>
  <c r="O30" i="1"/>
  <c r="P30" i="1" s="1"/>
  <c r="O31" i="1"/>
  <c r="AA31" i="1" s="1"/>
  <c r="O32" i="1"/>
  <c r="O33" i="1"/>
  <c r="P33" i="1" s="1"/>
  <c r="O34" i="1"/>
  <c r="S34" i="1" s="1"/>
  <c r="O35" i="1"/>
  <c r="O36" i="1"/>
  <c r="AA36" i="1" s="1"/>
  <c r="O37" i="1"/>
  <c r="S37" i="1" s="1"/>
  <c r="O38" i="1"/>
  <c r="O39" i="1"/>
  <c r="P39" i="1" s="1"/>
  <c r="AA39" i="1" s="1"/>
  <c r="O40" i="1"/>
  <c r="O41" i="1"/>
  <c r="S41" i="1" s="1"/>
  <c r="O42" i="1"/>
  <c r="S42" i="1" s="1"/>
  <c r="O43" i="1"/>
  <c r="AA43" i="1" s="1"/>
  <c r="O44" i="1"/>
  <c r="P44" i="1" s="1"/>
  <c r="O45" i="1"/>
  <c r="O46" i="1"/>
  <c r="P46" i="1" s="1"/>
  <c r="O47" i="1"/>
  <c r="AA47" i="1" s="1"/>
  <c r="O48" i="1"/>
  <c r="O49" i="1"/>
  <c r="O50" i="1"/>
  <c r="O51" i="1"/>
  <c r="AA51" i="1" s="1"/>
  <c r="O52" i="1"/>
  <c r="O53" i="1"/>
  <c r="O54" i="1"/>
  <c r="O55" i="1"/>
  <c r="AA55" i="1" s="1"/>
  <c r="O56" i="1"/>
  <c r="O57" i="1"/>
  <c r="O58" i="1"/>
  <c r="O59" i="1"/>
  <c r="S59" i="1" s="1"/>
  <c r="O60" i="1"/>
  <c r="AA60" i="1" s="1"/>
  <c r="O61" i="1"/>
  <c r="O62" i="1"/>
  <c r="S62" i="1" s="1"/>
  <c r="O63" i="1"/>
  <c r="P63" i="1" s="1"/>
  <c r="AA63" i="1" s="1"/>
  <c r="O64" i="1"/>
  <c r="S64" i="1" s="1"/>
  <c r="O65" i="1"/>
  <c r="O66" i="1"/>
  <c r="P66" i="1" s="1"/>
  <c r="AA66" i="1" s="1"/>
  <c r="O67" i="1"/>
  <c r="O68" i="1"/>
  <c r="P68" i="1" s="1"/>
  <c r="AA68" i="1" s="1"/>
  <c r="O69" i="1"/>
  <c r="S69" i="1" s="1"/>
  <c r="O70" i="1"/>
  <c r="S70" i="1" s="1"/>
  <c r="O71" i="1"/>
  <c r="O72" i="1"/>
  <c r="S72" i="1" s="1"/>
  <c r="O73" i="1"/>
  <c r="AA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O82" i="1"/>
  <c r="S82" i="1" s="1"/>
  <c r="O83" i="1"/>
  <c r="S83" i="1" s="1"/>
  <c r="O84" i="1"/>
  <c r="S84" i="1" s="1"/>
  <c r="O85" i="1"/>
  <c r="S85" i="1" s="1"/>
  <c r="O86" i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O94" i="1"/>
  <c r="S94" i="1" s="1"/>
  <c r="O6" i="1"/>
  <c r="T6" i="1" s="1"/>
  <c r="P45" i="1" l="1"/>
  <c r="AA45" i="1" s="1"/>
  <c r="P49" i="1"/>
  <c r="AA49" i="1" s="1"/>
  <c r="P86" i="1"/>
  <c r="AA86" i="1" s="1"/>
  <c r="AA23" i="1"/>
  <c r="AA6" i="1"/>
  <c r="AA15" i="1"/>
  <c r="AA21" i="1"/>
  <c r="AA57" i="1"/>
  <c r="AA53" i="1"/>
  <c r="AA33" i="1"/>
  <c r="AA19" i="1"/>
  <c r="AA13" i="1"/>
  <c r="AA9" i="1"/>
  <c r="AA81" i="1"/>
  <c r="AA71" i="1"/>
  <c r="AA67" i="1"/>
  <c r="AA65" i="1"/>
  <c r="AA61" i="1"/>
  <c r="AA35" i="1"/>
  <c r="AA17" i="1"/>
  <c r="S86" i="1"/>
  <c r="S68" i="1"/>
  <c r="S66" i="1"/>
  <c r="S60" i="1"/>
  <c r="S36" i="1"/>
  <c r="S30" i="1"/>
  <c r="S20" i="1"/>
  <c r="S12" i="1"/>
  <c r="AA8" i="1"/>
  <c r="AA12" i="1"/>
  <c r="AA14" i="1"/>
  <c r="AA20" i="1"/>
  <c r="AA22" i="1"/>
  <c r="AA24" i="1"/>
  <c r="AA26" i="1"/>
  <c r="AA30" i="1"/>
  <c r="P32" i="1"/>
  <c r="AA32" i="1" s="1"/>
  <c r="AA38" i="1"/>
  <c r="AA40" i="1"/>
  <c r="AA44" i="1"/>
  <c r="AA46" i="1"/>
  <c r="P48" i="1"/>
  <c r="AA48" i="1" s="1"/>
  <c r="AA50" i="1"/>
  <c r="AA52" i="1"/>
  <c r="AA54" i="1"/>
  <c r="AA56" i="1"/>
  <c r="AA58" i="1"/>
  <c r="AA93" i="1"/>
  <c r="S73" i="1"/>
  <c r="S63" i="1"/>
  <c r="S57" i="1"/>
  <c r="S55" i="1"/>
  <c r="S53" i="1"/>
  <c r="S51" i="1"/>
  <c r="S47" i="1"/>
  <c r="S43" i="1"/>
  <c r="S39" i="1"/>
  <c r="S33" i="1"/>
  <c r="S31" i="1"/>
  <c r="S27" i="1"/>
  <c r="S25" i="1"/>
  <c r="S23" i="1"/>
  <c r="S21" i="1"/>
  <c r="S19" i="1"/>
  <c r="S13" i="1"/>
  <c r="S9" i="1"/>
  <c r="T60" i="1"/>
  <c r="T52" i="1"/>
  <c r="T64" i="1"/>
  <c r="T56" i="1"/>
  <c r="T48" i="1"/>
  <c r="T92" i="1"/>
  <c r="T89" i="1"/>
  <c r="T85" i="1"/>
  <c r="T81" i="1"/>
  <c r="T77" i="1"/>
  <c r="T73" i="1"/>
  <c r="T69" i="1"/>
  <c r="T45" i="1"/>
  <c r="T41" i="1"/>
  <c r="T37" i="1"/>
  <c r="T33" i="1"/>
  <c r="T29" i="1"/>
  <c r="T25" i="1"/>
  <c r="T21" i="1"/>
  <c r="T17" i="1"/>
  <c r="T13" i="1"/>
  <c r="T9" i="1"/>
  <c r="T94" i="1"/>
  <c r="T91" i="1"/>
  <c r="T87" i="1"/>
  <c r="T83" i="1"/>
  <c r="T79" i="1"/>
  <c r="T75" i="1"/>
  <c r="T71" i="1"/>
  <c r="T66" i="1"/>
  <c r="T62" i="1"/>
  <c r="T58" i="1"/>
  <c r="T54" i="1"/>
  <c r="T50" i="1"/>
  <c r="T47" i="1"/>
  <c r="T43" i="1"/>
  <c r="T39" i="1"/>
  <c r="T35" i="1"/>
  <c r="T31" i="1"/>
  <c r="T27" i="1"/>
  <c r="T23" i="1"/>
  <c r="T19" i="1"/>
  <c r="T15" i="1"/>
  <c r="T11" i="1"/>
  <c r="T7" i="1"/>
  <c r="S6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7" i="1"/>
  <c r="T65" i="1"/>
  <c r="T63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9" i="1" l="1"/>
  <c r="S45" i="1"/>
  <c r="S15" i="1"/>
  <c r="P5" i="1"/>
  <c r="S24" i="1"/>
  <c r="AA5" i="1"/>
  <c r="S40" i="1"/>
  <c r="S46" i="1"/>
  <c r="S50" i="1"/>
  <c r="S54" i="1"/>
  <c r="S58" i="1"/>
  <c r="S8" i="1"/>
  <c r="S14" i="1"/>
  <c r="S22" i="1"/>
  <c r="S26" i="1"/>
  <c r="S32" i="1"/>
  <c r="S38" i="1"/>
  <c r="S44" i="1"/>
  <c r="S48" i="1"/>
  <c r="S52" i="1"/>
  <c r="S56" i="1"/>
  <c r="S93" i="1"/>
  <c r="S17" i="1"/>
  <c r="S35" i="1"/>
  <c r="S61" i="1"/>
  <c r="S65" i="1"/>
  <c r="S67" i="1"/>
  <c r="S71" i="1"/>
  <c r="S81" i="1"/>
  <c r="K5" i="1"/>
</calcChain>
</file>

<file path=xl/sharedStrings.xml><?xml version="1.0" encoding="utf-8"?>
<sst xmlns="http://schemas.openxmlformats.org/spreadsheetml/2006/main" count="358" uniqueCount="133">
  <si>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</si>
  <si>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</si>
  <si>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</si>
  <si>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</si>
  <si>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</si>
  <si>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</si>
  <si>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</si>
  <si>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</si>
  <si>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</si>
  <si>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</si>
  <si>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</si>
  <si>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</si>
  <si>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</si>
  <si>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</si>
  <si>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</si>
  <si>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</si>
  <si>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</si>
  <si>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</si>
  <si>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</si>
  <si>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</si>
  <si>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</si>
  <si>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</si>
  <si>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</si>
  <si>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</si>
  <si>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</si>
  <si>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</si>
  <si>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</si>
  <si>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</si>
  <si>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</si>
  <si>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</si>
  <si>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</si>
  <si>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</si>
  <si>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</si>
  <si>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</si>
  <si>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</si>
  <si>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</si>
  <si>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</si>
  <si>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</si>
  <si>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</si>
  <si>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</si>
  <si>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</si>
  <si>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</si>
  <si>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</si>
  <si>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</si>
  <si>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</si>
  <si>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</si>
  <si>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</si>
  <si>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</si>
  <si>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</si>
  <si>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</si>
  <si>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</si>
  <si>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</si>
  <si>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</si>
  <si>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</si>
  <si>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</si>
  <si>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</si>
  <si>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</si>
  <si>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</si>
  <si>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</si>
  <si>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</si>
  <si>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</si>
  <si>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</si>
  <si>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</si>
  <si>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</si>
  <si>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</si>
  <si>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</si>
  <si>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</si>
  <si>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</si>
  <si>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</si>
  <si>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</si>
  <si>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</si>
  <si>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</si>
  <si>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</si>
  <si>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</si>
  <si>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</si>
  <si>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</si>
  <si>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</si>
  <si>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</si>
  <si>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</si>
  <si>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</si>
  <si>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</si>
  <si>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</si>
  <si>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</si>
  <si>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</si>
  <si>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</si>
  <si>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</si>
  <si>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</si>
  <si>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</si>
  <si>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</si>
  <si>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</si>
  <si>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</si>
  <si>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</si>
  <si>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</si>
  <si>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</si>
  <si>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</si>
  <si>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</si>
  <si>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</si>
  <si>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</si>
  <si>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</si>
  <si>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</si>
  <si>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</si>
  <si>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</si>
  <si>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</si>
  <si>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</si>
  <si>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</si>
  <si>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</si>
  <si>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</si>
  <si>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</si>
  <si>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</si>
  <si>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</si>
  <si>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</si>
  <si>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</si>
  <si>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</si>
  <si>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</si>
  <si>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</si>
  <si>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</si>
  <si>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</si>
  <si>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</si>
  <si>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</si>
  <si>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</si>
  <si>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</si>
  <si>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</si>
  <si>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</si>
  <si>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</si>
  <si>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</si>
  <si>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</si>
  <si>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</si>
  <si>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</si>
  <si>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</si>
  <si>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</si>
  <si>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новинка / нет потребности</t>
  </si>
  <si>
    <t>6854 МОЛОЧНЫЕ ПРЕМИУМ ПМ сос п/о мгс 0.6кг</t>
  </si>
  <si>
    <t>6787 СЕРВЕЛАТ КРЕМЛЕВСКИЙ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</si>
</sst>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C99" sqref="C99"/>
    </sheetView>
  </sheetViews>
  <sheetFormatPr defaultRowHeight="15" x14ac:dyDescent="0.25"/>
  <cols>
    <col min="1" max="1" width="60" customWidth="1"/>
    <col min="2" max="2" width="4.140625" customWidth="1"/>
    <col min="3" max="6" width="5.42578125" customWidth="1"/>
    <col min="7" max="7" width="5.140625" style="8" customWidth="1"/>
    <col min="8" max="8" width="5.140625" customWidth="1"/>
    <col min="9" max="9" width="15.28515625" customWidth="1"/>
    <col min="10" max="11" width="6.28515625" customWidth="1"/>
    <col min="12" max="14" width="0.7109375" customWidth="1"/>
    <col min="15" max="17" width="6.28515625" customWidth="1"/>
    <col min="18" max="18" width="21.5703125" customWidth="1"/>
    <col min="19" max="20" width="4.85546875" customWidth="1"/>
    <col min="21" max="25" width="6.140625" customWidth="1"/>
    <col min="26" max="26" width="39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1068.6599999999999</v>
      </c>
      <c r="F5" s="4">
        <f>SUM(F6:F497)</f>
        <v>1341.126</v>
      </c>
      <c r="G5" s="6"/>
      <c r="H5" s="1"/>
      <c r="I5" s="1"/>
      <c r="J5" s="4">
        <f t="shared" ref="J5:Q5" si="0">SUM(J6:J497)</f>
        <v>1178.873</v>
      </c>
      <c r="K5" s="4">
        <f t="shared" si="0"/>
        <v>-110.21299999999999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213.732</v>
      </c>
      <c r="P5" s="4">
        <f t="shared" si="0"/>
        <v>1933.7588000000001</v>
      </c>
      <c r="Q5" s="4">
        <f t="shared" si="0"/>
        <v>0</v>
      </c>
      <c r="R5" s="1"/>
      <c r="S5" s="1"/>
      <c r="T5" s="1"/>
      <c r="U5" s="4">
        <f>SUM(U6:U497)</f>
        <v>181.32700000000003</v>
      </c>
      <c r="V5" s="4">
        <f>SUM(V6:V497)</f>
        <v>110.78900000000006</v>
      </c>
      <c r="W5" s="4">
        <f>SUM(W6:W497)</f>
        <v>150.39640000000003</v>
      </c>
      <c r="X5" s="4">
        <f>SUM(X6:X497)</f>
        <v>63.939799999999998</v>
      </c>
      <c r="Y5" s="4">
        <f>SUM(Y6:Y497)</f>
        <v>73.204000000000008</v>
      </c>
      <c r="Z5" s="1"/>
      <c r="AA5" s="4">
        <f>SUM(AA6:AA497)</f>
        <v>1840.6927999999998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</v>
      </c>
      <c r="D6" s="1">
        <v>16</v>
      </c>
      <c r="E6" s="1">
        <v>12</v>
      </c>
      <c r="F6" s="1">
        <v>30</v>
      </c>
      <c r="G6" s="6">
        <v>0.4</v>
      </c>
      <c r="H6" s="1">
        <v>60</v>
      </c>
      <c r="I6" s="1" t="s">
        <v>32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12.5</v>
      </c>
      <c r="T6" s="1">
        <f>F6/O6</f>
        <v>12.5</v>
      </c>
      <c r="U6" s="1">
        <v>1.2</v>
      </c>
      <c r="V6" s="1">
        <v>3.2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34</v>
      </c>
      <c r="B7" s="13" t="s">
        <v>35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/>
      <c r="K7" s="13">
        <f t="shared" si="1"/>
        <v>0</v>
      </c>
      <c r="L7" s="13"/>
      <c r="M7" s="13"/>
      <c r="N7" s="13"/>
      <c r="O7" s="13">
        <f t="shared" ref="O7:O68" si="2">E7/5</f>
        <v>0</v>
      </c>
      <c r="P7" s="15"/>
      <c r="Q7" s="15"/>
      <c r="R7" s="13"/>
      <c r="S7" s="13" t="e">
        <f t="shared" ref="S7:S68" si="3">(F7+P7)/O7</f>
        <v>#DIV/0!</v>
      </c>
      <c r="T7" s="13" t="e">
        <f t="shared" ref="T7:T68" si="4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36</v>
      </c>
      <c r="AA7" s="13">
        <f t="shared" ref="AA7:AA68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/>
      <c r="D8" s="1">
        <v>24.79</v>
      </c>
      <c r="E8" s="1">
        <v>24.33</v>
      </c>
      <c r="F8" s="1"/>
      <c r="G8" s="6">
        <v>1</v>
      </c>
      <c r="H8" s="1">
        <v>45</v>
      </c>
      <c r="I8" s="1" t="s">
        <v>38</v>
      </c>
      <c r="J8" s="1">
        <v>24.79</v>
      </c>
      <c r="K8" s="1">
        <f t="shared" si="1"/>
        <v>-0.46000000000000085</v>
      </c>
      <c r="L8" s="1"/>
      <c r="M8" s="1"/>
      <c r="N8" s="1"/>
      <c r="O8" s="1">
        <f t="shared" si="2"/>
        <v>4.8659999999999997</v>
      </c>
      <c r="P8" s="5">
        <f>11*O8-F8</f>
        <v>53.525999999999996</v>
      </c>
      <c r="Q8" s="5"/>
      <c r="R8" s="1"/>
      <c r="S8" s="1">
        <f t="shared" si="3"/>
        <v>11</v>
      </c>
      <c r="T8" s="1">
        <f t="shared" si="4"/>
        <v>0</v>
      </c>
      <c r="U8" s="1">
        <v>3.6867999999999999</v>
      </c>
      <c r="V8" s="1">
        <v>6.5389999999999997</v>
      </c>
      <c r="W8" s="1">
        <v>11.4772</v>
      </c>
      <c r="X8" s="1">
        <v>3.6698</v>
      </c>
      <c r="Y8" s="1">
        <v>4.9269999999999996</v>
      </c>
      <c r="Z8" s="1"/>
      <c r="AA8" s="1">
        <f t="shared" si="5"/>
        <v>53.525999999999996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67.412999999999997</v>
      </c>
      <c r="D9" s="1">
        <v>162.465</v>
      </c>
      <c r="E9" s="1">
        <v>105.396</v>
      </c>
      <c r="F9" s="1">
        <v>69.132999999999996</v>
      </c>
      <c r="G9" s="6">
        <v>1</v>
      </c>
      <c r="H9" s="1">
        <v>60</v>
      </c>
      <c r="I9" s="1" t="s">
        <v>40</v>
      </c>
      <c r="J9" s="1">
        <v>113.313</v>
      </c>
      <c r="K9" s="1">
        <f t="shared" si="1"/>
        <v>-7.9170000000000016</v>
      </c>
      <c r="L9" s="1"/>
      <c r="M9" s="1"/>
      <c r="N9" s="1"/>
      <c r="O9" s="1">
        <f t="shared" si="2"/>
        <v>21.0792</v>
      </c>
      <c r="P9" s="5">
        <f>14*O9-F9</f>
        <v>225.97579999999999</v>
      </c>
      <c r="Q9" s="5"/>
      <c r="R9" s="1"/>
      <c r="S9" s="1">
        <f t="shared" si="3"/>
        <v>13.999999999999998</v>
      </c>
      <c r="T9" s="1">
        <f t="shared" si="4"/>
        <v>3.2796785456753574</v>
      </c>
      <c r="U9" s="1">
        <v>23.276399999999999</v>
      </c>
      <c r="V9" s="1">
        <v>9.2986000000000004</v>
      </c>
      <c r="W9" s="1">
        <v>21.372599999999998</v>
      </c>
      <c r="X9" s="1">
        <v>5.8860000000000001</v>
      </c>
      <c r="Y9" s="1">
        <v>16.659600000000001</v>
      </c>
      <c r="Z9" s="1"/>
      <c r="AA9" s="1">
        <f t="shared" si="5"/>
        <v>225.97579999999999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1"/>
        <v>0</v>
      </c>
      <c r="L10" s="13"/>
      <c r="M10" s="13"/>
      <c r="N10" s="13"/>
      <c r="O10" s="13">
        <f t="shared" si="2"/>
        <v>0</v>
      </c>
      <c r="P10" s="15"/>
      <c r="Q10" s="15"/>
      <c r="R10" s="13"/>
      <c r="S10" s="13" t="e">
        <f t="shared" si="3"/>
        <v>#DIV/0!</v>
      </c>
      <c r="T10" s="13" t="e">
        <f t="shared" si="4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36</v>
      </c>
      <c r="AA10" s="13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/>
      <c r="D11" s="13"/>
      <c r="E11" s="13"/>
      <c r="F11" s="13"/>
      <c r="G11" s="14">
        <v>0</v>
      </c>
      <c r="H11" s="13" t="e">
        <v>#N/A</v>
      </c>
      <c r="I11" s="13" t="s">
        <v>32</v>
      </c>
      <c r="J11" s="13"/>
      <c r="K11" s="13">
        <f t="shared" si="1"/>
        <v>0</v>
      </c>
      <c r="L11" s="13"/>
      <c r="M11" s="13"/>
      <c r="N11" s="13"/>
      <c r="O11" s="13">
        <f t="shared" si="2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0.2</v>
      </c>
      <c r="W11" s="13">
        <v>0</v>
      </c>
      <c r="X11" s="13">
        <v>0</v>
      </c>
      <c r="Y11" s="13">
        <v>0</v>
      </c>
      <c r="Z11" s="16" t="s">
        <v>130</v>
      </c>
      <c r="AA11" s="13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6.7830000000000004</v>
      </c>
      <c r="D12" s="1">
        <v>134.648</v>
      </c>
      <c r="E12" s="1">
        <v>93.846999999999994</v>
      </c>
      <c r="F12" s="1">
        <v>40.801000000000002</v>
      </c>
      <c r="G12" s="6">
        <v>1</v>
      </c>
      <c r="H12" s="1">
        <v>60</v>
      </c>
      <c r="I12" s="1" t="s">
        <v>40</v>
      </c>
      <c r="J12" s="1">
        <v>96</v>
      </c>
      <c r="K12" s="1">
        <f t="shared" si="1"/>
        <v>-2.1530000000000058</v>
      </c>
      <c r="L12" s="1"/>
      <c r="M12" s="1"/>
      <c r="N12" s="1"/>
      <c r="O12" s="1">
        <f t="shared" si="2"/>
        <v>18.769399999999997</v>
      </c>
      <c r="P12" s="5">
        <f>12*O12-F12</f>
        <v>184.43179999999995</v>
      </c>
      <c r="Q12" s="5"/>
      <c r="R12" s="1"/>
      <c r="S12" s="1">
        <f t="shared" si="3"/>
        <v>11.999999999999998</v>
      </c>
      <c r="T12" s="1">
        <f t="shared" si="4"/>
        <v>2.1738041706181344</v>
      </c>
      <c r="U12" s="1">
        <v>8.1408000000000005</v>
      </c>
      <c r="V12" s="1">
        <v>8.0958000000000006</v>
      </c>
      <c r="W12" s="1">
        <v>0</v>
      </c>
      <c r="X12" s="1">
        <v>0</v>
      </c>
      <c r="Y12" s="1">
        <v>0</v>
      </c>
      <c r="Z12" s="1"/>
      <c r="AA12" s="1">
        <f t="shared" si="5"/>
        <v>184.43179999999995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52.65</v>
      </c>
      <c r="D13" s="1">
        <v>161.352</v>
      </c>
      <c r="E13" s="1">
        <v>100.15600000000001</v>
      </c>
      <c r="F13" s="1">
        <v>68.504000000000005</v>
      </c>
      <c r="G13" s="6">
        <v>1</v>
      </c>
      <c r="H13" s="1">
        <v>60</v>
      </c>
      <c r="I13" s="1" t="s">
        <v>40</v>
      </c>
      <c r="J13" s="1">
        <v>112.95</v>
      </c>
      <c r="K13" s="1">
        <f t="shared" si="1"/>
        <v>-12.793999999999997</v>
      </c>
      <c r="L13" s="1"/>
      <c r="M13" s="1"/>
      <c r="N13" s="1"/>
      <c r="O13" s="1">
        <f t="shared" si="2"/>
        <v>20.031200000000002</v>
      </c>
      <c r="P13" s="5">
        <f t="shared" ref="P13" si="6">14*O13-F13</f>
        <v>211.93279999999999</v>
      </c>
      <c r="Q13" s="5"/>
      <c r="R13" s="1"/>
      <c r="S13" s="1">
        <f t="shared" si="3"/>
        <v>13.999999999999998</v>
      </c>
      <c r="T13" s="1">
        <f t="shared" si="4"/>
        <v>3.4198650105834898</v>
      </c>
      <c r="U13" s="1">
        <v>13.2424</v>
      </c>
      <c r="V13" s="1">
        <v>10.5962</v>
      </c>
      <c r="W13" s="1">
        <v>15.4076</v>
      </c>
      <c r="X13" s="1">
        <v>4.3391999999999999</v>
      </c>
      <c r="Y13" s="1">
        <v>15.673400000000001</v>
      </c>
      <c r="Z13" s="1"/>
      <c r="AA13" s="1">
        <f t="shared" si="5"/>
        <v>211.93279999999999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8</v>
      </c>
      <c r="D14" s="1"/>
      <c r="E14" s="1"/>
      <c r="F14" s="1"/>
      <c r="G14" s="6">
        <v>0.25</v>
      </c>
      <c r="H14" s="1">
        <v>120</v>
      </c>
      <c r="I14" s="1" t="s">
        <v>32</v>
      </c>
      <c r="J14" s="1">
        <v>3</v>
      </c>
      <c r="K14" s="1">
        <f t="shared" si="1"/>
        <v>-3</v>
      </c>
      <c r="L14" s="1"/>
      <c r="M14" s="1"/>
      <c r="N14" s="1"/>
      <c r="O14" s="1">
        <f t="shared" si="2"/>
        <v>0</v>
      </c>
      <c r="P14" s="5">
        <v>16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2</v>
      </c>
      <c r="V14" s="1">
        <v>1.2</v>
      </c>
      <c r="W14" s="1">
        <v>0</v>
      </c>
      <c r="X14" s="1">
        <v>0</v>
      </c>
      <c r="Y14" s="1">
        <v>0</v>
      </c>
      <c r="Z14" s="1"/>
      <c r="AA14" s="1">
        <f t="shared" si="5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99.512</v>
      </c>
      <c r="D15" s="1"/>
      <c r="E15" s="1">
        <v>60.99</v>
      </c>
      <c r="F15" s="1"/>
      <c r="G15" s="6">
        <v>1</v>
      </c>
      <c r="H15" s="1">
        <v>45</v>
      </c>
      <c r="I15" s="1" t="s">
        <v>38</v>
      </c>
      <c r="J15" s="1">
        <v>72.512</v>
      </c>
      <c r="K15" s="1">
        <f t="shared" si="1"/>
        <v>-11.521999999999998</v>
      </c>
      <c r="L15" s="1"/>
      <c r="M15" s="1"/>
      <c r="N15" s="1"/>
      <c r="O15" s="1">
        <f t="shared" si="2"/>
        <v>12.198</v>
      </c>
      <c r="P15" s="5">
        <f>11*O15-F15</f>
        <v>134.178</v>
      </c>
      <c r="Q15" s="5"/>
      <c r="R15" s="1"/>
      <c r="S15" s="1">
        <f t="shared" si="3"/>
        <v>11</v>
      </c>
      <c r="T15" s="1">
        <f t="shared" si="4"/>
        <v>0</v>
      </c>
      <c r="U15" s="1">
        <v>7.6963999999999997</v>
      </c>
      <c r="V15" s="1">
        <v>1.1077999999999999</v>
      </c>
      <c r="W15" s="1">
        <v>18.920400000000001</v>
      </c>
      <c r="X15" s="1">
        <v>4.1980000000000004</v>
      </c>
      <c r="Y15" s="1">
        <v>3.6934</v>
      </c>
      <c r="Z15" s="1"/>
      <c r="AA15" s="1">
        <f t="shared" si="5"/>
        <v>134.178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47</v>
      </c>
      <c r="B16" s="13" t="s">
        <v>35</v>
      </c>
      <c r="C16" s="13"/>
      <c r="D16" s="13"/>
      <c r="E16" s="13"/>
      <c r="F16" s="13"/>
      <c r="G16" s="14">
        <v>0</v>
      </c>
      <c r="H16" s="13">
        <v>60</v>
      </c>
      <c r="I16" s="13" t="s">
        <v>32</v>
      </c>
      <c r="J16" s="13"/>
      <c r="K16" s="13">
        <f t="shared" si="1"/>
        <v>0</v>
      </c>
      <c r="L16" s="13"/>
      <c r="M16" s="13"/>
      <c r="N16" s="13"/>
      <c r="O16" s="13">
        <f t="shared" si="2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36</v>
      </c>
      <c r="AA16" s="13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24</v>
      </c>
      <c r="D17" s="1">
        <v>24</v>
      </c>
      <c r="E17" s="1">
        <v>2</v>
      </c>
      <c r="F17" s="1">
        <v>46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115</v>
      </c>
      <c r="T17" s="1">
        <f t="shared" si="4"/>
        <v>115</v>
      </c>
      <c r="U17" s="1">
        <v>1.4</v>
      </c>
      <c r="V17" s="1">
        <v>1.2</v>
      </c>
      <c r="W17" s="1">
        <v>0</v>
      </c>
      <c r="X17" s="1">
        <v>0</v>
      </c>
      <c r="Y17" s="1">
        <v>0</v>
      </c>
      <c r="Z17" s="18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49</v>
      </c>
      <c r="B18" s="13" t="s">
        <v>31</v>
      </c>
      <c r="C18" s="13"/>
      <c r="D18" s="13"/>
      <c r="E18" s="13"/>
      <c r="F18" s="13"/>
      <c r="G18" s="14">
        <v>0</v>
      </c>
      <c r="H18" s="13">
        <v>60</v>
      </c>
      <c r="I18" s="13" t="s">
        <v>32</v>
      </c>
      <c r="J18" s="13"/>
      <c r="K18" s="13">
        <f t="shared" si="1"/>
        <v>0</v>
      </c>
      <c r="L18" s="13"/>
      <c r="M18" s="13"/>
      <c r="N18" s="13"/>
      <c r="O18" s="13">
        <f t="shared" si="2"/>
        <v>0</v>
      </c>
      <c r="P18" s="15"/>
      <c r="Q18" s="15"/>
      <c r="R18" s="13"/>
      <c r="S18" s="13" t="e">
        <f t="shared" si="3"/>
        <v>#DIV/0!</v>
      </c>
      <c r="T18" s="13" t="e">
        <f t="shared" si="4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36</v>
      </c>
      <c r="AA18" s="13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35</v>
      </c>
      <c r="C19" s="1">
        <v>50.585000000000001</v>
      </c>
      <c r="D19" s="1">
        <v>5.0419999999999998</v>
      </c>
      <c r="E19" s="1">
        <v>20.259</v>
      </c>
      <c r="F19" s="1"/>
      <c r="G19" s="6">
        <v>1</v>
      </c>
      <c r="H19" s="1">
        <v>45</v>
      </c>
      <c r="I19" s="1" t="s">
        <v>38</v>
      </c>
      <c r="J19" s="1">
        <v>26.626999999999999</v>
      </c>
      <c r="K19" s="1">
        <f t="shared" si="1"/>
        <v>-6.3679999999999986</v>
      </c>
      <c r="L19" s="1"/>
      <c r="M19" s="1"/>
      <c r="N19" s="1"/>
      <c r="O19" s="1">
        <f t="shared" si="2"/>
        <v>4.0518000000000001</v>
      </c>
      <c r="P19" s="5">
        <f>11*O19-F19</f>
        <v>44.569800000000001</v>
      </c>
      <c r="Q19" s="5"/>
      <c r="R19" s="1"/>
      <c r="S19" s="1">
        <f t="shared" si="3"/>
        <v>11</v>
      </c>
      <c r="T19" s="1">
        <f t="shared" si="4"/>
        <v>0</v>
      </c>
      <c r="U19" s="1">
        <v>7.0721999999999996</v>
      </c>
      <c r="V19" s="1">
        <v>4.0152000000000001</v>
      </c>
      <c r="W19" s="1">
        <v>18.2698</v>
      </c>
      <c r="X19" s="1">
        <v>0.83979999999999999</v>
      </c>
      <c r="Y19" s="1">
        <v>4.0386000000000006</v>
      </c>
      <c r="Z19" s="1"/>
      <c r="AA19" s="1">
        <f t="shared" si="5"/>
        <v>44.569800000000001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20</v>
      </c>
      <c r="D20" s="1">
        <v>16</v>
      </c>
      <c r="E20" s="1"/>
      <c r="F20" s="1">
        <v>35</v>
      </c>
      <c r="G20" s="6">
        <v>0.12</v>
      </c>
      <c r="H20" s="1">
        <v>60</v>
      </c>
      <c r="I20" s="1" t="s">
        <v>32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1.8</v>
      </c>
      <c r="V20" s="1">
        <v>0.6</v>
      </c>
      <c r="W20" s="1">
        <v>0</v>
      </c>
      <c r="X20" s="1">
        <v>0</v>
      </c>
      <c r="Y20" s="1">
        <v>0</v>
      </c>
      <c r="Z20" s="18" t="s">
        <v>33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35</v>
      </c>
      <c r="C21" s="1">
        <v>18.126000000000001</v>
      </c>
      <c r="D21" s="1"/>
      <c r="E21" s="1"/>
      <c r="F21" s="1"/>
      <c r="G21" s="6">
        <v>1</v>
      </c>
      <c r="H21" s="1">
        <v>45</v>
      </c>
      <c r="I21" s="1" t="s">
        <v>38</v>
      </c>
      <c r="J21" s="1">
        <v>7.2</v>
      </c>
      <c r="K21" s="1">
        <f t="shared" si="1"/>
        <v>-7.2</v>
      </c>
      <c r="L21" s="1"/>
      <c r="M21" s="1"/>
      <c r="N21" s="1"/>
      <c r="O21" s="1">
        <f t="shared" si="2"/>
        <v>0</v>
      </c>
      <c r="P21" s="5">
        <v>25</v>
      </c>
      <c r="Q21" s="5"/>
      <c r="R21" s="1"/>
      <c r="S21" s="1" t="e">
        <f t="shared" si="3"/>
        <v>#DIV/0!</v>
      </c>
      <c r="T21" s="1" t="e">
        <f t="shared" si="4"/>
        <v>#DIV/0!</v>
      </c>
      <c r="U21" s="1">
        <v>4.0202</v>
      </c>
      <c r="V21" s="1">
        <v>0</v>
      </c>
      <c r="W21" s="1">
        <v>0</v>
      </c>
      <c r="X21" s="1">
        <v>0</v>
      </c>
      <c r="Y21" s="1">
        <v>0.58879999999999999</v>
      </c>
      <c r="Z21" s="1"/>
      <c r="AA21" s="1">
        <f t="shared" si="5"/>
        <v>25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/>
      <c r="D22" s="1">
        <v>8</v>
      </c>
      <c r="E22" s="1"/>
      <c r="F22" s="1">
        <v>8</v>
      </c>
      <c r="G22" s="6">
        <v>0.25</v>
      </c>
      <c r="H22" s="1">
        <v>120</v>
      </c>
      <c r="I22" s="1" t="s">
        <v>32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35</v>
      </c>
      <c r="C23" s="1">
        <v>8.1129999999999995</v>
      </c>
      <c r="D23" s="1">
        <v>8.1560000000000006</v>
      </c>
      <c r="E23" s="1">
        <v>16.268999999999998</v>
      </c>
      <c r="F23" s="1"/>
      <c r="G23" s="6">
        <v>1</v>
      </c>
      <c r="H23" s="1">
        <v>120</v>
      </c>
      <c r="I23" s="1" t="s">
        <v>32</v>
      </c>
      <c r="J23" s="1">
        <v>16.254000000000001</v>
      </c>
      <c r="K23" s="1">
        <f t="shared" si="1"/>
        <v>1.4999999999997016E-2</v>
      </c>
      <c r="L23" s="1"/>
      <c r="M23" s="1"/>
      <c r="N23" s="1"/>
      <c r="O23" s="1">
        <f t="shared" si="2"/>
        <v>3.2537999999999996</v>
      </c>
      <c r="P23" s="5">
        <f>10*O23-F23</f>
        <v>32.537999999999997</v>
      </c>
      <c r="Q23" s="5"/>
      <c r="R23" s="1"/>
      <c r="S23" s="1">
        <f t="shared" si="3"/>
        <v>10</v>
      </c>
      <c r="T23" s="1">
        <f t="shared" si="4"/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32.537999999999997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18</v>
      </c>
      <c r="D24" s="1">
        <v>17</v>
      </c>
      <c r="E24" s="1">
        <v>10</v>
      </c>
      <c r="F24" s="1">
        <v>24</v>
      </c>
      <c r="G24" s="6">
        <v>0.4</v>
      </c>
      <c r="H24" s="1">
        <v>45</v>
      </c>
      <c r="I24" s="1" t="s">
        <v>32</v>
      </c>
      <c r="J24" s="1">
        <v>10</v>
      </c>
      <c r="K24" s="1">
        <f t="shared" si="1"/>
        <v>0</v>
      </c>
      <c r="L24" s="1"/>
      <c r="M24" s="1"/>
      <c r="N24" s="1"/>
      <c r="O24" s="1">
        <f t="shared" si="2"/>
        <v>2</v>
      </c>
      <c r="P24" s="5"/>
      <c r="Q24" s="5"/>
      <c r="R24" s="1"/>
      <c r="S24" s="1">
        <f t="shared" si="3"/>
        <v>12</v>
      </c>
      <c r="T24" s="1">
        <f t="shared" si="4"/>
        <v>12</v>
      </c>
      <c r="U24" s="1">
        <v>2</v>
      </c>
      <c r="V24" s="1">
        <v>1.2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49.841999999999999</v>
      </c>
      <c r="D25" s="1">
        <v>102.381</v>
      </c>
      <c r="E25" s="1">
        <v>49.417000000000002</v>
      </c>
      <c r="F25" s="1">
        <v>73.700999999999993</v>
      </c>
      <c r="G25" s="6">
        <v>1</v>
      </c>
      <c r="H25" s="1">
        <v>45</v>
      </c>
      <c r="I25" s="1" t="s">
        <v>32</v>
      </c>
      <c r="J25" s="1">
        <v>52.841999999999999</v>
      </c>
      <c r="K25" s="1">
        <f t="shared" si="1"/>
        <v>-3.4249999999999972</v>
      </c>
      <c r="L25" s="1"/>
      <c r="M25" s="1"/>
      <c r="N25" s="1"/>
      <c r="O25" s="1">
        <f t="shared" si="2"/>
        <v>9.8834</v>
      </c>
      <c r="P25" s="5">
        <f t="shared" ref="P25" si="7">13*O25-F25</f>
        <v>54.783199999999994</v>
      </c>
      <c r="Q25" s="5"/>
      <c r="R25" s="1"/>
      <c r="S25" s="1">
        <f t="shared" si="3"/>
        <v>12.999999999999998</v>
      </c>
      <c r="T25" s="1">
        <f t="shared" si="4"/>
        <v>7.457049193597344</v>
      </c>
      <c r="U25" s="1">
        <v>14.776400000000001</v>
      </c>
      <c r="V25" s="1">
        <v>4.4927999999999999</v>
      </c>
      <c r="W25" s="1">
        <v>8.5988000000000007</v>
      </c>
      <c r="X25" s="1">
        <v>0</v>
      </c>
      <c r="Y25" s="1">
        <v>1.6468</v>
      </c>
      <c r="Z25" s="1"/>
      <c r="AA25" s="1">
        <f t="shared" si="5"/>
        <v>54.783199999999994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61.453000000000003</v>
      </c>
      <c r="D26" s="1">
        <v>162.08699999999999</v>
      </c>
      <c r="E26" s="1">
        <v>111.039</v>
      </c>
      <c r="F26" s="1">
        <v>68.840999999999994</v>
      </c>
      <c r="G26" s="6">
        <v>1</v>
      </c>
      <c r="H26" s="1">
        <v>60</v>
      </c>
      <c r="I26" s="1" t="s">
        <v>40</v>
      </c>
      <c r="J26" s="1">
        <v>115.453</v>
      </c>
      <c r="K26" s="1">
        <f t="shared" si="1"/>
        <v>-4.4140000000000015</v>
      </c>
      <c r="L26" s="1"/>
      <c r="M26" s="1"/>
      <c r="N26" s="1"/>
      <c r="O26" s="1">
        <f t="shared" si="2"/>
        <v>22.207799999999999</v>
      </c>
      <c r="P26" s="5">
        <f>14*O26-F26</f>
        <v>242.06819999999999</v>
      </c>
      <c r="Q26" s="5"/>
      <c r="R26" s="1"/>
      <c r="S26" s="1">
        <f t="shared" si="3"/>
        <v>14</v>
      </c>
      <c r="T26" s="1">
        <f t="shared" si="4"/>
        <v>3.0998568070677868</v>
      </c>
      <c r="U26" s="1">
        <v>19.766400000000001</v>
      </c>
      <c r="V26" s="1">
        <v>6.7244000000000002</v>
      </c>
      <c r="W26" s="1">
        <v>20.2272</v>
      </c>
      <c r="X26" s="1">
        <v>0</v>
      </c>
      <c r="Y26" s="1">
        <v>4.0491999999999999</v>
      </c>
      <c r="Z26" s="1"/>
      <c r="AA26" s="1">
        <f t="shared" si="5"/>
        <v>242.06819999999999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/>
      <c r="D27" s="1">
        <v>8</v>
      </c>
      <c r="E27" s="1"/>
      <c r="F27" s="1"/>
      <c r="G27" s="6">
        <v>0.22</v>
      </c>
      <c r="H27" s="1">
        <v>120</v>
      </c>
      <c r="I27" s="1" t="s">
        <v>32</v>
      </c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>
        <v>16</v>
      </c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3.52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59</v>
      </c>
      <c r="B28" s="10" t="s">
        <v>35</v>
      </c>
      <c r="C28" s="10"/>
      <c r="D28" s="10">
        <v>5.484</v>
      </c>
      <c r="E28" s="10">
        <v>5.484</v>
      </c>
      <c r="F28" s="10"/>
      <c r="G28" s="11">
        <v>0</v>
      </c>
      <c r="H28" s="10">
        <v>60</v>
      </c>
      <c r="I28" s="10" t="s">
        <v>60</v>
      </c>
      <c r="J28" s="10">
        <v>6.7839999999999998</v>
      </c>
      <c r="K28" s="10">
        <f t="shared" si="1"/>
        <v>-1.2999999999999998</v>
      </c>
      <c r="L28" s="10"/>
      <c r="M28" s="10"/>
      <c r="N28" s="10"/>
      <c r="O28" s="10">
        <f t="shared" si="2"/>
        <v>1.0968</v>
      </c>
      <c r="P28" s="12"/>
      <c r="Q28" s="12"/>
      <c r="R28" s="10"/>
      <c r="S28" s="10">
        <f t="shared" si="3"/>
        <v>0</v>
      </c>
      <c r="T28" s="10">
        <f t="shared" si="4"/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61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31</v>
      </c>
      <c r="C29" s="1">
        <v>8</v>
      </c>
      <c r="D29" s="1">
        <v>16</v>
      </c>
      <c r="E29" s="1">
        <v>4</v>
      </c>
      <c r="F29" s="1">
        <v>12</v>
      </c>
      <c r="G29" s="6">
        <v>0.33</v>
      </c>
      <c r="H29" s="1">
        <v>45</v>
      </c>
      <c r="I29" s="1" t="s">
        <v>32</v>
      </c>
      <c r="J29" s="1">
        <v>4</v>
      </c>
      <c r="K29" s="1">
        <f t="shared" si="1"/>
        <v>0</v>
      </c>
      <c r="L29" s="1"/>
      <c r="M29" s="1"/>
      <c r="N29" s="1"/>
      <c r="O29" s="1">
        <f t="shared" si="2"/>
        <v>0.8</v>
      </c>
      <c r="P29" s="5"/>
      <c r="Q29" s="5"/>
      <c r="R29" s="1"/>
      <c r="S29" s="1">
        <f t="shared" si="3"/>
        <v>15</v>
      </c>
      <c r="T29" s="1">
        <f t="shared" si="4"/>
        <v>15</v>
      </c>
      <c r="U29" s="1">
        <v>1.6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/>
      <c r="D30" s="1">
        <v>38.847000000000001</v>
      </c>
      <c r="E30" s="1">
        <v>38.847000000000001</v>
      </c>
      <c r="F30" s="1"/>
      <c r="G30" s="6">
        <v>1</v>
      </c>
      <c r="H30" s="1">
        <v>45</v>
      </c>
      <c r="I30" s="1" t="s">
        <v>38</v>
      </c>
      <c r="J30" s="1">
        <v>38.847000000000001</v>
      </c>
      <c r="K30" s="1">
        <f t="shared" si="1"/>
        <v>0</v>
      </c>
      <c r="L30" s="1"/>
      <c r="M30" s="1"/>
      <c r="N30" s="1"/>
      <c r="O30" s="1">
        <f t="shared" si="2"/>
        <v>7.7694000000000001</v>
      </c>
      <c r="P30" s="5">
        <f>11*O30-F30</f>
        <v>85.463400000000007</v>
      </c>
      <c r="Q30" s="5"/>
      <c r="R30" s="1"/>
      <c r="S30" s="1">
        <f t="shared" si="3"/>
        <v>11</v>
      </c>
      <c r="T30" s="1">
        <f t="shared" si="4"/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85.463400000000007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14</v>
      </c>
      <c r="D31" s="1">
        <v>8</v>
      </c>
      <c r="E31" s="1">
        <v>5</v>
      </c>
      <c r="F31" s="1">
        <v>16</v>
      </c>
      <c r="G31" s="6">
        <v>0.3</v>
      </c>
      <c r="H31" s="1">
        <v>45</v>
      </c>
      <c r="I31" s="1" t="s">
        <v>32</v>
      </c>
      <c r="J31" s="1">
        <v>4</v>
      </c>
      <c r="K31" s="1">
        <f t="shared" si="1"/>
        <v>1</v>
      </c>
      <c r="L31" s="1"/>
      <c r="M31" s="1"/>
      <c r="N31" s="1"/>
      <c r="O31" s="1">
        <f t="shared" si="2"/>
        <v>1</v>
      </c>
      <c r="P31" s="5"/>
      <c r="Q31" s="5"/>
      <c r="R31" s="1"/>
      <c r="S31" s="1">
        <f t="shared" si="3"/>
        <v>16</v>
      </c>
      <c r="T31" s="1">
        <f t="shared" si="4"/>
        <v>16</v>
      </c>
      <c r="U31" s="1">
        <v>0.2</v>
      </c>
      <c r="V31" s="1">
        <v>1.6</v>
      </c>
      <c r="W31" s="1">
        <v>0</v>
      </c>
      <c r="X31" s="1">
        <v>0</v>
      </c>
      <c r="Y31" s="1">
        <v>0</v>
      </c>
      <c r="Z31" s="17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20</v>
      </c>
      <c r="D32" s="1"/>
      <c r="E32" s="1">
        <v>9</v>
      </c>
      <c r="F32" s="1">
        <v>10</v>
      </c>
      <c r="G32" s="6">
        <v>0.09</v>
      </c>
      <c r="H32" s="1">
        <v>45</v>
      </c>
      <c r="I32" s="1" t="s">
        <v>32</v>
      </c>
      <c r="J32" s="1">
        <v>9</v>
      </c>
      <c r="K32" s="1">
        <f t="shared" si="1"/>
        <v>0</v>
      </c>
      <c r="L32" s="1"/>
      <c r="M32" s="1"/>
      <c r="N32" s="1"/>
      <c r="O32" s="1">
        <f t="shared" si="2"/>
        <v>1.8</v>
      </c>
      <c r="P32" s="5">
        <f t="shared" ref="P32" si="8">13*O32-F32</f>
        <v>13.400000000000002</v>
      </c>
      <c r="Q32" s="5"/>
      <c r="R32" s="1"/>
      <c r="S32" s="1">
        <f t="shared" si="3"/>
        <v>13</v>
      </c>
      <c r="T32" s="1">
        <f t="shared" si="4"/>
        <v>5.5555555555555554</v>
      </c>
      <c r="U32" s="1">
        <v>0.6</v>
      </c>
      <c r="V32" s="1">
        <v>1.6</v>
      </c>
      <c r="W32" s="1">
        <v>0</v>
      </c>
      <c r="X32" s="1">
        <v>0</v>
      </c>
      <c r="Y32" s="1">
        <v>0</v>
      </c>
      <c r="Z32" s="1"/>
      <c r="AA32" s="1">
        <f t="shared" si="5"/>
        <v>1.2060000000000002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35</v>
      </c>
      <c r="C33" s="1">
        <v>53.411000000000001</v>
      </c>
      <c r="D33" s="1">
        <v>28.79</v>
      </c>
      <c r="E33" s="1">
        <v>47.408999999999999</v>
      </c>
      <c r="F33" s="1"/>
      <c r="G33" s="6">
        <v>1</v>
      </c>
      <c r="H33" s="1">
        <v>45</v>
      </c>
      <c r="I33" s="1" t="s">
        <v>38</v>
      </c>
      <c r="J33" s="1">
        <v>46.79</v>
      </c>
      <c r="K33" s="1">
        <f t="shared" si="1"/>
        <v>0.61899999999999977</v>
      </c>
      <c r="L33" s="1"/>
      <c r="M33" s="1"/>
      <c r="N33" s="1"/>
      <c r="O33" s="1">
        <f t="shared" si="2"/>
        <v>9.4817999999999998</v>
      </c>
      <c r="P33" s="5">
        <f>11*O33-F33</f>
        <v>104.2998</v>
      </c>
      <c r="Q33" s="5"/>
      <c r="R33" s="1"/>
      <c r="S33" s="1">
        <f t="shared" si="3"/>
        <v>11</v>
      </c>
      <c r="T33" s="1">
        <f t="shared" si="4"/>
        <v>0</v>
      </c>
      <c r="U33" s="1">
        <v>6.7144000000000004</v>
      </c>
      <c r="V33" s="1">
        <v>0</v>
      </c>
      <c r="W33" s="1">
        <v>7.3023999999999996</v>
      </c>
      <c r="X33" s="1">
        <v>0.96500000000000008</v>
      </c>
      <c r="Y33" s="1">
        <v>0.31180000000000002</v>
      </c>
      <c r="Z33" s="1"/>
      <c r="AA33" s="1">
        <f t="shared" si="5"/>
        <v>104.2998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 t="e">
        <v>#N/A</v>
      </c>
      <c r="I34" s="13" t="s">
        <v>32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0.2</v>
      </c>
      <c r="W34" s="13">
        <v>0</v>
      </c>
      <c r="X34" s="13">
        <v>0</v>
      </c>
      <c r="Y34" s="13">
        <v>0</v>
      </c>
      <c r="Z34" s="16" t="s">
        <v>130</v>
      </c>
      <c r="AA34" s="13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/>
      <c r="D35" s="1">
        <v>64</v>
      </c>
      <c r="E35" s="1">
        <v>9</v>
      </c>
      <c r="F35" s="1">
        <v>55</v>
      </c>
      <c r="G35" s="6">
        <v>0.4</v>
      </c>
      <c r="H35" s="1">
        <v>60</v>
      </c>
      <c r="I35" s="1" t="s">
        <v>40</v>
      </c>
      <c r="J35" s="1">
        <v>9</v>
      </c>
      <c r="K35" s="1">
        <f t="shared" si="1"/>
        <v>0</v>
      </c>
      <c r="L35" s="1"/>
      <c r="M35" s="1"/>
      <c r="N35" s="1"/>
      <c r="O35" s="1">
        <f t="shared" si="2"/>
        <v>1.8</v>
      </c>
      <c r="P35" s="5"/>
      <c r="Q35" s="5"/>
      <c r="R35" s="1"/>
      <c r="S35" s="1">
        <f t="shared" si="3"/>
        <v>30.555555555555554</v>
      </c>
      <c r="T35" s="1">
        <f t="shared" si="4"/>
        <v>30.555555555555554</v>
      </c>
      <c r="U35" s="1">
        <v>0</v>
      </c>
      <c r="V35" s="1">
        <v>1.6</v>
      </c>
      <c r="W35" s="1">
        <v>5.8</v>
      </c>
      <c r="X35" s="1">
        <v>10.199999999999999</v>
      </c>
      <c r="Y35" s="1">
        <v>1.4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32</v>
      </c>
      <c r="J36" s="1">
        <v>12</v>
      </c>
      <c r="K36" s="1">
        <f t="shared" si="1"/>
        <v>-12</v>
      </c>
      <c r="L36" s="1"/>
      <c r="M36" s="1"/>
      <c r="N36" s="1"/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8" t="s">
        <v>33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70</v>
      </c>
      <c r="B37" s="13" t="s">
        <v>31</v>
      </c>
      <c r="C37" s="13"/>
      <c r="D37" s="13"/>
      <c r="E37" s="13"/>
      <c r="F37" s="13"/>
      <c r="G37" s="14">
        <v>0</v>
      </c>
      <c r="H37" s="13">
        <v>60</v>
      </c>
      <c r="I37" s="13" t="s">
        <v>32</v>
      </c>
      <c r="J37" s="13"/>
      <c r="K37" s="13">
        <f t="shared" si="1"/>
        <v>0</v>
      </c>
      <c r="L37" s="13"/>
      <c r="M37" s="13"/>
      <c r="N37" s="13"/>
      <c r="O37" s="13">
        <f t="shared" si="2"/>
        <v>0</v>
      </c>
      <c r="P37" s="15"/>
      <c r="Q37" s="15"/>
      <c r="R37" s="13"/>
      <c r="S37" s="13" t="e">
        <f t="shared" si="3"/>
        <v>#DIV/0!</v>
      </c>
      <c r="T37" s="13" t="e">
        <f t="shared" si="4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36</v>
      </c>
      <c r="AA37" s="13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30</v>
      </c>
      <c r="D38" s="1">
        <v>16</v>
      </c>
      <c r="E38" s="1">
        <v>11</v>
      </c>
      <c r="F38" s="1">
        <v>35</v>
      </c>
      <c r="G38" s="6">
        <v>0.4</v>
      </c>
      <c r="H38" s="1">
        <v>60</v>
      </c>
      <c r="I38" s="1" t="s">
        <v>40</v>
      </c>
      <c r="J38" s="1">
        <v>11</v>
      </c>
      <c r="K38" s="1">
        <f t="shared" ref="K38:K67" si="9">E38-J38</f>
        <v>0</v>
      </c>
      <c r="L38" s="1"/>
      <c r="M38" s="1"/>
      <c r="N38" s="1"/>
      <c r="O38" s="1">
        <f t="shared" si="2"/>
        <v>2.2000000000000002</v>
      </c>
      <c r="P38" s="5"/>
      <c r="Q38" s="5"/>
      <c r="R38" s="1"/>
      <c r="S38" s="1">
        <f t="shared" si="3"/>
        <v>15.909090909090908</v>
      </c>
      <c r="T38" s="1">
        <f t="shared" si="4"/>
        <v>15.909090909090908</v>
      </c>
      <c r="U38" s="1">
        <v>0.4</v>
      </c>
      <c r="V38" s="1">
        <v>1</v>
      </c>
      <c r="W38" s="1">
        <v>0</v>
      </c>
      <c r="X38" s="1">
        <v>0</v>
      </c>
      <c r="Y38" s="1">
        <v>0</v>
      </c>
      <c r="Z38" s="17" t="s">
        <v>33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27</v>
      </c>
      <c r="D39" s="1">
        <v>16</v>
      </c>
      <c r="E39" s="1">
        <v>17</v>
      </c>
      <c r="F39" s="1">
        <v>26</v>
      </c>
      <c r="G39" s="6">
        <v>0.4</v>
      </c>
      <c r="H39" s="1">
        <v>60</v>
      </c>
      <c r="I39" s="1" t="s">
        <v>32</v>
      </c>
      <c r="J39" s="1">
        <v>17</v>
      </c>
      <c r="K39" s="1">
        <f t="shared" si="9"/>
        <v>0</v>
      </c>
      <c r="L39" s="1"/>
      <c r="M39" s="1"/>
      <c r="N39" s="1"/>
      <c r="O39" s="1">
        <f t="shared" si="2"/>
        <v>3.4</v>
      </c>
      <c r="P39" s="5">
        <f t="shared" ref="P39" si="10">13*O39-F39</f>
        <v>18.199999999999996</v>
      </c>
      <c r="Q39" s="5"/>
      <c r="R39" s="1"/>
      <c r="S39" s="1">
        <f t="shared" si="3"/>
        <v>12.999999999999998</v>
      </c>
      <c r="T39" s="1">
        <f t="shared" si="4"/>
        <v>7.6470588235294121</v>
      </c>
      <c r="U39" s="1">
        <v>1</v>
      </c>
      <c r="V39" s="1">
        <v>0.4</v>
      </c>
      <c r="W39" s="1">
        <v>0</v>
      </c>
      <c r="X39" s="1">
        <v>0</v>
      </c>
      <c r="Y39" s="1">
        <v>0</v>
      </c>
      <c r="Z39" s="1"/>
      <c r="AA39" s="1">
        <f t="shared" si="5"/>
        <v>7.2799999999999985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17</v>
      </c>
      <c r="D40" s="1">
        <v>20</v>
      </c>
      <c r="E40" s="1">
        <v>7</v>
      </c>
      <c r="F40" s="1">
        <v>29</v>
      </c>
      <c r="G40" s="6">
        <v>0.1</v>
      </c>
      <c r="H40" s="1">
        <v>45</v>
      </c>
      <c r="I40" s="1" t="s">
        <v>32</v>
      </c>
      <c r="J40" s="1">
        <v>7</v>
      </c>
      <c r="K40" s="1">
        <f t="shared" si="9"/>
        <v>0</v>
      </c>
      <c r="L40" s="1"/>
      <c r="M40" s="1"/>
      <c r="N40" s="1"/>
      <c r="O40" s="1">
        <f t="shared" si="2"/>
        <v>1.4</v>
      </c>
      <c r="P40" s="5"/>
      <c r="Q40" s="5"/>
      <c r="R40" s="1"/>
      <c r="S40" s="1">
        <f t="shared" si="3"/>
        <v>20.714285714285715</v>
      </c>
      <c r="T40" s="1">
        <f t="shared" si="4"/>
        <v>20.714285714285715</v>
      </c>
      <c r="U40" s="1">
        <v>2.8</v>
      </c>
      <c r="V40" s="1">
        <v>1</v>
      </c>
      <c r="W40" s="1">
        <v>0</v>
      </c>
      <c r="X40" s="1">
        <v>0</v>
      </c>
      <c r="Y40" s="1">
        <v>0</v>
      </c>
      <c r="Z40" s="17" t="s">
        <v>33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74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9"/>
        <v>0</v>
      </c>
      <c r="L41" s="13"/>
      <c r="M41" s="13"/>
      <c r="N41" s="13"/>
      <c r="O41" s="13">
        <f t="shared" si="2"/>
        <v>0</v>
      </c>
      <c r="P41" s="15"/>
      <c r="Q41" s="15"/>
      <c r="R41" s="13"/>
      <c r="S41" s="13" t="e">
        <f t="shared" si="3"/>
        <v>#DIV/0!</v>
      </c>
      <c r="T41" s="13" t="e">
        <f t="shared" si="4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36</v>
      </c>
      <c r="AA41" s="13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75</v>
      </c>
      <c r="B42" s="13" t="s">
        <v>31</v>
      </c>
      <c r="C42" s="13"/>
      <c r="D42" s="13"/>
      <c r="E42" s="13"/>
      <c r="F42" s="13"/>
      <c r="G42" s="14">
        <v>0</v>
      </c>
      <c r="H42" s="13">
        <v>60</v>
      </c>
      <c r="I42" s="13" t="s">
        <v>32</v>
      </c>
      <c r="J42" s="13"/>
      <c r="K42" s="13">
        <f t="shared" si="9"/>
        <v>0</v>
      </c>
      <c r="L42" s="13"/>
      <c r="M42" s="13"/>
      <c r="N42" s="13"/>
      <c r="O42" s="13">
        <f t="shared" si="2"/>
        <v>0</v>
      </c>
      <c r="P42" s="15"/>
      <c r="Q42" s="15"/>
      <c r="R42" s="13"/>
      <c r="S42" s="13" t="e">
        <f t="shared" si="3"/>
        <v>#DIV/0!</v>
      </c>
      <c r="T42" s="13" t="e">
        <f t="shared" si="4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36</v>
      </c>
      <c r="AA42" s="13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24</v>
      </c>
      <c r="D43" s="1">
        <v>24</v>
      </c>
      <c r="E43" s="1">
        <v>4</v>
      </c>
      <c r="F43" s="1">
        <v>44</v>
      </c>
      <c r="G43" s="6">
        <v>0.4</v>
      </c>
      <c r="H43" s="1">
        <v>45</v>
      </c>
      <c r="I43" s="1" t="s">
        <v>32</v>
      </c>
      <c r="J43" s="1">
        <v>4</v>
      </c>
      <c r="K43" s="1">
        <f t="shared" si="9"/>
        <v>0</v>
      </c>
      <c r="L43" s="1"/>
      <c r="M43" s="1"/>
      <c r="N43" s="1"/>
      <c r="O43" s="1">
        <f t="shared" si="2"/>
        <v>0.8</v>
      </c>
      <c r="P43" s="5"/>
      <c r="Q43" s="5"/>
      <c r="R43" s="1"/>
      <c r="S43" s="1">
        <f t="shared" si="3"/>
        <v>55</v>
      </c>
      <c r="T43" s="1">
        <f t="shared" si="4"/>
        <v>55</v>
      </c>
      <c r="U43" s="1">
        <v>1.2</v>
      </c>
      <c r="V43" s="1">
        <v>2</v>
      </c>
      <c r="W43" s="1">
        <v>0</v>
      </c>
      <c r="X43" s="1">
        <v>0</v>
      </c>
      <c r="Y43" s="1">
        <v>0</v>
      </c>
      <c r="Z43" s="18" t="s">
        <v>33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/>
      <c r="D44" s="1">
        <v>16.140999999999998</v>
      </c>
      <c r="E44" s="1">
        <v>16.140999999999998</v>
      </c>
      <c r="F44" s="1"/>
      <c r="G44" s="6">
        <v>1</v>
      </c>
      <c r="H44" s="1">
        <v>60</v>
      </c>
      <c r="I44" s="1" t="s">
        <v>40</v>
      </c>
      <c r="J44" s="1">
        <v>17.440999999999999</v>
      </c>
      <c r="K44" s="1">
        <f t="shared" si="9"/>
        <v>-1.3000000000000007</v>
      </c>
      <c r="L44" s="1"/>
      <c r="M44" s="1"/>
      <c r="N44" s="1"/>
      <c r="O44" s="1">
        <f t="shared" si="2"/>
        <v>3.2281999999999997</v>
      </c>
      <c r="P44" s="5">
        <f>11*O44-F44</f>
        <v>35.510199999999998</v>
      </c>
      <c r="Q44" s="5"/>
      <c r="R44" s="1"/>
      <c r="S44" s="1">
        <f t="shared" si="3"/>
        <v>11</v>
      </c>
      <c r="T44" s="1">
        <f t="shared" si="4"/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35.510199999999998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35</v>
      </c>
      <c r="C45" s="1">
        <v>50.555999999999997</v>
      </c>
      <c r="D45" s="1">
        <v>0.06</v>
      </c>
      <c r="E45" s="1">
        <v>20.771999999999998</v>
      </c>
      <c r="F45" s="1"/>
      <c r="G45" s="6">
        <v>1</v>
      </c>
      <c r="H45" s="1">
        <v>45</v>
      </c>
      <c r="I45" s="1" t="s">
        <v>32</v>
      </c>
      <c r="J45" s="1">
        <v>24.556000000000001</v>
      </c>
      <c r="K45" s="1">
        <f t="shared" si="9"/>
        <v>-3.7840000000000025</v>
      </c>
      <c r="L45" s="1"/>
      <c r="M45" s="1"/>
      <c r="N45" s="1"/>
      <c r="O45" s="1">
        <f t="shared" si="2"/>
        <v>4.1543999999999999</v>
      </c>
      <c r="P45" s="5">
        <f t="shared" ref="P45:P46" si="11">10*O45-F45</f>
        <v>41.543999999999997</v>
      </c>
      <c r="Q45" s="5"/>
      <c r="R45" s="1"/>
      <c r="S45" s="1">
        <f t="shared" si="3"/>
        <v>10</v>
      </c>
      <c r="T45" s="1">
        <f t="shared" si="4"/>
        <v>0</v>
      </c>
      <c r="U45" s="1">
        <v>5.9687999999999999</v>
      </c>
      <c r="V45" s="1">
        <v>0</v>
      </c>
      <c r="W45" s="1">
        <v>2.0011999999999999</v>
      </c>
      <c r="X45" s="1">
        <v>0.99540000000000006</v>
      </c>
      <c r="Y45" s="1">
        <v>0.79180000000000006</v>
      </c>
      <c r="Z45" s="1"/>
      <c r="AA45" s="1">
        <f t="shared" si="5"/>
        <v>41.543999999999997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35</v>
      </c>
      <c r="C46" s="1">
        <v>46.777999999999999</v>
      </c>
      <c r="D46" s="1"/>
      <c r="E46" s="1">
        <v>16.977</v>
      </c>
      <c r="F46" s="1"/>
      <c r="G46" s="6">
        <v>1</v>
      </c>
      <c r="H46" s="1">
        <v>45</v>
      </c>
      <c r="I46" s="1" t="s">
        <v>32</v>
      </c>
      <c r="J46" s="1">
        <v>25.077999999999999</v>
      </c>
      <c r="K46" s="1">
        <f t="shared" si="9"/>
        <v>-8.1009999999999991</v>
      </c>
      <c r="L46" s="1"/>
      <c r="M46" s="1"/>
      <c r="N46" s="1"/>
      <c r="O46" s="1">
        <f t="shared" si="2"/>
        <v>3.3954</v>
      </c>
      <c r="P46" s="5">
        <f t="shared" si="11"/>
        <v>33.954000000000001</v>
      </c>
      <c r="Q46" s="5"/>
      <c r="R46" s="1"/>
      <c r="S46" s="1">
        <f t="shared" si="3"/>
        <v>10</v>
      </c>
      <c r="T46" s="1">
        <f t="shared" si="4"/>
        <v>0</v>
      </c>
      <c r="U46" s="1">
        <v>8.1468000000000007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33.954000000000001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31</v>
      </c>
      <c r="C47" s="1"/>
      <c r="D47" s="1">
        <v>10</v>
      </c>
      <c r="E47" s="1">
        <v>2</v>
      </c>
      <c r="F47" s="1"/>
      <c r="G47" s="6">
        <v>0.09</v>
      </c>
      <c r="H47" s="1">
        <v>45</v>
      </c>
      <c r="I47" s="1" t="s">
        <v>32</v>
      </c>
      <c r="J47" s="1">
        <v>2</v>
      </c>
      <c r="K47" s="1">
        <f t="shared" si="9"/>
        <v>0</v>
      </c>
      <c r="L47" s="1"/>
      <c r="M47" s="1"/>
      <c r="N47" s="1"/>
      <c r="O47" s="1">
        <f t="shared" si="2"/>
        <v>0.4</v>
      </c>
      <c r="P47" s="5">
        <v>10</v>
      </c>
      <c r="Q47" s="5"/>
      <c r="R47" s="1"/>
      <c r="S47" s="1">
        <f t="shared" si="3"/>
        <v>25</v>
      </c>
      <c r="T47" s="1">
        <f t="shared" si="4"/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0.89999999999999991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35</v>
      </c>
      <c r="C48" s="1">
        <v>75.614999999999995</v>
      </c>
      <c r="D48" s="1">
        <v>99.123000000000005</v>
      </c>
      <c r="E48" s="1">
        <v>61.284999999999997</v>
      </c>
      <c r="F48" s="1">
        <v>83.146000000000001</v>
      </c>
      <c r="G48" s="6">
        <v>1</v>
      </c>
      <c r="H48" s="1">
        <v>45</v>
      </c>
      <c r="I48" s="1" t="s">
        <v>32</v>
      </c>
      <c r="J48" s="1">
        <v>63.326999999999998</v>
      </c>
      <c r="K48" s="1">
        <f t="shared" si="9"/>
        <v>-2.0420000000000016</v>
      </c>
      <c r="L48" s="1"/>
      <c r="M48" s="1"/>
      <c r="N48" s="1"/>
      <c r="O48" s="1">
        <f t="shared" si="2"/>
        <v>12.257</v>
      </c>
      <c r="P48" s="5">
        <f t="shared" ref="P48" si="12">13*O48-F48</f>
        <v>76.195000000000007</v>
      </c>
      <c r="Q48" s="5"/>
      <c r="R48" s="1"/>
      <c r="S48" s="1">
        <f t="shared" si="3"/>
        <v>13.000000000000002</v>
      </c>
      <c r="T48" s="1">
        <f t="shared" si="4"/>
        <v>6.783552255853798</v>
      </c>
      <c r="U48" s="1">
        <v>6.0598000000000001</v>
      </c>
      <c r="V48" s="1">
        <v>3.609599999999999</v>
      </c>
      <c r="W48" s="1">
        <v>0</v>
      </c>
      <c r="X48" s="1">
        <v>0</v>
      </c>
      <c r="Y48" s="1">
        <v>0</v>
      </c>
      <c r="Z48" s="1"/>
      <c r="AA48" s="1">
        <f t="shared" si="5"/>
        <v>76.195000000000007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35</v>
      </c>
      <c r="C49" s="1"/>
      <c r="D49" s="1">
        <v>12.518000000000001</v>
      </c>
      <c r="E49" s="1">
        <v>12.518000000000001</v>
      </c>
      <c r="F49" s="1"/>
      <c r="G49" s="6">
        <v>1</v>
      </c>
      <c r="H49" s="1">
        <v>45</v>
      </c>
      <c r="I49" s="1" t="s">
        <v>32</v>
      </c>
      <c r="J49" s="1">
        <v>12.518000000000001</v>
      </c>
      <c r="K49" s="1">
        <f t="shared" si="9"/>
        <v>0</v>
      </c>
      <c r="L49" s="1"/>
      <c r="M49" s="1"/>
      <c r="N49" s="1"/>
      <c r="O49" s="1">
        <f t="shared" si="2"/>
        <v>2.5036</v>
      </c>
      <c r="P49" s="5">
        <f>10*O49-F49</f>
        <v>25.036000000000001</v>
      </c>
      <c r="Q49" s="5"/>
      <c r="R49" s="1"/>
      <c r="S49" s="1">
        <f t="shared" si="3"/>
        <v>10</v>
      </c>
      <c r="T49" s="1">
        <f t="shared" si="4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25.036000000000001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25</v>
      </c>
      <c r="D50" s="1">
        <v>32</v>
      </c>
      <c r="E50" s="1">
        <v>8</v>
      </c>
      <c r="F50" s="1">
        <v>48</v>
      </c>
      <c r="G50" s="6">
        <v>0.28000000000000003</v>
      </c>
      <c r="H50" s="1">
        <v>45</v>
      </c>
      <c r="I50" s="1" t="s">
        <v>32</v>
      </c>
      <c r="J50" s="1">
        <v>8</v>
      </c>
      <c r="K50" s="1">
        <f t="shared" si="9"/>
        <v>0</v>
      </c>
      <c r="L50" s="1"/>
      <c r="M50" s="1"/>
      <c r="N50" s="1"/>
      <c r="O50" s="1">
        <f t="shared" si="2"/>
        <v>1.6</v>
      </c>
      <c r="P50" s="5"/>
      <c r="Q50" s="5"/>
      <c r="R50" s="1"/>
      <c r="S50" s="1">
        <f t="shared" si="3"/>
        <v>30</v>
      </c>
      <c r="T50" s="1">
        <f t="shared" si="4"/>
        <v>30</v>
      </c>
      <c r="U50" s="1">
        <v>2.6</v>
      </c>
      <c r="V50" s="1">
        <v>2.2000000000000002</v>
      </c>
      <c r="W50" s="1">
        <v>0</v>
      </c>
      <c r="X50" s="1">
        <v>0</v>
      </c>
      <c r="Y50" s="1">
        <v>0</v>
      </c>
      <c r="Z50" s="18" t="s">
        <v>33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31</v>
      </c>
      <c r="C51" s="1">
        <v>1</v>
      </c>
      <c r="D51" s="1">
        <v>32</v>
      </c>
      <c r="E51" s="1"/>
      <c r="F51" s="1">
        <v>32</v>
      </c>
      <c r="G51" s="6">
        <v>0.35</v>
      </c>
      <c r="H51" s="1">
        <v>45</v>
      </c>
      <c r="I51" s="1" t="s">
        <v>32</v>
      </c>
      <c r="J51" s="1">
        <v>2</v>
      </c>
      <c r="K51" s="1">
        <f t="shared" si="9"/>
        <v>-2</v>
      </c>
      <c r="L51" s="1"/>
      <c r="M51" s="1"/>
      <c r="N51" s="1"/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0.2</v>
      </c>
      <c r="V51" s="1">
        <v>5.2</v>
      </c>
      <c r="W51" s="1">
        <v>2.8</v>
      </c>
      <c r="X51" s="1">
        <v>7.8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32</v>
      </c>
      <c r="D52" s="1">
        <v>32</v>
      </c>
      <c r="E52" s="1">
        <v>14</v>
      </c>
      <c r="F52" s="1">
        <v>48</v>
      </c>
      <c r="G52" s="6">
        <v>0.28000000000000003</v>
      </c>
      <c r="H52" s="1">
        <v>45</v>
      </c>
      <c r="I52" s="1" t="s">
        <v>32</v>
      </c>
      <c r="J52" s="1">
        <v>14</v>
      </c>
      <c r="K52" s="1">
        <f t="shared" si="9"/>
        <v>0</v>
      </c>
      <c r="L52" s="1"/>
      <c r="M52" s="1"/>
      <c r="N52" s="1"/>
      <c r="O52" s="1">
        <f t="shared" si="2"/>
        <v>2.8</v>
      </c>
      <c r="P52" s="5"/>
      <c r="Q52" s="5"/>
      <c r="R52" s="1"/>
      <c r="S52" s="1">
        <f t="shared" si="3"/>
        <v>17.142857142857142</v>
      </c>
      <c r="T52" s="1">
        <f t="shared" si="4"/>
        <v>17.142857142857142</v>
      </c>
      <c r="U52" s="1">
        <v>3.4</v>
      </c>
      <c r="V52" s="1">
        <v>3.4</v>
      </c>
      <c r="W52" s="1">
        <v>0</v>
      </c>
      <c r="X52" s="1">
        <v>0</v>
      </c>
      <c r="Y52" s="1">
        <v>0</v>
      </c>
      <c r="Z52" s="17" t="s">
        <v>33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64</v>
      </c>
      <c r="E53" s="1"/>
      <c r="F53" s="1">
        <v>64</v>
      </c>
      <c r="G53" s="6">
        <v>0.35</v>
      </c>
      <c r="H53" s="1">
        <v>45</v>
      </c>
      <c r="I53" s="1" t="s">
        <v>38</v>
      </c>
      <c r="J53" s="1"/>
      <c r="K53" s="1">
        <f t="shared" si="9"/>
        <v>0</v>
      </c>
      <c r="L53" s="1"/>
      <c r="M53" s="1"/>
      <c r="N53" s="1"/>
      <c r="O53" s="1">
        <f t="shared" si="2"/>
        <v>0</v>
      </c>
      <c r="P53" s="5"/>
      <c r="Q53" s="5"/>
      <c r="R53" s="1"/>
      <c r="S53" s="1" t="e">
        <f t="shared" si="3"/>
        <v>#DIV/0!</v>
      </c>
      <c r="T53" s="1" t="e">
        <f t="shared" si="4"/>
        <v>#DIV/0!</v>
      </c>
      <c r="U53" s="1">
        <v>0</v>
      </c>
      <c r="V53" s="1">
        <v>3.8</v>
      </c>
      <c r="W53" s="1">
        <v>2.8</v>
      </c>
      <c r="X53" s="1">
        <v>7</v>
      </c>
      <c r="Y53" s="1">
        <v>3.6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/>
      <c r="D54" s="1">
        <v>64</v>
      </c>
      <c r="E54" s="1"/>
      <c r="F54" s="1">
        <v>64</v>
      </c>
      <c r="G54" s="6">
        <v>0.35</v>
      </c>
      <c r="H54" s="1">
        <v>45</v>
      </c>
      <c r="I54" s="1" t="s">
        <v>38</v>
      </c>
      <c r="J54" s="1">
        <v>1</v>
      </c>
      <c r="K54" s="1">
        <f t="shared" si="9"/>
        <v>-1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2.8</v>
      </c>
      <c r="V54" s="1">
        <v>3.4</v>
      </c>
      <c r="W54" s="1">
        <v>2.8</v>
      </c>
      <c r="X54" s="1">
        <v>7</v>
      </c>
      <c r="Y54" s="1">
        <v>0.6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32</v>
      </c>
      <c r="D55" s="1">
        <v>32</v>
      </c>
      <c r="E55" s="1">
        <v>8</v>
      </c>
      <c r="F55" s="1">
        <v>55</v>
      </c>
      <c r="G55" s="6">
        <v>0.28000000000000003</v>
      </c>
      <c r="H55" s="1">
        <v>45</v>
      </c>
      <c r="I55" s="1" t="s">
        <v>32</v>
      </c>
      <c r="J55" s="1">
        <v>8</v>
      </c>
      <c r="K55" s="1">
        <f t="shared" si="9"/>
        <v>0</v>
      </c>
      <c r="L55" s="1"/>
      <c r="M55" s="1"/>
      <c r="N55" s="1"/>
      <c r="O55" s="1">
        <f t="shared" si="2"/>
        <v>1.6</v>
      </c>
      <c r="P55" s="5"/>
      <c r="Q55" s="5"/>
      <c r="R55" s="1"/>
      <c r="S55" s="1">
        <f t="shared" si="3"/>
        <v>34.375</v>
      </c>
      <c r="T55" s="1">
        <f t="shared" si="4"/>
        <v>34.375</v>
      </c>
      <c r="U55" s="1">
        <v>3</v>
      </c>
      <c r="V55" s="1">
        <v>3.6</v>
      </c>
      <c r="W55" s="1">
        <v>0</v>
      </c>
      <c r="X55" s="1">
        <v>0</v>
      </c>
      <c r="Y55" s="1">
        <v>0</v>
      </c>
      <c r="Z55" s="18" t="s">
        <v>33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28</v>
      </c>
      <c r="D56" s="1">
        <v>32</v>
      </c>
      <c r="E56" s="1">
        <v>14</v>
      </c>
      <c r="F56" s="1">
        <v>45</v>
      </c>
      <c r="G56" s="6">
        <v>0.41</v>
      </c>
      <c r="H56" s="1">
        <v>45</v>
      </c>
      <c r="I56" s="1" t="s">
        <v>32</v>
      </c>
      <c r="J56" s="1">
        <v>14</v>
      </c>
      <c r="K56" s="1">
        <f t="shared" si="9"/>
        <v>0</v>
      </c>
      <c r="L56" s="1"/>
      <c r="M56" s="1"/>
      <c r="N56" s="1"/>
      <c r="O56" s="1">
        <f t="shared" si="2"/>
        <v>2.8</v>
      </c>
      <c r="P56" s="5"/>
      <c r="Q56" s="5"/>
      <c r="R56" s="1"/>
      <c r="S56" s="1">
        <f t="shared" si="3"/>
        <v>16.071428571428573</v>
      </c>
      <c r="T56" s="1">
        <f t="shared" si="4"/>
        <v>16.071428571428573</v>
      </c>
      <c r="U56" s="1">
        <v>3.4</v>
      </c>
      <c r="V56" s="1">
        <v>4</v>
      </c>
      <c r="W56" s="1">
        <v>0</v>
      </c>
      <c r="X56" s="1">
        <v>0</v>
      </c>
      <c r="Y56" s="1">
        <v>0</v>
      </c>
      <c r="Z56" s="17" t="s">
        <v>33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31</v>
      </c>
      <c r="C57" s="1">
        <v>1</v>
      </c>
      <c r="D57" s="1"/>
      <c r="E57" s="1"/>
      <c r="F57" s="1">
        <v>1</v>
      </c>
      <c r="G57" s="6">
        <v>0.41</v>
      </c>
      <c r="H57" s="1">
        <v>45</v>
      </c>
      <c r="I57" s="1" t="s">
        <v>38</v>
      </c>
      <c r="J57" s="1">
        <v>7</v>
      </c>
      <c r="K57" s="1">
        <f t="shared" si="9"/>
        <v>-7</v>
      </c>
      <c r="L57" s="1"/>
      <c r="M57" s="1"/>
      <c r="N57" s="1"/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0</v>
      </c>
      <c r="V57" s="1">
        <v>2.6</v>
      </c>
      <c r="W57" s="1">
        <v>3.6</v>
      </c>
      <c r="X57" s="1">
        <v>5.8</v>
      </c>
      <c r="Y57" s="1">
        <v>4</v>
      </c>
      <c r="Z57" s="17" t="s">
        <v>33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31</v>
      </c>
      <c r="C58" s="1"/>
      <c r="D58" s="1">
        <v>50</v>
      </c>
      <c r="E58" s="1"/>
      <c r="F58" s="1">
        <v>50</v>
      </c>
      <c r="G58" s="6">
        <v>0.41</v>
      </c>
      <c r="H58" s="1">
        <v>45</v>
      </c>
      <c r="I58" s="1" t="s">
        <v>32</v>
      </c>
      <c r="J58" s="1"/>
      <c r="K58" s="1">
        <f t="shared" si="9"/>
        <v>0</v>
      </c>
      <c r="L58" s="1"/>
      <c r="M58" s="1"/>
      <c r="N58" s="1"/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1.2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92</v>
      </c>
      <c r="B59" s="13" t="s">
        <v>31</v>
      </c>
      <c r="C59" s="13"/>
      <c r="D59" s="13"/>
      <c r="E59" s="13"/>
      <c r="F59" s="13"/>
      <c r="G59" s="14">
        <v>0</v>
      </c>
      <c r="H59" s="13">
        <v>30</v>
      </c>
      <c r="I59" s="13" t="s">
        <v>32</v>
      </c>
      <c r="J59" s="13"/>
      <c r="K59" s="13">
        <f t="shared" si="9"/>
        <v>0</v>
      </c>
      <c r="L59" s="13"/>
      <c r="M59" s="13"/>
      <c r="N59" s="13"/>
      <c r="O59" s="13">
        <f t="shared" si="2"/>
        <v>0</v>
      </c>
      <c r="P59" s="15"/>
      <c r="Q59" s="15"/>
      <c r="R59" s="13"/>
      <c r="S59" s="13" t="e">
        <f t="shared" si="3"/>
        <v>#DIV/0!</v>
      </c>
      <c r="T59" s="13" t="e">
        <f t="shared" si="4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36</v>
      </c>
      <c r="AA59" s="13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35</v>
      </c>
      <c r="C60" s="1"/>
      <c r="D60" s="1">
        <v>4.0609999999999999</v>
      </c>
      <c r="E60" s="1"/>
      <c r="F60" s="1"/>
      <c r="G60" s="6">
        <v>1</v>
      </c>
      <c r="H60" s="1">
        <v>30</v>
      </c>
      <c r="I60" s="1" t="s">
        <v>32</v>
      </c>
      <c r="J60" s="1">
        <v>4.0609999999999999</v>
      </c>
      <c r="K60" s="1">
        <f t="shared" si="9"/>
        <v>-4.0609999999999999</v>
      </c>
      <c r="L60" s="1"/>
      <c r="M60" s="1"/>
      <c r="N60" s="1"/>
      <c r="O60" s="1">
        <f t="shared" si="2"/>
        <v>0</v>
      </c>
      <c r="P60" s="5">
        <v>8</v>
      </c>
      <c r="Q60" s="5"/>
      <c r="R60" s="1"/>
      <c r="S60" s="1" t="e">
        <f t="shared" si="3"/>
        <v>#DIV/0!</v>
      </c>
      <c r="T60" s="1" t="e">
        <f t="shared" si="4"/>
        <v>#DIV/0!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/>
      <c r="AA60" s="1">
        <f t="shared" si="5"/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31</v>
      </c>
      <c r="C61" s="1"/>
      <c r="D61" s="1">
        <v>8</v>
      </c>
      <c r="E61" s="1"/>
      <c r="F61" s="1">
        <v>8</v>
      </c>
      <c r="G61" s="6">
        <v>0.41</v>
      </c>
      <c r="H61" s="1">
        <v>45</v>
      </c>
      <c r="I61" s="1" t="s">
        <v>32</v>
      </c>
      <c r="J61" s="1"/>
      <c r="K61" s="1">
        <f t="shared" si="9"/>
        <v>0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si="3"/>
        <v>#DIV/0!</v>
      </c>
      <c r="T61" s="1" t="e">
        <f t="shared" si="4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95</v>
      </c>
      <c r="B62" s="13" t="s">
        <v>35</v>
      </c>
      <c r="C62" s="13"/>
      <c r="D62" s="13"/>
      <c r="E62" s="13"/>
      <c r="F62" s="13"/>
      <c r="G62" s="14">
        <v>0</v>
      </c>
      <c r="H62" s="13">
        <v>45</v>
      </c>
      <c r="I62" s="13" t="s">
        <v>32</v>
      </c>
      <c r="J62" s="13"/>
      <c r="K62" s="13">
        <f t="shared" si="9"/>
        <v>0</v>
      </c>
      <c r="L62" s="13"/>
      <c r="M62" s="13"/>
      <c r="N62" s="13"/>
      <c r="O62" s="13">
        <f t="shared" si="2"/>
        <v>0</v>
      </c>
      <c r="P62" s="15"/>
      <c r="Q62" s="15"/>
      <c r="R62" s="13"/>
      <c r="S62" s="13" t="e">
        <f t="shared" si="3"/>
        <v>#DIV/0!</v>
      </c>
      <c r="T62" s="13" t="e">
        <f t="shared" si="4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36</v>
      </c>
      <c r="AA62" s="13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>
        <v>18</v>
      </c>
      <c r="D63" s="1">
        <v>36</v>
      </c>
      <c r="E63" s="1">
        <v>18</v>
      </c>
      <c r="F63" s="1">
        <v>36</v>
      </c>
      <c r="G63" s="6">
        <v>0.36</v>
      </c>
      <c r="H63" s="1">
        <v>45</v>
      </c>
      <c r="I63" s="1" t="s">
        <v>32</v>
      </c>
      <c r="J63" s="1">
        <v>18</v>
      </c>
      <c r="K63" s="1">
        <f t="shared" si="9"/>
        <v>0</v>
      </c>
      <c r="L63" s="1"/>
      <c r="M63" s="1"/>
      <c r="N63" s="1"/>
      <c r="O63" s="1">
        <f t="shared" si="2"/>
        <v>3.6</v>
      </c>
      <c r="P63" s="5">
        <f>13*O63-F63</f>
        <v>10.800000000000004</v>
      </c>
      <c r="Q63" s="5"/>
      <c r="R63" s="1"/>
      <c r="S63" s="1">
        <f t="shared" si="3"/>
        <v>13</v>
      </c>
      <c r="T63" s="1">
        <f t="shared" si="4"/>
        <v>10</v>
      </c>
      <c r="U63" s="1">
        <v>2.4</v>
      </c>
      <c r="V63" s="1">
        <v>1.2</v>
      </c>
      <c r="W63" s="1">
        <v>0</v>
      </c>
      <c r="X63" s="1">
        <v>0</v>
      </c>
      <c r="Y63" s="1">
        <v>0</v>
      </c>
      <c r="Z63" s="1"/>
      <c r="AA63" s="1">
        <f t="shared" si="5"/>
        <v>3.8880000000000012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97</v>
      </c>
      <c r="B64" s="13" t="s">
        <v>35</v>
      </c>
      <c r="C64" s="13"/>
      <c r="D64" s="13"/>
      <c r="E64" s="13"/>
      <c r="F64" s="13"/>
      <c r="G64" s="14">
        <v>0</v>
      </c>
      <c r="H64" s="13">
        <v>45</v>
      </c>
      <c r="I64" s="13" t="s">
        <v>32</v>
      </c>
      <c r="J64" s="13"/>
      <c r="K64" s="13">
        <f t="shared" si="9"/>
        <v>0</v>
      </c>
      <c r="L64" s="13"/>
      <c r="M64" s="13"/>
      <c r="N64" s="13"/>
      <c r="O64" s="13">
        <f t="shared" si="2"/>
        <v>0</v>
      </c>
      <c r="P64" s="15"/>
      <c r="Q64" s="15"/>
      <c r="R64" s="13"/>
      <c r="S64" s="13" t="e">
        <f t="shared" si="3"/>
        <v>#DIV/0!</v>
      </c>
      <c r="T64" s="13" t="e">
        <f t="shared" si="4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36</v>
      </c>
      <c r="AA64" s="13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32</v>
      </c>
      <c r="J65" s="1"/>
      <c r="K65" s="1">
        <f t="shared" si="9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</v>
      </c>
      <c r="D66" s="1">
        <v>6</v>
      </c>
      <c r="E66" s="1">
        <v>5</v>
      </c>
      <c r="F66" s="1">
        <v>7</v>
      </c>
      <c r="G66" s="6">
        <v>0.41</v>
      </c>
      <c r="H66" s="1">
        <v>45</v>
      </c>
      <c r="I66" s="1" t="s">
        <v>32</v>
      </c>
      <c r="J66" s="1">
        <v>5</v>
      </c>
      <c r="K66" s="1">
        <f t="shared" si="9"/>
        <v>0</v>
      </c>
      <c r="L66" s="1"/>
      <c r="M66" s="1"/>
      <c r="N66" s="1"/>
      <c r="O66" s="1">
        <f t="shared" si="2"/>
        <v>1</v>
      </c>
      <c r="P66" s="5">
        <f t="shared" ref="P66:P68" si="13">13*O66-F66</f>
        <v>6</v>
      </c>
      <c r="Q66" s="5"/>
      <c r="R66" s="1"/>
      <c r="S66" s="1">
        <f t="shared" si="3"/>
        <v>13</v>
      </c>
      <c r="T66" s="1">
        <f t="shared" si="4"/>
        <v>7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/>
      <c r="AA66" s="1">
        <f t="shared" si="5"/>
        <v>2.46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/>
      <c r="D67" s="1">
        <v>8</v>
      </c>
      <c r="E67" s="1"/>
      <c r="F67" s="1"/>
      <c r="G67" s="6">
        <v>0.28000000000000003</v>
      </c>
      <c r="H67" s="1">
        <v>45</v>
      </c>
      <c r="I67" s="1" t="s">
        <v>32</v>
      </c>
      <c r="J67" s="1"/>
      <c r="K67" s="1">
        <f t="shared" si="9"/>
        <v>0</v>
      </c>
      <c r="L67" s="1"/>
      <c r="M67" s="1"/>
      <c r="N67" s="1"/>
      <c r="O67" s="1">
        <f t="shared" si="2"/>
        <v>0</v>
      </c>
      <c r="P67" s="5">
        <v>24</v>
      </c>
      <c r="Q67" s="5"/>
      <c r="R67" s="1"/>
      <c r="S67" s="1" t="e">
        <f t="shared" si="3"/>
        <v>#DIV/0!</v>
      </c>
      <c r="T67" s="1" t="e">
        <f t="shared" si="4"/>
        <v>#DIV/0!</v>
      </c>
      <c r="U67" s="1">
        <v>0</v>
      </c>
      <c r="V67" s="1">
        <v>0</v>
      </c>
      <c r="W67" s="1">
        <v>0.2</v>
      </c>
      <c r="X67" s="1">
        <v>4.4000000000000004</v>
      </c>
      <c r="Y67" s="1">
        <v>0</v>
      </c>
      <c r="Z67" s="1"/>
      <c r="AA67" s="1">
        <f t="shared" si="5"/>
        <v>6.7200000000000006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31</v>
      </c>
      <c r="C68" s="1">
        <v>20</v>
      </c>
      <c r="D68" s="1"/>
      <c r="E68" s="1">
        <v>9</v>
      </c>
      <c r="F68" s="1">
        <v>9</v>
      </c>
      <c r="G68" s="6">
        <v>0.4</v>
      </c>
      <c r="H68" s="1">
        <v>45</v>
      </c>
      <c r="I68" s="1" t="s">
        <v>32</v>
      </c>
      <c r="J68" s="1">
        <v>9</v>
      </c>
      <c r="K68" s="1">
        <f t="shared" ref="K68:K94" si="14">E68-J68</f>
        <v>0</v>
      </c>
      <c r="L68" s="1"/>
      <c r="M68" s="1"/>
      <c r="N68" s="1"/>
      <c r="O68" s="1">
        <f t="shared" si="2"/>
        <v>1.8</v>
      </c>
      <c r="P68" s="5">
        <f t="shared" si="13"/>
        <v>14.400000000000002</v>
      </c>
      <c r="Q68" s="5"/>
      <c r="R68" s="1"/>
      <c r="S68" s="1">
        <f t="shared" si="3"/>
        <v>13</v>
      </c>
      <c r="T68" s="1">
        <f t="shared" si="4"/>
        <v>5</v>
      </c>
      <c r="U68" s="1">
        <v>1</v>
      </c>
      <c r="V68" s="1">
        <v>2.2000000000000002</v>
      </c>
      <c r="W68" s="1">
        <v>0</v>
      </c>
      <c r="X68" s="1">
        <v>0</v>
      </c>
      <c r="Y68" s="1">
        <v>0</v>
      </c>
      <c r="Z68" s="1"/>
      <c r="AA68" s="1">
        <f t="shared" si="5"/>
        <v>5.7600000000000016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102</v>
      </c>
      <c r="B69" s="13" t="s">
        <v>31</v>
      </c>
      <c r="C69" s="13"/>
      <c r="D69" s="13"/>
      <c r="E69" s="13"/>
      <c r="F69" s="13"/>
      <c r="G69" s="14">
        <v>0</v>
      </c>
      <c r="H69" s="13">
        <v>120</v>
      </c>
      <c r="I69" s="13" t="s">
        <v>32</v>
      </c>
      <c r="J69" s="13"/>
      <c r="K69" s="13">
        <f t="shared" si="14"/>
        <v>0</v>
      </c>
      <c r="L69" s="13"/>
      <c r="M69" s="13"/>
      <c r="N69" s="13"/>
      <c r="O69" s="13">
        <f t="shared" ref="O69:O96" si="15">E69/5</f>
        <v>0</v>
      </c>
      <c r="P69" s="15"/>
      <c r="Q69" s="15"/>
      <c r="R69" s="13"/>
      <c r="S69" s="13" t="e">
        <f t="shared" ref="S69:S94" si="16">(F69+P69)/O69</f>
        <v>#DIV/0!</v>
      </c>
      <c r="T69" s="13" t="e">
        <f t="shared" ref="T69:T94" si="17">F69/O69</f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36</v>
      </c>
      <c r="AA69" s="13">
        <f t="shared" ref="AA69:AA96" si="18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35</v>
      </c>
      <c r="C70" s="13"/>
      <c r="D70" s="13"/>
      <c r="E70" s="13"/>
      <c r="F70" s="13"/>
      <c r="G70" s="14">
        <v>0</v>
      </c>
      <c r="H70" s="13">
        <v>45</v>
      </c>
      <c r="I70" s="13" t="s">
        <v>32</v>
      </c>
      <c r="J70" s="13"/>
      <c r="K70" s="13">
        <f t="shared" si="14"/>
        <v>0</v>
      </c>
      <c r="L70" s="13"/>
      <c r="M70" s="13"/>
      <c r="N70" s="13"/>
      <c r="O70" s="13">
        <f t="shared" si="15"/>
        <v>0</v>
      </c>
      <c r="P70" s="15"/>
      <c r="Q70" s="15"/>
      <c r="R70" s="13"/>
      <c r="S70" s="13" t="e">
        <f t="shared" si="16"/>
        <v>#DIV/0!</v>
      </c>
      <c r="T70" s="13" t="e">
        <f t="shared" si="1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36</v>
      </c>
      <c r="AA70" s="13">
        <f t="shared" si="18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8</v>
      </c>
      <c r="D71" s="1"/>
      <c r="E71" s="1"/>
      <c r="F71" s="1">
        <v>8</v>
      </c>
      <c r="G71" s="6">
        <v>0.33</v>
      </c>
      <c r="H71" s="1">
        <v>45</v>
      </c>
      <c r="I71" s="1" t="s">
        <v>32</v>
      </c>
      <c r="J71" s="1"/>
      <c r="K71" s="1">
        <f t="shared" si="14"/>
        <v>0</v>
      </c>
      <c r="L71" s="1"/>
      <c r="M71" s="1"/>
      <c r="N71" s="1"/>
      <c r="O71" s="1">
        <f t="shared" si="15"/>
        <v>0</v>
      </c>
      <c r="P71" s="5"/>
      <c r="Q71" s="5"/>
      <c r="R71" s="1"/>
      <c r="S71" s="1" t="e">
        <f t="shared" si="16"/>
        <v>#DIV/0!</v>
      </c>
      <c r="T71" s="1" t="e">
        <f t="shared" si="17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8" t="s">
        <v>33</v>
      </c>
      <c r="AA71" s="1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35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36</v>
      </c>
      <c r="AA72" s="13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>
        <v>22</v>
      </c>
      <c r="D73" s="1"/>
      <c r="E73" s="1">
        <v>3</v>
      </c>
      <c r="F73" s="1">
        <v>19</v>
      </c>
      <c r="G73" s="6">
        <v>0.33</v>
      </c>
      <c r="H73" s="1">
        <v>45</v>
      </c>
      <c r="I73" s="1" t="s">
        <v>32</v>
      </c>
      <c r="J73" s="1">
        <v>3</v>
      </c>
      <c r="K73" s="1">
        <f t="shared" si="14"/>
        <v>0</v>
      </c>
      <c r="L73" s="1"/>
      <c r="M73" s="1"/>
      <c r="N73" s="1"/>
      <c r="O73" s="1">
        <f t="shared" si="15"/>
        <v>0.6</v>
      </c>
      <c r="P73" s="5"/>
      <c r="Q73" s="5"/>
      <c r="R73" s="1"/>
      <c r="S73" s="1">
        <f t="shared" si="16"/>
        <v>31.666666666666668</v>
      </c>
      <c r="T73" s="1">
        <f t="shared" si="17"/>
        <v>31.666666666666668</v>
      </c>
      <c r="U73" s="1">
        <v>0</v>
      </c>
      <c r="V73" s="1">
        <v>0.4</v>
      </c>
      <c r="W73" s="1">
        <v>0</v>
      </c>
      <c r="X73" s="1">
        <v>0</v>
      </c>
      <c r="Y73" s="1">
        <v>0</v>
      </c>
      <c r="Z73" s="18" t="s">
        <v>33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107</v>
      </c>
      <c r="B74" s="13" t="s">
        <v>35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36</v>
      </c>
      <c r="AA74" s="13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108</v>
      </c>
      <c r="B75" s="13" t="s">
        <v>31</v>
      </c>
      <c r="C75" s="13"/>
      <c r="D75" s="13"/>
      <c r="E75" s="13"/>
      <c r="F75" s="13"/>
      <c r="G75" s="14">
        <v>0</v>
      </c>
      <c r="H75" s="13">
        <v>45</v>
      </c>
      <c r="I75" s="13" t="s">
        <v>32</v>
      </c>
      <c r="J75" s="13"/>
      <c r="K75" s="13">
        <f t="shared" si="14"/>
        <v>0</v>
      </c>
      <c r="L75" s="13"/>
      <c r="M75" s="13"/>
      <c r="N75" s="13"/>
      <c r="O75" s="13">
        <f t="shared" si="15"/>
        <v>0</v>
      </c>
      <c r="P75" s="15"/>
      <c r="Q75" s="15"/>
      <c r="R75" s="13"/>
      <c r="S75" s="13" t="e">
        <f t="shared" si="16"/>
        <v>#DIV/0!</v>
      </c>
      <c r="T75" s="13" t="e">
        <f t="shared" si="17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36</v>
      </c>
      <c r="AA75" s="13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109</v>
      </c>
      <c r="B76" s="13" t="s">
        <v>35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36</v>
      </c>
      <c r="AA76" s="13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110</v>
      </c>
      <c r="B77" s="13" t="s">
        <v>31</v>
      </c>
      <c r="C77" s="13"/>
      <c r="D77" s="13"/>
      <c r="E77" s="13"/>
      <c r="F77" s="13"/>
      <c r="G77" s="14">
        <v>0</v>
      </c>
      <c r="H77" s="13" t="e">
        <v>#N/A</v>
      </c>
      <c r="I77" s="13" t="s">
        <v>32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0.2</v>
      </c>
      <c r="W77" s="13">
        <v>0</v>
      </c>
      <c r="X77" s="13">
        <v>0</v>
      </c>
      <c r="Y77" s="13">
        <v>0</v>
      </c>
      <c r="Z77" s="16" t="s">
        <v>130</v>
      </c>
      <c r="AA77" s="13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111</v>
      </c>
      <c r="B78" s="13" t="s">
        <v>35</v>
      </c>
      <c r="C78" s="13"/>
      <c r="D78" s="13"/>
      <c r="E78" s="13"/>
      <c r="F78" s="13"/>
      <c r="G78" s="14">
        <v>0</v>
      </c>
      <c r="H78" s="13" t="e">
        <v>#N/A</v>
      </c>
      <c r="I78" s="13" t="s">
        <v>32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0.2</v>
      </c>
      <c r="W78" s="13">
        <v>0</v>
      </c>
      <c r="X78" s="13">
        <v>0</v>
      </c>
      <c r="Y78" s="13">
        <v>0</v>
      </c>
      <c r="Z78" s="16" t="s">
        <v>130</v>
      </c>
      <c r="AA78" s="13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112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36</v>
      </c>
      <c r="AA79" s="13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113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14"/>
        <v>0</v>
      </c>
      <c r="L80" s="13"/>
      <c r="M80" s="13"/>
      <c r="N80" s="13"/>
      <c r="O80" s="13">
        <f t="shared" si="15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36</v>
      </c>
      <c r="AA80" s="13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31</v>
      </c>
      <c r="C81" s="1"/>
      <c r="D81" s="1">
        <v>32</v>
      </c>
      <c r="E81" s="1">
        <v>1</v>
      </c>
      <c r="F81" s="1">
        <v>31</v>
      </c>
      <c r="G81" s="6">
        <v>0.33</v>
      </c>
      <c r="H81" s="1">
        <v>45</v>
      </c>
      <c r="I81" s="1" t="s">
        <v>32</v>
      </c>
      <c r="J81" s="1">
        <v>1</v>
      </c>
      <c r="K81" s="1">
        <f t="shared" si="14"/>
        <v>0</v>
      </c>
      <c r="L81" s="1"/>
      <c r="M81" s="1"/>
      <c r="N81" s="1"/>
      <c r="O81" s="1">
        <f t="shared" si="15"/>
        <v>0.2</v>
      </c>
      <c r="P81" s="5"/>
      <c r="Q81" s="5"/>
      <c r="R81" s="1"/>
      <c r="S81" s="1">
        <f t="shared" si="16"/>
        <v>155</v>
      </c>
      <c r="T81" s="1">
        <f t="shared" si="17"/>
        <v>155</v>
      </c>
      <c r="U81" s="1">
        <v>1.4</v>
      </c>
      <c r="V81" s="1">
        <v>1.6</v>
      </c>
      <c r="W81" s="1">
        <v>0</v>
      </c>
      <c r="X81" s="1">
        <v>0</v>
      </c>
      <c r="Y81" s="1">
        <v>0</v>
      </c>
      <c r="Z81" s="1"/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115</v>
      </c>
      <c r="B82" s="10" t="s">
        <v>31</v>
      </c>
      <c r="C82" s="10">
        <v>21</v>
      </c>
      <c r="D82" s="10"/>
      <c r="E82" s="10">
        <v>6</v>
      </c>
      <c r="F82" s="10">
        <v>6</v>
      </c>
      <c r="G82" s="11">
        <v>0</v>
      </c>
      <c r="H82" s="10">
        <v>45</v>
      </c>
      <c r="I82" s="10" t="s">
        <v>60</v>
      </c>
      <c r="J82" s="10">
        <v>6</v>
      </c>
      <c r="K82" s="10">
        <f t="shared" si="14"/>
        <v>0</v>
      </c>
      <c r="L82" s="10"/>
      <c r="M82" s="10"/>
      <c r="N82" s="10"/>
      <c r="O82" s="10">
        <f t="shared" si="15"/>
        <v>1.2</v>
      </c>
      <c r="P82" s="12"/>
      <c r="Q82" s="12"/>
      <c r="R82" s="10"/>
      <c r="S82" s="10">
        <f t="shared" si="16"/>
        <v>5</v>
      </c>
      <c r="T82" s="10">
        <f t="shared" si="17"/>
        <v>5</v>
      </c>
      <c r="U82" s="10">
        <v>0.4</v>
      </c>
      <c r="V82" s="10">
        <v>0.4</v>
      </c>
      <c r="W82" s="10">
        <v>0</v>
      </c>
      <c r="X82" s="10">
        <v>0</v>
      </c>
      <c r="Y82" s="10">
        <v>0</v>
      </c>
      <c r="Z82" s="10" t="s">
        <v>116</v>
      </c>
      <c r="AA82" s="10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117</v>
      </c>
      <c r="B83" s="13" t="s">
        <v>31</v>
      </c>
      <c r="C83" s="13"/>
      <c r="D83" s="13"/>
      <c r="E83" s="13"/>
      <c r="F83" s="13"/>
      <c r="G83" s="14">
        <v>0</v>
      </c>
      <c r="H83" s="13">
        <v>60</v>
      </c>
      <c r="I83" s="13" t="s">
        <v>32</v>
      </c>
      <c r="J83" s="13"/>
      <c r="K83" s="13">
        <f t="shared" si="14"/>
        <v>0</v>
      </c>
      <c r="L83" s="13"/>
      <c r="M83" s="13"/>
      <c r="N83" s="13"/>
      <c r="O83" s="13">
        <f t="shared" si="15"/>
        <v>0</v>
      </c>
      <c r="P83" s="15"/>
      <c r="Q83" s="15"/>
      <c r="R83" s="13"/>
      <c r="S83" s="13" t="e">
        <f t="shared" si="16"/>
        <v>#DIV/0!</v>
      </c>
      <c r="T83" s="13" t="e">
        <f t="shared" si="17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36</v>
      </c>
      <c r="AA83" s="13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118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36</v>
      </c>
      <c r="AA84" s="13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119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36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50.997</v>
      </c>
      <c r="D86" s="1">
        <v>67.533000000000001</v>
      </c>
      <c r="E86" s="1">
        <v>84.524000000000001</v>
      </c>
      <c r="F86" s="1"/>
      <c r="G86" s="6">
        <v>1</v>
      </c>
      <c r="H86" s="1">
        <v>45</v>
      </c>
      <c r="I86" s="1" t="s">
        <v>38</v>
      </c>
      <c r="J86" s="1">
        <v>94.53</v>
      </c>
      <c r="K86" s="1">
        <f t="shared" si="14"/>
        <v>-10.006</v>
      </c>
      <c r="L86" s="1"/>
      <c r="M86" s="1"/>
      <c r="N86" s="1"/>
      <c r="O86" s="1">
        <f t="shared" si="15"/>
        <v>16.904800000000002</v>
      </c>
      <c r="P86" s="5">
        <f>11*O86-F86</f>
        <v>185.95280000000002</v>
      </c>
      <c r="Q86" s="5"/>
      <c r="R86" s="1"/>
      <c r="S86" s="1">
        <f t="shared" si="16"/>
        <v>11</v>
      </c>
      <c r="T86" s="1">
        <f t="shared" si="17"/>
        <v>0</v>
      </c>
      <c r="U86" s="1">
        <v>13.559200000000001</v>
      </c>
      <c r="V86" s="1">
        <v>4.5095999999999998</v>
      </c>
      <c r="W86" s="1">
        <v>8.8191999999999986</v>
      </c>
      <c r="X86" s="1">
        <v>0.84659999999999991</v>
      </c>
      <c r="Y86" s="1">
        <v>10.0236</v>
      </c>
      <c r="Z86" s="1"/>
      <c r="AA86" s="1">
        <f t="shared" si="18"/>
        <v>185.95280000000002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121</v>
      </c>
      <c r="B87" s="13" t="s">
        <v>31</v>
      </c>
      <c r="C87" s="13"/>
      <c r="D87" s="13"/>
      <c r="E87" s="13"/>
      <c r="F87" s="13"/>
      <c r="G87" s="14">
        <v>0</v>
      </c>
      <c r="H87" s="13">
        <v>60</v>
      </c>
      <c r="I87" s="13" t="s">
        <v>32</v>
      </c>
      <c r="J87" s="13"/>
      <c r="K87" s="13">
        <f t="shared" si="14"/>
        <v>0</v>
      </c>
      <c r="L87" s="13"/>
      <c r="M87" s="13"/>
      <c r="N87" s="13"/>
      <c r="O87" s="13">
        <f t="shared" si="15"/>
        <v>0</v>
      </c>
      <c r="P87" s="15"/>
      <c r="Q87" s="15"/>
      <c r="R87" s="13"/>
      <c r="S87" s="13" t="e">
        <f t="shared" si="16"/>
        <v>#DIV/0!</v>
      </c>
      <c r="T87" s="13" t="e">
        <f t="shared" si="17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36</v>
      </c>
      <c r="AA87" s="13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122</v>
      </c>
      <c r="B88" s="13" t="s">
        <v>35</v>
      </c>
      <c r="C88" s="13"/>
      <c r="D88" s="13"/>
      <c r="E88" s="13"/>
      <c r="F88" s="13"/>
      <c r="G88" s="14">
        <v>0</v>
      </c>
      <c r="H88" s="13">
        <v>45</v>
      </c>
      <c r="I88" s="13" t="s">
        <v>32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36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123</v>
      </c>
      <c r="B89" s="13" t="s">
        <v>35</v>
      </c>
      <c r="C89" s="13"/>
      <c r="D89" s="13"/>
      <c r="E89" s="13"/>
      <c r="F89" s="13"/>
      <c r="G89" s="14">
        <v>0</v>
      </c>
      <c r="H89" s="13">
        <v>60</v>
      </c>
      <c r="I89" s="13" t="s">
        <v>38</v>
      </c>
      <c r="J89" s="13"/>
      <c r="K89" s="13">
        <f t="shared" si="14"/>
        <v>0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 t="e">
        <f t="shared" si="16"/>
        <v>#DIV/0!</v>
      </c>
      <c r="T89" s="13" t="e">
        <f t="shared" si="17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36</v>
      </c>
      <c r="AA89" s="13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124</v>
      </c>
      <c r="B90" s="13" t="s">
        <v>35</v>
      </c>
      <c r="C90" s="13"/>
      <c r="D90" s="13"/>
      <c r="E90" s="13"/>
      <c r="F90" s="13"/>
      <c r="G90" s="14">
        <v>0</v>
      </c>
      <c r="H90" s="13">
        <v>60</v>
      </c>
      <c r="I90" s="13" t="s">
        <v>38</v>
      </c>
      <c r="J90" s="13"/>
      <c r="K90" s="13">
        <f t="shared" si="14"/>
        <v>0</v>
      </c>
      <c r="L90" s="13"/>
      <c r="M90" s="13"/>
      <c r="N90" s="13"/>
      <c r="O90" s="13">
        <f t="shared" si="15"/>
        <v>0</v>
      </c>
      <c r="P90" s="15"/>
      <c r="Q90" s="15"/>
      <c r="R90" s="13"/>
      <c r="S90" s="13" t="e">
        <f t="shared" si="16"/>
        <v>#DIV/0!</v>
      </c>
      <c r="T90" s="13" t="e">
        <f t="shared" si="17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36</v>
      </c>
      <c r="AA90" s="13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125</v>
      </c>
      <c r="B91" s="13" t="s">
        <v>35</v>
      </c>
      <c r="C91" s="13"/>
      <c r="D91" s="13"/>
      <c r="E91" s="13"/>
      <c r="F91" s="13"/>
      <c r="G91" s="14">
        <v>0</v>
      </c>
      <c r="H91" s="13">
        <v>60</v>
      </c>
      <c r="I91" s="13" t="s">
        <v>40</v>
      </c>
      <c r="J91" s="13"/>
      <c r="K91" s="13">
        <f t="shared" si="14"/>
        <v>0</v>
      </c>
      <c r="L91" s="13"/>
      <c r="M91" s="13"/>
      <c r="N91" s="13"/>
      <c r="O91" s="13">
        <f t="shared" si="15"/>
        <v>0</v>
      </c>
      <c r="P91" s="15"/>
      <c r="Q91" s="15"/>
      <c r="R91" s="13"/>
      <c r="S91" s="13" t="e">
        <f t="shared" si="16"/>
        <v>#DIV/0!</v>
      </c>
      <c r="T91" s="13" t="e">
        <f t="shared" si="17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36</v>
      </c>
      <c r="AA91" s="13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126</v>
      </c>
      <c r="B92" s="13" t="s">
        <v>31</v>
      </c>
      <c r="C92" s="13"/>
      <c r="D92" s="13"/>
      <c r="E92" s="13"/>
      <c r="F92" s="13"/>
      <c r="G92" s="14">
        <v>0</v>
      </c>
      <c r="H92" s="13" t="e">
        <v>#N/A</v>
      </c>
      <c r="I92" s="13" t="s">
        <v>32</v>
      </c>
      <c r="J92" s="13"/>
      <c r="K92" s="13">
        <f t="shared" si="14"/>
        <v>0</v>
      </c>
      <c r="L92" s="13"/>
      <c r="M92" s="13"/>
      <c r="N92" s="13"/>
      <c r="O92" s="13">
        <f t="shared" si="15"/>
        <v>0</v>
      </c>
      <c r="P92" s="15"/>
      <c r="Q92" s="15"/>
      <c r="R92" s="13"/>
      <c r="S92" s="13" t="e">
        <f t="shared" si="16"/>
        <v>#DIV/0!</v>
      </c>
      <c r="T92" s="13" t="e">
        <f t="shared" si="17"/>
        <v>#DIV/0!</v>
      </c>
      <c r="U92" s="13">
        <v>0</v>
      </c>
      <c r="V92" s="13">
        <v>0.2</v>
      </c>
      <c r="W92" s="13">
        <v>0</v>
      </c>
      <c r="X92" s="13">
        <v>0</v>
      </c>
      <c r="Y92" s="13">
        <v>0</v>
      </c>
      <c r="Z92" s="16" t="s">
        <v>130</v>
      </c>
      <c r="AA92" s="13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31</v>
      </c>
      <c r="C93" s="1">
        <v>18</v>
      </c>
      <c r="D93" s="1">
        <v>10</v>
      </c>
      <c r="E93" s="1">
        <v>5</v>
      </c>
      <c r="F93" s="1">
        <v>22</v>
      </c>
      <c r="G93" s="6">
        <v>0.18</v>
      </c>
      <c r="H93" s="1">
        <v>45</v>
      </c>
      <c r="I93" s="1" t="s">
        <v>32</v>
      </c>
      <c r="J93" s="1">
        <v>5</v>
      </c>
      <c r="K93" s="1">
        <f t="shared" si="14"/>
        <v>0</v>
      </c>
      <c r="L93" s="1"/>
      <c r="M93" s="1"/>
      <c r="N93" s="1"/>
      <c r="O93" s="1">
        <f t="shared" si="15"/>
        <v>1</v>
      </c>
      <c r="P93" s="5"/>
      <c r="Q93" s="5"/>
      <c r="R93" s="1"/>
      <c r="S93" s="1">
        <f t="shared" si="16"/>
        <v>22</v>
      </c>
      <c r="T93" s="1">
        <f t="shared" si="17"/>
        <v>22</v>
      </c>
      <c r="U93" s="1">
        <v>2.4</v>
      </c>
      <c r="V93" s="1">
        <v>0.2</v>
      </c>
      <c r="W93" s="1">
        <v>0</v>
      </c>
      <c r="X93" s="1">
        <v>0</v>
      </c>
      <c r="Y93" s="1">
        <v>0</v>
      </c>
      <c r="Z93" s="18" t="s">
        <v>33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128</v>
      </c>
      <c r="B94" s="13" t="s">
        <v>31</v>
      </c>
      <c r="C94" s="13"/>
      <c r="D94" s="13"/>
      <c r="E94" s="13"/>
      <c r="F94" s="13"/>
      <c r="G94" s="14">
        <v>0</v>
      </c>
      <c r="H94" s="13">
        <v>45</v>
      </c>
      <c r="I94" s="13" t="s">
        <v>32</v>
      </c>
      <c r="J94" s="13"/>
      <c r="K94" s="13">
        <f t="shared" si="14"/>
        <v>0</v>
      </c>
      <c r="L94" s="13"/>
      <c r="M94" s="13"/>
      <c r="N94" s="13"/>
      <c r="O94" s="13">
        <f t="shared" si="15"/>
        <v>0</v>
      </c>
      <c r="P94" s="15"/>
      <c r="Q94" s="15"/>
      <c r="R94" s="13"/>
      <c r="S94" s="13" t="e">
        <f t="shared" si="16"/>
        <v>#DIV/0!</v>
      </c>
      <c r="T94" s="13" t="e">
        <f t="shared" si="17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 t="s">
        <v>129</v>
      </c>
      <c r="AA94" s="13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131</v>
      </c>
      <c r="B95" s="13" t="s">
        <v>31</v>
      </c>
      <c r="C95" s="13"/>
      <c r="D95" s="13"/>
      <c r="E95" s="13"/>
      <c r="F95" s="13"/>
      <c r="G95" s="14">
        <v>0</v>
      </c>
      <c r="H95" s="13" t="e">
        <v>#N/A</v>
      </c>
      <c r="I95" s="13" t="s">
        <v>32</v>
      </c>
      <c r="J95" s="13"/>
      <c r="K95" s="13"/>
      <c r="L95" s="13"/>
      <c r="M95" s="13"/>
      <c r="N95" s="13"/>
      <c r="O95" s="13">
        <f t="shared" si="15"/>
        <v>0</v>
      </c>
      <c r="P95" s="15"/>
      <c r="Q95" s="15"/>
      <c r="R95" s="13"/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 t="s">
        <v>36</v>
      </c>
      <c r="AA95" s="13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132</v>
      </c>
      <c r="B96" s="13" t="s">
        <v>31</v>
      </c>
      <c r="C96" s="13"/>
      <c r="D96" s="13"/>
      <c r="E96" s="13"/>
      <c r="F96" s="13"/>
      <c r="G96" s="14">
        <v>0</v>
      </c>
      <c r="H96" s="13" t="e">
        <v>#N/A</v>
      </c>
      <c r="I96" s="13" t="s">
        <v>32</v>
      </c>
      <c r="J96" s="13"/>
      <c r="K96" s="13"/>
      <c r="L96" s="13"/>
      <c r="M96" s="13"/>
      <c r="N96" s="13"/>
      <c r="O96" s="13">
        <f t="shared" si="15"/>
        <v>0</v>
      </c>
      <c r="P96" s="15"/>
      <c r="Q96" s="15"/>
      <c r="R96" s="13"/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 t="s">
        <v>36</v>
      </c>
      <c r="AA96" s="13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94" xr:uid="{AB1D1378-D587-4E7C-8FFF-304A2610D3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2024-09-24T11:01:20Z</dcterms:created>
  <dcterms:modified xsi:type="dcterms:W3CDTF">2024-09-25T09:26:45Z</dcterms:modified>
</cp:coreProperties>
</file>