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35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1'!$A$9:$J$139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9" i="1"/>
  <c r="F139" i="1"/>
  <c r="E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9" i="1" s="1"/>
  <c r="A11" i="1"/>
</calcChain>
</file>

<file path=xl/sharedStrings.xml><?xml version="1.0" encoding="utf-8"?>
<sst xmlns="http://schemas.openxmlformats.org/spreadsheetml/2006/main" count="355" uniqueCount="190">
  <si>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</si>
  <si>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</si>
  <si>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</si>
  <si>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</si>
  <si>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</si>
  <si>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</si>
  <si>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</si>
  <si>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</si>
  <si>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</si>
  <si>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</si>
  <si>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</si>
  <si>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</si>
  <si>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</si>
  <si>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</si>
  <si>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</si>
  <si>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</si>
  <si>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</si>
  <si>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</si>
  <si>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</si>
  <si>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</si>
  <si>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</si>
  <si>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</si>
  <si>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</si>
  <si>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</si>
  <si>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</si>
  <si>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</si>
  <si>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</si>
  <si>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</si>
  <si>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</si>
  <si>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</si>
  <si>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</si>
  <si>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</si>
  <si>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</si>
  <si>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</si>
  <si>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</si>
  <si>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</si>
  <si>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</si>
  <si>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</si>
  <si>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</si>
  <si>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</si>
  <si>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</si>
  <si>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</si>
  <si>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</si>
  <si>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</si>
  <si>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</si>
  <si>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</si>
  <si>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</si>
  <si>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</si>
  <si>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</si>
  <si>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</si>
  <si>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</si>
  <si>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</si>
  <si>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</si>
  <si>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С ГОВЯДИНОЙ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</si>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</sst>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3"/>
  <sheetViews>
    <sheetView tabSelected="1" zoomScale="87" zoomScaleNormal="87" workbookViewId="0">
      <pane ySplit="9" topLeftCell="A114" activePane="bottomLeft" state="frozen"/>
      <selection pane="bottomLeft" activeCell="E139" sqref="E13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45473</v>
      </c>
      <c r="E3" s="7" t="s">
        <v>3</v>
      </c>
      <c r="F3" s="100"/>
      <c r="G3" s="104">
        <v>45474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RIGHT(D11:D138,4)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RIGHT(D12:D139,4)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RIGHT(D13:D140,4)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RIGHT(D14:D141,4)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RIGHT(D15:D141,4)</f>
        <v>6325</v>
      </c>
      <c r="B15" s="27" t="s">
        <v>28</v>
      </c>
      <c r="C15" s="34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6426</v>
      </c>
      <c r="B18" s="27" t="s">
        <v>31</v>
      </c>
      <c r="C18" s="34" t="s">
        <v>25</v>
      </c>
      <c r="D18" s="28">
        <v>1001013956426</v>
      </c>
      <c r="E18" s="24">
        <v>400</v>
      </c>
      <c r="F18" s="23"/>
      <c r="G18" s="23">
        <f>E18*0.3</f>
        <v>120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RIGHT(D21:D145,4)</f>
        <v>4063</v>
      </c>
      <c r="B21" s="27" t="s">
        <v>34</v>
      </c>
      <c r="C21" s="32" t="s">
        <v>23</v>
      </c>
      <c r="D21" s="28">
        <v>1001012484063</v>
      </c>
      <c r="E21" s="24">
        <v>150</v>
      </c>
      <c r="F21" s="23">
        <v>1.366666666666666</v>
      </c>
      <c r="G21" s="23">
        <f>E21*1</f>
        <v>150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RIGHT(D22:D146,4)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RIGHT(D23:D147,4)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RIGHT(D24:D148,4)</f>
        <v>6861</v>
      </c>
      <c r="B24" s="27" t="s">
        <v>37</v>
      </c>
      <c r="C24" s="32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RIGHT(D26:D151,4)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RIGHT(D27:D152,4)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RIGHT(D28:D153,4)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RIGHT(D30:D155,4)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RIGHT(D31:D155,4)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RIGHT(D32:D156,4)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RIGHT(D33:D157,4)</f>
        <v>6392</v>
      </c>
      <c r="B33" s="27" t="s">
        <v>46</v>
      </c>
      <c r="C33" s="34" t="s">
        <v>25</v>
      </c>
      <c r="D33" s="28">
        <v>1001012566392</v>
      </c>
      <c r="E33" s="24">
        <v>800</v>
      </c>
      <c r="F33" s="23">
        <v>0.4</v>
      </c>
      <c r="G33" s="23">
        <f>E33*0.4</f>
        <v>320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RIGHT(D34:D159,4)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RIGHT(D35:D160,4)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RIGHT(D36:D162,4)</f>
        <v>6716</v>
      </c>
      <c r="B36" s="27" t="s">
        <v>49</v>
      </c>
      <c r="C36" s="34" t="s">
        <v>25</v>
      </c>
      <c r="D36" s="28">
        <v>1001012816716</v>
      </c>
      <c r="E36" s="24">
        <v>80</v>
      </c>
      <c r="F36" s="23">
        <v>0.5</v>
      </c>
      <c r="G36" s="23">
        <f>E36*0.5</f>
        <v>40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RIGHT(D37:D160,4)</f>
        <v>6353</v>
      </c>
      <c r="B37" s="27" t="s">
        <v>50</v>
      </c>
      <c r="C37" s="34" t="s">
        <v>25</v>
      </c>
      <c r="D37" s="28">
        <v>1001012506353</v>
      </c>
      <c r="E37" s="24">
        <v>480</v>
      </c>
      <c r="F37" s="23">
        <v>0.4</v>
      </c>
      <c r="G37" s="23">
        <f>E37*0.4</f>
        <v>192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RIGHT(D38:D161,4)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RIGHT(D39:D163,4)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RIGHT(D40:D164,4)</f>
        <v>6870</v>
      </c>
      <c r="B40" s="27" t="s">
        <v>53</v>
      </c>
      <c r="C40" s="31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40"/>
      <c r="K40" s="83"/>
    </row>
    <row r="41" spans="1:11" s="15" customFormat="1" ht="16.5" customHeight="1" x14ac:dyDescent="0.25">
      <c r="A41" s="97" t="str">
        <f>RIGHT(D41:D164,4)</f>
        <v>6602</v>
      </c>
      <c r="B41" s="27" t="s">
        <v>54</v>
      </c>
      <c r="C41" s="34" t="s">
        <v>25</v>
      </c>
      <c r="D41" s="28">
        <v>1001021966602</v>
      </c>
      <c r="E41" s="24">
        <v>80</v>
      </c>
      <c r="F41" s="23"/>
      <c r="G41" s="23">
        <f>E41*0.35</f>
        <v>28</v>
      </c>
      <c r="H41" s="14"/>
      <c r="I41" s="14"/>
      <c r="J41" s="40"/>
      <c r="K41" s="83"/>
    </row>
    <row r="42" spans="1:11" s="91" customFormat="1" ht="16.5" customHeight="1" x14ac:dyDescent="0.25">
      <c r="A42" s="97" t="str">
        <f>RIGHT(D42:D163,4)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7" t="str">
        <f>RIGHT(D43:D164,4)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6822</v>
      </c>
      <c r="B44" s="27" t="s">
        <v>57</v>
      </c>
      <c r="C44" s="34" t="s">
        <v>25</v>
      </c>
      <c r="D44" s="28">
        <v>1001025546822</v>
      </c>
      <c r="E44" s="24"/>
      <c r="F44" s="23"/>
      <c r="G44" s="23">
        <f>E44*0.36</f>
        <v>0</v>
      </c>
      <c r="H44" s="14"/>
      <c r="I44" s="14"/>
      <c r="J44" s="40"/>
      <c r="K44" s="83"/>
    </row>
    <row r="45" spans="1:11" s="15" customFormat="1" ht="16.5" customHeight="1" x14ac:dyDescent="0.25">
      <c r="A45" s="97" t="str">
        <f>RIGHT(D45:D166,4)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7" t="str">
        <f>RIGHT(D46:D171,4)</f>
        <v>6829</v>
      </c>
      <c r="B46" s="27" t="s">
        <v>59</v>
      </c>
      <c r="C46" s="32" t="s">
        <v>23</v>
      </c>
      <c r="D46" s="28">
        <v>1001024976829</v>
      </c>
      <c r="E46" s="24">
        <v>200</v>
      </c>
      <c r="F46" s="23"/>
      <c r="G46" s="23">
        <f>E46*1</f>
        <v>200</v>
      </c>
      <c r="H46" s="14"/>
      <c r="I46" s="14"/>
      <c r="J46" s="40"/>
    </row>
    <row r="47" spans="1:11" ht="16.5" customHeight="1" x14ac:dyDescent="0.25">
      <c r="A47" s="97" t="str">
        <f>RIGHT(D47:D172,4)</f>
        <v>6616</v>
      </c>
      <c r="B47" s="27" t="s">
        <v>60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7" t="str">
        <f>RIGHT(D48:D176,4)</f>
        <v>6854</v>
      </c>
      <c r="B48" s="27" t="s">
        <v>61</v>
      </c>
      <c r="C48" s="34" t="s">
        <v>25</v>
      </c>
      <c r="D48" s="28">
        <v>1001022656854</v>
      </c>
      <c r="E48" s="24">
        <v>40</v>
      </c>
      <c r="F48" s="23"/>
      <c r="G48" s="23">
        <f>E48*0.6</f>
        <v>24</v>
      </c>
      <c r="H48" s="14"/>
      <c r="I48" s="14"/>
      <c r="J48" s="40"/>
    </row>
    <row r="49" spans="1:11" ht="16.5" customHeight="1" x14ac:dyDescent="0.25">
      <c r="A49" s="97" t="str">
        <f>RIGHT(D49:D177,4)</f>
        <v>6852</v>
      </c>
      <c r="B49" s="27" t="s">
        <v>62</v>
      </c>
      <c r="C49" s="34" t="s">
        <v>25</v>
      </c>
      <c r="D49" s="28">
        <v>1001022656852</v>
      </c>
      <c r="E49" s="24">
        <v>400</v>
      </c>
      <c r="F49" s="23"/>
      <c r="G49" s="23">
        <f>E49*0.35</f>
        <v>140</v>
      </c>
      <c r="H49" s="14"/>
      <c r="I49" s="14"/>
      <c r="J49" s="40"/>
    </row>
    <row r="50" spans="1:11" ht="16.5" customHeight="1" x14ac:dyDescent="0.25">
      <c r="A50" s="97" t="str">
        <f>RIGHT(D50:D177,4)</f>
        <v>6853</v>
      </c>
      <c r="B50" s="27" t="s">
        <v>63</v>
      </c>
      <c r="C50" s="31" t="s">
        <v>23</v>
      </c>
      <c r="D50" s="28">
        <v>1001022656853</v>
      </c>
      <c r="E50" s="24"/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7" t="str">
        <f>RIGHT(D51:D178,4)</f>
        <v>6759</v>
      </c>
      <c r="B51" s="27" t="s">
        <v>64</v>
      </c>
      <c r="C51" s="31" t="s">
        <v>25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40"/>
    </row>
    <row r="52" spans="1:11" s="15" customFormat="1" ht="16.5" customHeight="1" x14ac:dyDescent="0.25">
      <c r="A52" s="97" t="str">
        <f>RIGHT(D52:D178,4)</f>
        <v>6303</v>
      </c>
      <c r="B52" s="71" t="s">
        <v>65</v>
      </c>
      <c r="C52" s="31" t="s">
        <v>23</v>
      </c>
      <c r="D52" s="28">
        <v>1001022726303</v>
      </c>
      <c r="E52" s="24">
        <v>250</v>
      </c>
      <c r="F52" s="23">
        <v>1.0666666666666671</v>
      </c>
      <c r="G52" s="23">
        <f>E52*1</f>
        <v>250</v>
      </c>
      <c r="H52" s="14">
        <v>3.2</v>
      </c>
      <c r="I52" s="14">
        <v>45</v>
      </c>
      <c r="J52" s="40"/>
      <c r="K52" s="83"/>
    </row>
    <row r="53" spans="1:11" s="15" customFormat="1" ht="16.5" customHeight="1" x14ac:dyDescent="0.25">
      <c r="A53" s="97" t="str">
        <f>RIGHT(D53:D179,4)</f>
        <v>6777</v>
      </c>
      <c r="B53" s="71" t="s">
        <v>66</v>
      </c>
      <c r="C53" s="34" t="s">
        <v>25</v>
      </c>
      <c r="D53" s="28">
        <v>1001025506777</v>
      </c>
      <c r="E53" s="24">
        <v>200</v>
      </c>
      <c r="F53" s="23"/>
      <c r="G53" s="23">
        <f>E53*0.4</f>
        <v>80</v>
      </c>
      <c r="H53" s="14"/>
      <c r="I53" s="14"/>
      <c r="J53" s="40"/>
      <c r="K53" s="83"/>
    </row>
    <row r="54" spans="1:11" ht="16.5" customHeight="1" x14ac:dyDescent="0.25">
      <c r="A54" s="97" t="str">
        <f>RIGHT(D54:D179,4)</f>
        <v>6726</v>
      </c>
      <c r="B54" s="46" t="s">
        <v>67</v>
      </c>
      <c r="C54" s="34" t="s">
        <v>25</v>
      </c>
      <c r="D54" s="28">
        <v>1001022466726</v>
      </c>
      <c r="E54" s="24">
        <v>300</v>
      </c>
      <c r="F54" s="23">
        <v>0.45</v>
      </c>
      <c r="G54" s="23">
        <f>E54*0.41</f>
        <v>122.99999999999999</v>
      </c>
      <c r="H54" s="14">
        <v>4.5</v>
      </c>
      <c r="I54" s="14">
        <v>45</v>
      </c>
      <c r="J54" s="40"/>
    </row>
    <row r="55" spans="1:11" ht="16.5" customHeight="1" x14ac:dyDescent="0.25">
      <c r="A55" s="97" t="str">
        <f>RIGHT(D55:D180,4)</f>
        <v>6762</v>
      </c>
      <c r="B55" s="46" t="s">
        <v>68</v>
      </c>
      <c r="C55" s="34" t="s">
        <v>25</v>
      </c>
      <c r="D55" s="28">
        <v>1001020846762</v>
      </c>
      <c r="E55" s="24">
        <v>40</v>
      </c>
      <c r="F55" s="23">
        <v>0.41</v>
      </c>
      <c r="G55" s="23">
        <f>E55*F55</f>
        <v>16.399999999999999</v>
      </c>
      <c r="H55" s="14"/>
      <c r="I55" s="14"/>
      <c r="J55" s="40"/>
    </row>
    <row r="56" spans="1:11" ht="16.5" customHeight="1" x14ac:dyDescent="0.25">
      <c r="A56" s="97" t="str">
        <f>RIGHT(D56:D180,4)</f>
        <v>5820</v>
      </c>
      <c r="B56" s="46" t="s">
        <v>69</v>
      </c>
      <c r="C56" s="31" t="s">
        <v>23</v>
      </c>
      <c r="D56" s="28">
        <v>1001022465820</v>
      </c>
      <c r="E56" s="24">
        <v>50</v>
      </c>
      <c r="F56" s="23"/>
      <c r="G56" s="23">
        <f>E56*1</f>
        <v>50</v>
      </c>
      <c r="H56" s="14"/>
      <c r="I56" s="14">
        <v>45</v>
      </c>
      <c r="J56" s="40"/>
    </row>
    <row r="57" spans="1:11" ht="16.5" customHeight="1" x14ac:dyDescent="0.25">
      <c r="A57" s="97" t="str">
        <f>RIGHT(D57:D182,4)</f>
        <v>6764</v>
      </c>
      <c r="B57" s="46" t="s">
        <v>70</v>
      </c>
      <c r="C57" s="31" t="s">
        <v>23</v>
      </c>
      <c r="D57" s="28">
        <v>1001020846764</v>
      </c>
      <c r="E57" s="24">
        <v>20</v>
      </c>
      <c r="F57" s="23"/>
      <c r="G57" s="23">
        <f>E57*1</f>
        <v>20</v>
      </c>
      <c r="H57" s="14"/>
      <c r="I57" s="14"/>
      <c r="J57" s="40"/>
    </row>
    <row r="58" spans="1:11" ht="16.5" customHeight="1" x14ac:dyDescent="0.25">
      <c r="A58" s="97" t="str">
        <f>RIGHT(D58:D183,4)</f>
        <v>6646</v>
      </c>
      <c r="B58" s="46" t="s">
        <v>71</v>
      </c>
      <c r="C58" s="34" t="s">
        <v>25</v>
      </c>
      <c r="D58" s="28">
        <v>1001020886646</v>
      </c>
      <c r="E58" s="24"/>
      <c r="F58" s="23"/>
      <c r="G58" s="23">
        <f>E58*0.3</f>
        <v>0</v>
      </c>
      <c r="H58" s="14"/>
      <c r="I58" s="14"/>
      <c r="J58" s="40"/>
    </row>
    <row r="59" spans="1:11" ht="16.5" customHeight="1" x14ac:dyDescent="0.25">
      <c r="A59" s="97" t="str">
        <f>RIGHT(D59:D184,4)</f>
        <v>6761</v>
      </c>
      <c r="B59" s="46" t="s">
        <v>72</v>
      </c>
      <c r="C59" s="31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40"/>
    </row>
    <row r="60" spans="1:11" ht="16.5" customHeight="1" x14ac:dyDescent="0.25">
      <c r="A60" s="97" t="str">
        <f>RIGHT(D60:D185,4)</f>
        <v>6767</v>
      </c>
      <c r="B60" s="46" t="s">
        <v>73</v>
      </c>
      <c r="C60" s="31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40"/>
    </row>
    <row r="61" spans="1:11" ht="16.5" customHeight="1" x14ac:dyDescent="0.25">
      <c r="A61" s="97" t="str">
        <f>RIGHT(D61:D185,4)</f>
        <v>6765</v>
      </c>
      <c r="B61" s="46" t="s">
        <v>74</v>
      </c>
      <c r="C61" s="34" t="s">
        <v>25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40"/>
    </row>
    <row r="62" spans="1:11" ht="16.5" customHeight="1" x14ac:dyDescent="0.25">
      <c r="A62" s="97" t="str">
        <f t="shared" ref="A62:A69" si="1">RIGHT(D62:D185,4)</f>
        <v>6722</v>
      </c>
      <c r="B62" s="46" t="s">
        <v>75</v>
      </c>
      <c r="C62" s="34" t="s">
        <v>25</v>
      </c>
      <c r="D62" s="28">
        <v>1001022376722</v>
      </c>
      <c r="E62" s="24"/>
      <c r="F62" s="23">
        <v>0.41</v>
      </c>
      <c r="G62" s="23">
        <f>E62*0.41</f>
        <v>0</v>
      </c>
      <c r="H62" s="14">
        <v>4.5</v>
      </c>
      <c r="I62" s="14">
        <v>45</v>
      </c>
      <c r="J62" s="40"/>
    </row>
    <row r="63" spans="1:11" ht="16.5" customHeight="1" x14ac:dyDescent="0.25">
      <c r="A63" s="97" t="str">
        <f t="shared" si="1"/>
        <v>3812</v>
      </c>
      <c r="B63" s="46" t="s">
        <v>76</v>
      </c>
      <c r="C63" s="31" t="s">
        <v>23</v>
      </c>
      <c r="D63" s="28">
        <v>1001022373812</v>
      </c>
      <c r="E63" s="24"/>
      <c r="F63" s="23">
        <v>2.125</v>
      </c>
      <c r="G63" s="23">
        <f>E63*1</f>
        <v>0</v>
      </c>
      <c r="H63" s="14">
        <v>4.25</v>
      </c>
      <c r="I63" s="14">
        <v>45</v>
      </c>
      <c r="J63" s="40"/>
    </row>
    <row r="64" spans="1:11" s="15" customFormat="1" ht="16.5" customHeight="1" x14ac:dyDescent="0.25">
      <c r="A64" s="97" t="str">
        <f t="shared" si="1"/>
        <v>6113</v>
      </c>
      <c r="B64" s="27" t="s">
        <v>77</v>
      </c>
      <c r="C64" s="31" t="s">
        <v>23</v>
      </c>
      <c r="D64" s="28">
        <v>1001022376113</v>
      </c>
      <c r="E64" s="24"/>
      <c r="F64" s="23">
        <v>1.033333333333333</v>
      </c>
      <c r="G64" s="23">
        <f>E64*1</f>
        <v>0</v>
      </c>
      <c r="H64" s="14">
        <v>6.2000000000000011</v>
      </c>
      <c r="I64" s="14">
        <v>45</v>
      </c>
      <c r="J64" s="40"/>
      <c r="K64" s="83"/>
    </row>
    <row r="65" spans="1:11" s="15" customFormat="1" ht="16.5" customHeight="1" x14ac:dyDescent="0.25">
      <c r="A65" s="97" t="str">
        <f t="shared" si="1"/>
        <v>6661</v>
      </c>
      <c r="B65" s="27" t="s">
        <v>78</v>
      </c>
      <c r="C65" s="31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6713</v>
      </c>
      <c r="B66" s="27" t="s">
        <v>79</v>
      </c>
      <c r="C66" s="36" t="s">
        <v>25</v>
      </c>
      <c r="D66" s="28">
        <v>1001022246713</v>
      </c>
      <c r="E66" s="24">
        <v>200</v>
      </c>
      <c r="F66" s="23"/>
      <c r="G66" s="23">
        <f>E66*0.41</f>
        <v>82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6475</v>
      </c>
      <c r="B67" s="27" t="s">
        <v>80</v>
      </c>
      <c r="C67" s="36" t="s">
        <v>25</v>
      </c>
      <c r="D67" s="28">
        <v>1001025176475</v>
      </c>
      <c r="E67" s="24"/>
      <c r="F67" s="23"/>
      <c r="G67" s="23">
        <f>E67*0.4</f>
        <v>0</v>
      </c>
      <c r="H67" s="14"/>
      <c r="I67" s="14"/>
      <c r="J67" s="40"/>
      <c r="K67" s="83"/>
    </row>
    <row r="68" spans="1:11" s="15" customFormat="1" ht="16.5" customHeight="1" x14ac:dyDescent="0.25">
      <c r="A68" s="97" t="str">
        <f t="shared" si="1"/>
        <v>6776</v>
      </c>
      <c r="B68" s="27" t="s">
        <v>81</v>
      </c>
      <c r="C68" s="36" t="s">
        <v>25</v>
      </c>
      <c r="D68" s="28">
        <v>1001025166776</v>
      </c>
      <c r="E68" s="24"/>
      <c r="F68" s="23"/>
      <c r="G68" s="23">
        <f>E68*0.35</f>
        <v>0</v>
      </c>
      <c r="H68" s="14"/>
      <c r="I68" s="14"/>
      <c r="J68" s="40"/>
      <c r="K68" s="83"/>
    </row>
    <row r="69" spans="1:11" ht="16.5" customHeight="1" thickBot="1" x14ac:dyDescent="0.3">
      <c r="A69" s="97" t="str">
        <f t="shared" si="1"/>
        <v>6297</v>
      </c>
      <c r="B69" s="47" t="s">
        <v>82</v>
      </c>
      <c r="C69" s="36" t="s">
        <v>25</v>
      </c>
      <c r="D69" s="28">
        <v>1001022556297</v>
      </c>
      <c r="E69" s="24"/>
      <c r="F69" s="23"/>
      <c r="G69" s="23">
        <f>E69*0.27</f>
        <v>0</v>
      </c>
      <c r="H69" s="14">
        <v>3.24</v>
      </c>
      <c r="I69" s="14">
        <v>45</v>
      </c>
      <c r="J69" s="40"/>
    </row>
    <row r="70" spans="1:11" ht="16.5" customHeight="1" thickTop="1" thickBot="1" x14ac:dyDescent="0.3">
      <c r="A70" s="97" t="str">
        <f>RIGHT(D70:D185,4)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1" ht="16.5" customHeight="1" thickTop="1" x14ac:dyDescent="0.25">
      <c r="A71" s="97" t="str">
        <f>RIGHT(D71:D186,4)</f>
        <v>5698</v>
      </c>
      <c r="B71" s="47" t="s">
        <v>84</v>
      </c>
      <c r="C71" s="31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40"/>
    </row>
    <row r="72" spans="1:11" ht="16.5" customHeight="1" x14ac:dyDescent="0.25">
      <c r="A72" s="97" t="str">
        <f>RIGHT(D72:D189,4)</f>
        <v>6528</v>
      </c>
      <c r="B72" s="47" t="s">
        <v>85</v>
      </c>
      <c r="C72" s="34" t="s">
        <v>25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40"/>
    </row>
    <row r="73" spans="1:11" ht="16.5" customHeight="1" thickBot="1" x14ac:dyDescent="0.3">
      <c r="A73" s="97" t="str">
        <f>RIGHT(D73:D191,4)</f>
        <v>6527</v>
      </c>
      <c r="B73" s="47" t="s">
        <v>86</v>
      </c>
      <c r="C73" s="31" t="s">
        <v>23</v>
      </c>
      <c r="D73" s="28">
        <v>1001031076527</v>
      </c>
      <c r="E73" s="24"/>
      <c r="F73" s="23">
        <v>1.0166666666666671</v>
      </c>
      <c r="G73" s="23">
        <f>E73*1</f>
        <v>0</v>
      </c>
      <c r="H73" s="14">
        <v>3.05</v>
      </c>
      <c r="I73" s="14">
        <v>30</v>
      </c>
      <c r="J73" s="40"/>
    </row>
    <row r="74" spans="1:11" ht="16.5" customHeight="1" thickTop="1" thickBot="1" x14ac:dyDescent="0.3">
      <c r="A74" s="97" t="str">
        <f>RIGHT(D74:D192,4)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1" ht="16.5" customHeight="1" thickTop="1" x14ac:dyDescent="0.25">
      <c r="A75" s="97" t="str">
        <f>RIGHT(D75:D193,4)</f>
        <v>6666</v>
      </c>
      <c r="B75" s="27" t="s">
        <v>88</v>
      </c>
      <c r="C75" s="34" t="s">
        <v>25</v>
      </c>
      <c r="D75" s="28">
        <v>1001302276666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1" ht="16.5" customHeight="1" x14ac:dyDescent="0.25">
      <c r="A76" s="97" t="str">
        <f>RIGHT(D76:D194,4)</f>
        <v>6785</v>
      </c>
      <c r="B76" s="27" t="s">
        <v>89</v>
      </c>
      <c r="C76" s="34" t="s">
        <v>25</v>
      </c>
      <c r="D76" s="28">
        <v>1001300516785</v>
      </c>
      <c r="E76" s="24"/>
      <c r="F76" s="23"/>
      <c r="G76" s="23">
        <f>E76*0.33</f>
        <v>0</v>
      </c>
      <c r="H76" s="14"/>
      <c r="I76" s="14"/>
      <c r="J76" s="40"/>
    </row>
    <row r="77" spans="1:11" ht="16.5" customHeight="1" x14ac:dyDescent="0.25">
      <c r="A77" s="97" t="str">
        <f>RIGHT(D77:D194,4)</f>
        <v>6773</v>
      </c>
      <c r="B77" s="27" t="s">
        <v>90</v>
      </c>
      <c r="C77" s="34" t="s">
        <v>25</v>
      </c>
      <c r="D77" s="28">
        <v>1001303106773</v>
      </c>
      <c r="E77" s="24">
        <v>80</v>
      </c>
      <c r="F77" s="23">
        <v>0.28000000000000003</v>
      </c>
      <c r="G77" s="23">
        <f>E77*0.28</f>
        <v>22.400000000000002</v>
      </c>
      <c r="H77" s="14">
        <v>2.2400000000000002</v>
      </c>
      <c r="I77" s="14">
        <v>45</v>
      </c>
      <c r="J77" s="40"/>
    </row>
    <row r="78" spans="1:11" ht="16.5" customHeight="1" thickBot="1" x14ac:dyDescent="0.3">
      <c r="A78" s="97" t="str">
        <f>RIGHT(D78:D195,4)</f>
        <v>4342</v>
      </c>
      <c r="B78" s="27" t="s">
        <v>91</v>
      </c>
      <c r="C78" s="31" t="s">
        <v>23</v>
      </c>
      <c r="D78" s="28">
        <v>1001043094342</v>
      </c>
      <c r="E78" s="24"/>
      <c r="F78" s="23">
        <v>0.61875000000000002</v>
      </c>
      <c r="G78" s="23">
        <f>E78*1</f>
        <v>0</v>
      </c>
      <c r="H78" s="14">
        <v>4.95</v>
      </c>
      <c r="I78" s="14">
        <v>45</v>
      </c>
      <c r="J78" s="40"/>
    </row>
    <row r="79" spans="1:11" ht="16.5" customHeight="1" thickTop="1" thickBot="1" x14ac:dyDescent="0.3">
      <c r="A79" s="97" t="str">
        <f>RIGHT(D79:D197,4)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1" ht="16.5" customHeight="1" thickTop="1" x14ac:dyDescent="0.25">
      <c r="A80" s="97" t="str">
        <f>RIGHT(D80:D198,4)</f>
        <v>6683</v>
      </c>
      <c r="B80" s="27" t="s">
        <v>93</v>
      </c>
      <c r="C80" s="34" t="s">
        <v>25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7" t="str">
        <f>RIGHT(D81:D200,4)</f>
        <v>6793</v>
      </c>
      <c r="B81" s="27" t="s">
        <v>94</v>
      </c>
      <c r="C81" s="34" t="s">
        <v>25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RIGHT(D82:D201,4)</f>
        <v>6795</v>
      </c>
      <c r="B82" s="27" t="s">
        <v>95</v>
      </c>
      <c r="C82" s="34" t="s">
        <v>25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RIGHT(D83:D201,4)</f>
        <v>6807</v>
      </c>
      <c r="B83" s="27" t="s">
        <v>96</v>
      </c>
      <c r="C83" s="34" t="s">
        <v>25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RIGHT(D84:D201,4)</f>
        <v>6684</v>
      </c>
      <c r="B84" s="27" t="s">
        <v>97</v>
      </c>
      <c r="C84" s="34" t="s">
        <v>25</v>
      </c>
      <c r="D84" s="28">
        <v>1001304506684</v>
      </c>
      <c r="E84" s="24">
        <v>800</v>
      </c>
      <c r="F84" s="23">
        <v>0.28000000000000003</v>
      </c>
      <c r="G84" s="23">
        <f>E84*0.28</f>
        <v>224.00000000000003</v>
      </c>
      <c r="H84" s="14">
        <v>2.2400000000000002</v>
      </c>
      <c r="I84" s="14">
        <v>45</v>
      </c>
      <c r="J84" s="40"/>
    </row>
    <row r="85" spans="1:10" ht="16.5" customHeight="1" x14ac:dyDescent="0.25">
      <c r="A85" s="97" t="str">
        <f>RIGHT(D85:D202,4)</f>
        <v>6562</v>
      </c>
      <c r="B85" s="27" t="s">
        <v>98</v>
      </c>
      <c r="C85" s="34" t="s">
        <v>25</v>
      </c>
      <c r="D85" s="28">
        <v>1001304506562</v>
      </c>
      <c r="E85" s="24"/>
      <c r="F85" s="23"/>
      <c r="G85" s="23">
        <f>E85*0.28</f>
        <v>0</v>
      </c>
      <c r="H85" s="14"/>
      <c r="I85" s="14"/>
      <c r="J85" s="40"/>
    </row>
    <row r="86" spans="1:10" ht="16.5" customHeight="1" x14ac:dyDescent="0.25">
      <c r="A86" s="97" t="str">
        <f>RIGHT(D86:D203,4)</f>
        <v>6787</v>
      </c>
      <c r="B86" s="27" t="s">
        <v>99</v>
      </c>
      <c r="C86" s="34" t="s">
        <v>25</v>
      </c>
      <c r="D86" s="28">
        <v>1001300456787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RIGHT(D87:D203,4)</f>
        <v>6215</v>
      </c>
      <c r="B87" s="27" t="s">
        <v>100</v>
      </c>
      <c r="C87" s="34" t="s">
        <v>25</v>
      </c>
      <c r="D87" s="28">
        <v>1001305196215</v>
      </c>
      <c r="E87" s="24"/>
      <c r="F87" s="23"/>
      <c r="G87" s="23">
        <f>E87*0.35</f>
        <v>0</v>
      </c>
      <c r="H87" s="14"/>
      <c r="I87" s="14"/>
      <c r="J87" s="40"/>
    </row>
    <row r="88" spans="1:10" ht="16.5" customHeight="1" x14ac:dyDescent="0.25">
      <c r="A88" s="97" t="str">
        <f>RIGHT(D88:D204,4)</f>
        <v>6689</v>
      </c>
      <c r="B88" s="65" t="s">
        <v>101</v>
      </c>
      <c r="C88" s="34" t="s">
        <v>25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x14ac:dyDescent="0.25">
      <c r="A89" s="97" t="str">
        <f>RIGHT(D89:D205,4)</f>
        <v>6791</v>
      </c>
      <c r="B89" s="65" t="s">
        <v>102</v>
      </c>
      <c r="C89" s="34" t="s">
        <v>25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40"/>
    </row>
    <row r="90" spans="1:10" ht="16.5" customHeight="1" x14ac:dyDescent="0.25">
      <c r="A90" s="97" t="str">
        <f>RIGHT(D90:D205,4)</f>
        <v>6212</v>
      </c>
      <c r="B90" s="65" t="s">
        <v>103</v>
      </c>
      <c r="C90" s="31" t="s">
        <v>23</v>
      </c>
      <c r="D90" s="28">
        <v>1001301876212</v>
      </c>
      <c r="E90" s="24"/>
      <c r="F90" s="23">
        <v>0.68</v>
      </c>
      <c r="G90" s="23">
        <f>E90*1</f>
        <v>0</v>
      </c>
      <c r="H90" s="14"/>
      <c r="I90" s="14">
        <v>45</v>
      </c>
      <c r="J90" s="40"/>
    </row>
    <row r="91" spans="1:10" ht="16.5" customHeight="1" x14ac:dyDescent="0.25">
      <c r="A91" s="97" t="str">
        <f>RIGHT(D91:D206,4)</f>
        <v>5341</v>
      </c>
      <c r="B91" s="65" t="s">
        <v>104</v>
      </c>
      <c r="C91" s="31" t="s">
        <v>23</v>
      </c>
      <c r="D91" s="28">
        <v>1001053985341</v>
      </c>
      <c r="E91" s="24">
        <v>50</v>
      </c>
      <c r="F91" s="23">
        <v>0.71250000000000002</v>
      </c>
      <c r="G91" s="23">
        <f>E91*1</f>
        <v>50</v>
      </c>
      <c r="H91" s="14">
        <v>5.7</v>
      </c>
      <c r="I91" s="14">
        <v>45</v>
      </c>
      <c r="J91" s="40"/>
    </row>
    <row r="92" spans="1:10" ht="16.5" customHeight="1" x14ac:dyDescent="0.25">
      <c r="A92" s="97" t="str">
        <f>RIGHT(D92:D207,4)</f>
        <v>6692</v>
      </c>
      <c r="B92" s="65" t="s">
        <v>105</v>
      </c>
      <c r="C92" s="34" t="s">
        <v>25</v>
      </c>
      <c r="D92" s="28">
        <v>1001303056692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40"/>
    </row>
    <row r="93" spans="1:10" ht="16.5" customHeight="1" x14ac:dyDescent="0.25">
      <c r="A93" s="97" t="str">
        <f>RIGHT(D93:D208,4)</f>
        <v>6586</v>
      </c>
      <c r="B93" s="65" t="s">
        <v>106</v>
      </c>
      <c r="C93" s="34" t="s">
        <v>25</v>
      </c>
      <c r="D93" s="28">
        <v>1001215576586</v>
      </c>
      <c r="E93" s="24"/>
      <c r="F93" s="23"/>
      <c r="G93" s="23">
        <f>E93*0.09</f>
        <v>0</v>
      </c>
      <c r="H93" s="14"/>
      <c r="I93" s="14"/>
      <c r="J93" s="40"/>
    </row>
    <row r="94" spans="1:10" ht="16.5" customHeight="1" x14ac:dyDescent="0.25">
      <c r="A94" s="97" t="str">
        <f>RIGHT(D94:D206,4)</f>
        <v>6228</v>
      </c>
      <c r="B94" s="65" t="s">
        <v>107</v>
      </c>
      <c r="C94" s="34" t="s">
        <v>25</v>
      </c>
      <c r="D94" s="28">
        <v>1001225416228</v>
      </c>
      <c r="E94" s="24">
        <v>50</v>
      </c>
      <c r="F94" s="23"/>
      <c r="G94" s="23">
        <f>E94*0.09</f>
        <v>4.5</v>
      </c>
      <c r="H94" s="14"/>
      <c r="I94" s="14"/>
      <c r="J94" s="40"/>
    </row>
    <row r="95" spans="1:10" ht="16.5" customHeight="1" x14ac:dyDescent="0.25">
      <c r="A95" s="97" t="str">
        <f t="shared" ref="A95:A102" si="2">RIGHT(D95:D206,4)</f>
        <v>5544</v>
      </c>
      <c r="B95" s="27" t="s">
        <v>108</v>
      </c>
      <c r="C95" s="31" t="s">
        <v>23</v>
      </c>
      <c r="D95" s="28">
        <v>1001051875544</v>
      </c>
      <c r="E95" s="24">
        <v>50</v>
      </c>
      <c r="F95" s="23">
        <v>0.85</v>
      </c>
      <c r="G95" s="23">
        <f>E95*1</f>
        <v>50</v>
      </c>
      <c r="H95" s="14">
        <v>5.0999999999999996</v>
      </c>
      <c r="I95" s="14">
        <v>45</v>
      </c>
      <c r="J95" s="40"/>
    </row>
    <row r="96" spans="1:10" ht="16.5" customHeight="1" x14ac:dyDescent="0.25">
      <c r="A96" s="97" t="str">
        <f t="shared" si="2"/>
        <v>6213</v>
      </c>
      <c r="B96" s="27" t="s">
        <v>109</v>
      </c>
      <c r="C96" s="34" t="s">
        <v>25</v>
      </c>
      <c r="D96" s="28">
        <v>1001301876213</v>
      </c>
      <c r="E96" s="24"/>
      <c r="F96" s="23"/>
      <c r="G96" s="23">
        <f>E96*0.35</f>
        <v>0</v>
      </c>
      <c r="H96" s="14"/>
      <c r="I96" s="14"/>
      <c r="J96" s="40"/>
    </row>
    <row r="97" spans="1:10" ht="15.75" customHeight="1" thickBot="1" x14ac:dyDescent="0.3">
      <c r="A97" s="97" t="str">
        <f t="shared" si="2"/>
        <v>6697</v>
      </c>
      <c r="B97" s="27" t="s">
        <v>110</v>
      </c>
      <c r="C97" s="37" t="s">
        <v>25</v>
      </c>
      <c r="D97" s="28">
        <v>1001301876697</v>
      </c>
      <c r="E97" s="24"/>
      <c r="F97" s="23">
        <v>0.35</v>
      </c>
      <c r="G97" s="23">
        <f>E97*0.35</f>
        <v>0</v>
      </c>
      <c r="H97" s="14">
        <v>2.8</v>
      </c>
      <c r="I97" s="14">
        <v>45</v>
      </c>
      <c r="J97" s="40"/>
    </row>
    <row r="98" spans="1:10" ht="16.5" customHeight="1" thickTop="1" thickBot="1" x14ac:dyDescent="0.3">
      <c r="A98" s="97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7" t="str">
        <f t="shared" si="2"/>
        <v>5706</v>
      </c>
      <c r="B99" s="27" t="s">
        <v>112</v>
      </c>
      <c r="C99" s="34" t="s">
        <v>25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40"/>
    </row>
    <row r="100" spans="1:10" ht="16.5" customHeight="1" x14ac:dyDescent="0.25">
      <c r="A100" s="97" t="str">
        <f t="shared" si="2"/>
        <v>6454</v>
      </c>
      <c r="B100" s="27" t="s">
        <v>113</v>
      </c>
      <c r="C100" s="34" t="s">
        <v>25</v>
      </c>
      <c r="D100" s="28">
        <v>1001201976454</v>
      </c>
      <c r="E100" s="24">
        <v>560</v>
      </c>
      <c r="F100" s="23">
        <v>0.1</v>
      </c>
      <c r="G100" s="23">
        <f>E100*0.1</f>
        <v>56</v>
      </c>
      <c r="H100" s="14">
        <v>0.8</v>
      </c>
      <c r="I100" s="14">
        <v>60</v>
      </c>
      <c r="J100" s="40"/>
    </row>
    <row r="101" spans="1:10" ht="16.5" customHeight="1" x14ac:dyDescent="0.25">
      <c r="A101" s="97" t="str">
        <f t="shared" si="2"/>
        <v>6222</v>
      </c>
      <c r="B101" s="27" t="s">
        <v>114</v>
      </c>
      <c r="C101" s="34" t="s">
        <v>25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7" t="str">
        <f t="shared" si="2"/>
        <v>5931</v>
      </c>
      <c r="B102" s="27" t="s">
        <v>115</v>
      </c>
      <c r="C102" s="34" t="s">
        <v>25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40"/>
    </row>
    <row r="103" spans="1:10" ht="16.5" customHeight="1" x14ac:dyDescent="0.25">
      <c r="A103" s="97" t="str">
        <f>RIGHT(D103:D215,4)</f>
        <v>5708</v>
      </c>
      <c r="B103" s="27" t="s">
        <v>116</v>
      </c>
      <c r="C103" s="31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40"/>
    </row>
    <row r="104" spans="1:10" ht="16.5" customHeight="1" x14ac:dyDescent="0.25">
      <c r="A104" s="97" t="str">
        <f>RIGHT(D104:D216,4)</f>
        <v>6834</v>
      </c>
      <c r="B104" s="27" t="s">
        <v>117</v>
      </c>
      <c r="C104" s="34" t="s">
        <v>25</v>
      </c>
      <c r="D104" s="28">
        <v>1001203146834</v>
      </c>
      <c r="E104" s="24"/>
      <c r="F104" s="23"/>
      <c r="G104" s="23">
        <f>E104*0.1</f>
        <v>0</v>
      </c>
      <c r="H104" s="14"/>
      <c r="I104" s="14"/>
      <c r="J104" s="40"/>
    </row>
    <row r="105" spans="1:10" ht="16.5" customHeight="1" x14ac:dyDescent="0.25">
      <c r="A105" s="97" t="str">
        <f>RIGHT(D105:D220,4)</f>
        <v>4993</v>
      </c>
      <c r="B105" s="27" t="s">
        <v>118</v>
      </c>
      <c r="C105" s="34" t="s">
        <v>25</v>
      </c>
      <c r="D105" s="28">
        <v>1001060764993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x14ac:dyDescent="0.25">
      <c r="A106" s="97" t="str">
        <f>RIGHT(D106:D221,4)</f>
        <v>5682</v>
      </c>
      <c r="B106" s="27" t="s">
        <v>119</v>
      </c>
      <c r="C106" s="34" t="s">
        <v>25</v>
      </c>
      <c r="D106" s="28">
        <v>1001193115682</v>
      </c>
      <c r="E106" s="24">
        <v>200</v>
      </c>
      <c r="F106" s="23">
        <v>0.12</v>
      </c>
      <c r="G106" s="23">
        <f>E106*0.12</f>
        <v>24</v>
      </c>
      <c r="H106" s="14">
        <v>0.96</v>
      </c>
      <c r="I106" s="14">
        <v>60</v>
      </c>
      <c r="J106" s="40"/>
    </row>
    <row r="107" spans="1:10" ht="16.5" customHeight="1" x14ac:dyDescent="0.25">
      <c r="A107" s="97" t="str">
        <f t="shared" ref="A107:A114" si="3">RIGHT(D107:D224,4)</f>
        <v>4117</v>
      </c>
      <c r="B107" s="27" t="s">
        <v>120</v>
      </c>
      <c r="C107" s="31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40"/>
    </row>
    <row r="108" spans="1:10" ht="16.5" customHeight="1" x14ac:dyDescent="0.25">
      <c r="A108" s="97" t="str">
        <f t="shared" si="3"/>
        <v>5483</v>
      </c>
      <c r="B108" s="27" t="s">
        <v>121</v>
      </c>
      <c r="C108" s="34" t="s">
        <v>25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40"/>
    </row>
    <row r="109" spans="1:10" ht="16.5" customHeight="1" thickBot="1" x14ac:dyDescent="0.3">
      <c r="A109" s="97" t="str">
        <f t="shared" si="3"/>
        <v>6453</v>
      </c>
      <c r="B109" s="27" t="s">
        <v>122</v>
      </c>
      <c r="C109" s="34" t="s">
        <v>25</v>
      </c>
      <c r="D109" s="28">
        <v>1001202506453</v>
      </c>
      <c r="E109" s="24"/>
      <c r="F109" s="23">
        <v>0.1</v>
      </c>
      <c r="G109" s="23">
        <f>E109*0.1</f>
        <v>0</v>
      </c>
      <c r="H109" s="14">
        <v>0.8</v>
      </c>
      <c r="I109" s="14">
        <v>60</v>
      </c>
      <c r="J109" s="40"/>
    </row>
    <row r="110" spans="1:10" ht="16.5" customHeight="1" thickTop="1" thickBot="1" x14ac:dyDescent="0.3">
      <c r="A110" s="97" t="str">
        <f t="shared" si="3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7" t="str">
        <f t="shared" si="3"/>
        <v>6756</v>
      </c>
      <c r="B111" s="29" t="s">
        <v>124</v>
      </c>
      <c r="C111" s="33" t="s">
        <v>23</v>
      </c>
      <c r="D111" s="30">
        <v>1001092446756</v>
      </c>
      <c r="E111" s="24"/>
      <c r="F111" s="23">
        <v>1.5249999999999999</v>
      </c>
      <c r="G111" s="23">
        <f>E111*1</f>
        <v>0</v>
      </c>
      <c r="H111" s="14">
        <v>6.1</v>
      </c>
      <c r="I111" s="14">
        <v>60</v>
      </c>
      <c r="J111" s="40"/>
    </row>
    <row r="112" spans="1:10" ht="16.5" customHeight="1" x14ac:dyDescent="0.25">
      <c r="A112" s="97" t="str">
        <f t="shared" si="3"/>
        <v>4611</v>
      </c>
      <c r="B112" s="29" t="s">
        <v>125</v>
      </c>
      <c r="C112" s="38" t="s">
        <v>25</v>
      </c>
      <c r="D112" s="81">
        <v>1001092444611</v>
      </c>
      <c r="E112" s="24"/>
      <c r="F112" s="23"/>
      <c r="G112" s="23">
        <f>E112*0.4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6645</v>
      </c>
      <c r="B113" s="29" t="s">
        <v>126</v>
      </c>
      <c r="C113" s="38" t="s">
        <v>25</v>
      </c>
      <c r="D113" s="81">
        <v>1001093956645</v>
      </c>
      <c r="E113" s="24"/>
      <c r="F113" s="23"/>
      <c r="G113" s="23">
        <f>E113*0.8</f>
        <v>0</v>
      </c>
      <c r="H113" s="14"/>
      <c r="I113" s="14"/>
      <c r="J113" s="40"/>
    </row>
    <row r="114" spans="1:10" ht="16.5" customHeight="1" x14ac:dyDescent="0.25">
      <c r="A114" s="97" t="str">
        <f t="shared" si="3"/>
        <v>6470</v>
      </c>
      <c r="B114" s="29" t="s">
        <v>127</v>
      </c>
      <c r="C114" s="33" t="s">
        <v>23</v>
      </c>
      <c r="D114" s="81">
        <v>1001092436470</v>
      </c>
      <c r="E114" s="24">
        <v>20</v>
      </c>
      <c r="F114" s="23"/>
      <c r="G114" s="23">
        <f>E114*1</f>
        <v>20</v>
      </c>
      <c r="H114" s="14"/>
      <c r="I114" s="14"/>
      <c r="J114" s="40"/>
    </row>
    <row r="115" spans="1:10" ht="16.5" customHeight="1" x14ac:dyDescent="0.25">
      <c r="A115" s="97" t="str">
        <f>RIGHT(D115:D231,4)</f>
        <v>6025</v>
      </c>
      <c r="B115" s="29" t="s">
        <v>128</v>
      </c>
      <c r="C115" s="33" t="s">
        <v>23</v>
      </c>
      <c r="D115" s="81">
        <v>1001094966025</v>
      </c>
      <c r="E115" s="24"/>
      <c r="F115" s="23"/>
      <c r="G115" s="23">
        <f>E115*1</f>
        <v>0</v>
      </c>
      <c r="H115" s="14"/>
      <c r="I115" s="14"/>
      <c r="J115" s="40"/>
    </row>
    <row r="116" spans="1:10" ht="16.5" customHeight="1" x14ac:dyDescent="0.25">
      <c r="A116" s="97" t="str">
        <f>RIGHT(D116:D232,4)</f>
        <v>6865</v>
      </c>
      <c r="B116" s="29" t="s">
        <v>129</v>
      </c>
      <c r="C116" s="33" t="s">
        <v>23</v>
      </c>
      <c r="D116" s="81">
        <v>1001095716865</v>
      </c>
      <c r="E116" s="24"/>
      <c r="F116" s="23"/>
      <c r="G116" s="23">
        <f>E116*1</f>
        <v>0</v>
      </c>
      <c r="H116" s="14"/>
      <c r="I116" s="14"/>
      <c r="J116" s="40"/>
    </row>
    <row r="117" spans="1:10" ht="16.5" customHeight="1" thickBot="1" x14ac:dyDescent="0.3">
      <c r="A117" s="97" t="str">
        <f>RIGHT(D117:D229,4)</f>
        <v>3215</v>
      </c>
      <c r="B117" s="27" t="s">
        <v>130</v>
      </c>
      <c r="C117" s="38" t="s">
        <v>25</v>
      </c>
      <c r="D117" s="52">
        <v>1001094053215</v>
      </c>
      <c r="E117" s="24"/>
      <c r="F117" s="23">
        <v>0.4</v>
      </c>
      <c r="G117" s="23">
        <f>E117*0.4</f>
        <v>0</v>
      </c>
      <c r="H117" s="14">
        <v>3.2</v>
      </c>
      <c r="I117" s="14">
        <v>60</v>
      </c>
      <c r="J117" s="40"/>
    </row>
    <row r="118" spans="1:10" ht="16.5" customHeight="1" thickTop="1" thickBot="1" x14ac:dyDescent="0.3">
      <c r="A118" s="97" t="str">
        <f>RIGHT(D118:D232,4)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0" ht="16.5" customHeight="1" thickTop="1" x14ac:dyDescent="0.25">
      <c r="A119" s="97" t="str">
        <f>RIGHT(D119:D235,4)</f>
        <v>6206</v>
      </c>
      <c r="B119" s="48" t="s">
        <v>132</v>
      </c>
      <c r="C119" s="36" t="s">
        <v>25</v>
      </c>
      <c r="D119" s="28">
        <v>1001084216206</v>
      </c>
      <c r="E119" s="24">
        <v>120</v>
      </c>
      <c r="F119" s="23">
        <v>0.3</v>
      </c>
      <c r="G119" s="23">
        <f>E119*0.3</f>
        <v>36</v>
      </c>
      <c r="H119" s="14">
        <v>1.8</v>
      </c>
      <c r="I119" s="14">
        <v>30</v>
      </c>
      <c r="J119" s="40"/>
    </row>
    <row r="120" spans="1:10" ht="16.5" customHeight="1" x14ac:dyDescent="0.25">
      <c r="A120" s="97" t="str">
        <f>RIGHT(D120:D236,4)</f>
        <v>6223</v>
      </c>
      <c r="B120" s="48" t="s">
        <v>133</v>
      </c>
      <c r="C120" s="36" t="s">
        <v>25</v>
      </c>
      <c r="D120" s="28">
        <v>1001225406223</v>
      </c>
      <c r="E120" s="24"/>
      <c r="F120" s="23"/>
      <c r="G120" s="23">
        <f>E120*0.09</f>
        <v>0</v>
      </c>
      <c r="H120" s="99"/>
      <c r="I120" s="99"/>
      <c r="J120" s="96"/>
    </row>
    <row r="121" spans="1:10" ht="16.5" customHeight="1" thickBot="1" x14ac:dyDescent="0.3">
      <c r="A121" s="97" t="str">
        <f>RIGHT(D121:D236,4)</f>
        <v>6445</v>
      </c>
      <c r="B121" s="48" t="s">
        <v>134</v>
      </c>
      <c r="C121" s="36" t="s">
        <v>25</v>
      </c>
      <c r="D121" s="28">
        <v>1001233296445</v>
      </c>
      <c r="E121" s="24"/>
      <c r="F121" s="23"/>
      <c r="G121" s="23">
        <f>E121*0.18</f>
        <v>0</v>
      </c>
      <c r="H121" s="99"/>
      <c r="I121" s="99"/>
      <c r="J121" s="96"/>
    </row>
    <row r="122" spans="1:10" ht="16.5" customHeight="1" thickTop="1" thickBot="1" x14ac:dyDescent="0.3">
      <c r="A122" s="97" t="str">
        <f>RIGHT(D122:D237,4)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thickBot="1" x14ac:dyDescent="0.3">
      <c r="A123" s="97" t="str">
        <f>RIGHT(D123:D240,4)</f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0" ht="16.5" customHeight="1" thickTop="1" x14ac:dyDescent="0.25">
      <c r="A124" s="97" t="str">
        <f>RIGHT(D124:D241,4)</f>
        <v>6314</v>
      </c>
      <c r="B124" s="48" t="s">
        <v>137</v>
      </c>
      <c r="C124" s="34" t="s">
        <v>25</v>
      </c>
      <c r="D124" s="28">
        <v>1002112606314</v>
      </c>
      <c r="E124" s="24"/>
      <c r="F124" s="23">
        <v>0.5</v>
      </c>
      <c r="G124" s="23">
        <f>E124*0.5</f>
        <v>0</v>
      </c>
      <c r="H124" s="14">
        <v>8</v>
      </c>
      <c r="I124" s="73">
        <v>120</v>
      </c>
      <c r="J124" s="40"/>
    </row>
    <row r="125" spans="1:10" ht="16.5" customHeight="1" x14ac:dyDescent="0.25">
      <c r="A125" s="97" t="str">
        <f>RIGHT(D125:D242,4)</f>
        <v>6155</v>
      </c>
      <c r="B125" s="48" t="s">
        <v>138</v>
      </c>
      <c r="C125" s="34" t="s">
        <v>25</v>
      </c>
      <c r="D125" s="28">
        <v>1002115036155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x14ac:dyDescent="0.25">
      <c r="A126" s="97" t="str">
        <f>RIGHT(D126:D243,4)</f>
        <v>6157</v>
      </c>
      <c r="B126" s="48" t="s">
        <v>139</v>
      </c>
      <c r="C126" s="34" t="s">
        <v>25</v>
      </c>
      <c r="D126" s="28">
        <v>1002115056157</v>
      </c>
      <c r="E126" s="24"/>
      <c r="F126" s="23"/>
      <c r="G126" s="23">
        <f>E126*0.45</f>
        <v>0</v>
      </c>
      <c r="H126" s="14"/>
      <c r="I126" s="73"/>
      <c r="J126" s="40"/>
    </row>
    <row r="127" spans="1:10" ht="16.5" customHeight="1" thickBot="1" x14ac:dyDescent="0.3">
      <c r="A127" s="97" t="str">
        <f t="shared" ref="A127:A138" si="4">RIGHT(D127:D242,4)</f>
        <v>6313</v>
      </c>
      <c r="B127" s="48" t="s">
        <v>140</v>
      </c>
      <c r="C127" s="37" t="s">
        <v>25</v>
      </c>
      <c r="D127" s="28">
        <v>1002112606313</v>
      </c>
      <c r="E127" s="24"/>
      <c r="F127" s="23">
        <v>0.9</v>
      </c>
      <c r="G127" s="23">
        <f>E127*0.9</f>
        <v>0</v>
      </c>
      <c r="H127" s="14">
        <v>9</v>
      </c>
      <c r="I127" s="73">
        <v>120</v>
      </c>
      <c r="J127" s="40"/>
    </row>
    <row r="128" spans="1:10" ht="16.5" customHeight="1" thickTop="1" thickBot="1" x14ac:dyDescent="0.3">
      <c r="A128" s="97" t="str">
        <f t="shared" si="4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1" ht="16.5" customHeight="1" thickTop="1" thickBot="1" x14ac:dyDescent="0.3">
      <c r="A129" s="97" t="str">
        <f t="shared" si="4"/>
        <v>4945</v>
      </c>
      <c r="B129" s="48" t="s">
        <v>142</v>
      </c>
      <c r="C129" s="37" t="s">
        <v>25</v>
      </c>
      <c r="D129" s="28">
        <v>1002151784945</v>
      </c>
      <c r="E129" s="24"/>
      <c r="F129" s="23">
        <v>0.5</v>
      </c>
      <c r="G129" s="23">
        <f>E129*0.5</f>
        <v>0</v>
      </c>
      <c r="H129" s="14">
        <v>8</v>
      </c>
      <c r="I129" s="73">
        <v>120</v>
      </c>
      <c r="J129" s="40"/>
    </row>
    <row r="130" spans="1:11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1" s="91" customFormat="1" ht="16.5" customHeight="1" thickTop="1" thickBot="1" x14ac:dyDescent="0.3">
      <c r="A131" s="97" t="str">
        <f t="shared" si="4"/>
        <v>4956</v>
      </c>
      <c r="B131" s="92" t="s">
        <v>144</v>
      </c>
      <c r="C131" s="93" t="s">
        <v>25</v>
      </c>
      <c r="D131" s="86">
        <v>1002133974956</v>
      </c>
      <c r="E131" s="87"/>
      <c r="F131" s="88">
        <v>0.42</v>
      </c>
      <c r="G131" s="88">
        <f>E131*0.42</f>
        <v>0</v>
      </c>
      <c r="H131" s="89">
        <v>4.2</v>
      </c>
      <c r="I131" s="94">
        <v>120</v>
      </c>
      <c r="J131" s="89"/>
      <c r="K131" s="90"/>
    </row>
    <row r="132" spans="1:11" ht="16.5" customHeight="1" thickTop="1" x14ac:dyDescent="0.25">
      <c r="A132" s="97" t="str">
        <f t="shared" si="4"/>
        <v>1762</v>
      </c>
      <c r="B132" s="48" t="s">
        <v>145</v>
      </c>
      <c r="C132" s="34" t="s">
        <v>25</v>
      </c>
      <c r="D132" s="28">
        <v>1002131151762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Bot="1" x14ac:dyDescent="0.3">
      <c r="A133" s="97" t="str">
        <f t="shared" si="4"/>
        <v>1764</v>
      </c>
      <c r="B133" s="48" t="s">
        <v>146</v>
      </c>
      <c r="C133" s="37" t="s">
        <v>25</v>
      </c>
      <c r="D133" s="28">
        <v>1002131181764</v>
      </c>
      <c r="E133" s="24"/>
      <c r="F133" s="23">
        <v>0.42</v>
      </c>
      <c r="G133" s="23">
        <f>E133*0.42</f>
        <v>0</v>
      </c>
      <c r="H133" s="14">
        <v>4.2</v>
      </c>
      <c r="I133" s="73">
        <v>120</v>
      </c>
      <c r="J133" s="40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/>
      </c>
      <c r="B135" s="75" t="s">
        <v>148</v>
      </c>
      <c r="C135" s="75"/>
      <c r="D135" s="75"/>
      <c r="E135" s="75"/>
      <c r="F135" s="74"/>
      <c r="G135" s="75"/>
      <c r="H135" s="75"/>
      <c r="I135" s="75"/>
      <c r="J135" s="76"/>
    </row>
    <row r="136" spans="1:11" ht="16.5" customHeight="1" thickTop="1" thickBot="1" x14ac:dyDescent="0.3">
      <c r="A136" s="97" t="str">
        <f t="shared" si="4"/>
        <v>6004</v>
      </c>
      <c r="B136" s="48" t="s">
        <v>149</v>
      </c>
      <c r="C136" s="37" t="s">
        <v>25</v>
      </c>
      <c r="D136" s="69" t="s">
        <v>150</v>
      </c>
      <c r="E136" s="24"/>
      <c r="F136" s="23">
        <v>1</v>
      </c>
      <c r="G136" s="23">
        <f>E136*1</f>
        <v>0</v>
      </c>
      <c r="H136" s="14">
        <v>8</v>
      </c>
      <c r="I136" s="73">
        <v>120</v>
      </c>
      <c r="J136" s="40"/>
    </row>
    <row r="137" spans="1:11" ht="15.75" customHeight="1" thickTop="1" x14ac:dyDescent="0.25">
      <c r="A137" s="97" t="str">
        <f t="shared" si="4"/>
        <v>5417</v>
      </c>
      <c r="B137" s="48" t="s">
        <v>151</v>
      </c>
      <c r="C137" s="31" t="s">
        <v>23</v>
      </c>
      <c r="D137" s="69" t="s">
        <v>152</v>
      </c>
      <c r="E137" s="24"/>
      <c r="F137" s="23">
        <v>2</v>
      </c>
      <c r="G137" s="23">
        <f>E137*1</f>
        <v>0</v>
      </c>
      <c r="H137" s="14">
        <v>6</v>
      </c>
      <c r="I137" s="73">
        <v>90</v>
      </c>
      <c r="J137" s="40"/>
    </row>
    <row r="138" spans="1:11" ht="15.75" customHeight="1" thickBot="1" x14ac:dyDescent="0.3">
      <c r="A138" s="97" t="str">
        <f t="shared" si="4"/>
        <v>6019</v>
      </c>
      <c r="B138" s="48" t="s">
        <v>153</v>
      </c>
      <c r="C138" s="37" t="s">
        <v>25</v>
      </c>
      <c r="D138" s="70" t="s">
        <v>154</v>
      </c>
      <c r="E138" s="24"/>
      <c r="F138" s="23">
        <v>1</v>
      </c>
      <c r="G138" s="23">
        <f>E138*1</f>
        <v>0</v>
      </c>
      <c r="H138" s="14">
        <v>12</v>
      </c>
      <c r="I138" s="73">
        <v>120</v>
      </c>
      <c r="J138" s="40"/>
    </row>
    <row r="139" spans="1:11" ht="16.5" customHeight="1" thickTop="1" thickBot="1" x14ac:dyDescent="0.3">
      <c r="A139" s="78"/>
      <c r="B139" s="78" t="s">
        <v>155</v>
      </c>
      <c r="C139" s="16"/>
      <c r="D139" s="49"/>
      <c r="E139" s="17">
        <f>SUM(E5:E138)</f>
        <v>6760</v>
      </c>
      <c r="F139" s="17">
        <f>SUM(F10:F138)</f>
        <v>39.157916666666672</v>
      </c>
      <c r="G139" s="17">
        <f>SUM(G11:G138)</f>
        <v>2790.3</v>
      </c>
      <c r="H139" s="17">
        <f>SUM(H10:H135)</f>
        <v>175.22999999999993</v>
      </c>
      <c r="I139" s="17"/>
      <c r="J139" s="17"/>
    </row>
    <row r="140" spans="1:11" ht="15.75" customHeight="1" thickTop="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  <row r="1663" spans="2:10" x14ac:dyDescent="0.25">
      <c r="B1663" s="54"/>
      <c r="C1663" s="18"/>
      <c r="D1663" s="53"/>
      <c r="F1663" s="19"/>
      <c r="G1663" s="19"/>
      <c r="H1663" s="20"/>
      <c r="I1663" s="20"/>
      <c r="J1663" s="21"/>
    </row>
  </sheetData>
  <autoFilter ref="A9:J139"/>
  <mergeCells count="2">
    <mergeCell ref="E1:J1"/>
    <mergeCell ref="G3:J3"/>
  </mergeCells>
  <dataValidations disablePrompts="1" count="2">
    <dataValidation type="textLength" operator="lessThanOrEqual" showInputMessage="1" showErrorMessage="1" sqref="B132">
      <formula1>40</formula1>
    </dataValidation>
    <dataValidation type="textLength" operator="equal" showInputMessage="1" showErrorMessage="1" sqref="D136:D13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130</v>
      </c>
    </row>
    <row r="2" spans="2:3" x14ac:dyDescent="0.25">
      <c r="B2" s="59" t="s">
        <v>156</v>
      </c>
      <c r="C2" s="82"/>
    </row>
    <row r="3" spans="2:3" x14ac:dyDescent="0.25">
      <c r="B3" s="27" t="s">
        <v>76</v>
      </c>
      <c r="C3" s="64"/>
    </row>
    <row r="4" spans="2:3" x14ac:dyDescent="0.25">
      <c r="B4" s="45" t="s">
        <v>77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120</v>
      </c>
      <c r="C6" s="62"/>
    </row>
    <row r="7" spans="2:3" x14ac:dyDescent="0.25">
      <c r="B7" s="72" t="s">
        <v>91</v>
      </c>
      <c r="C7" s="82"/>
    </row>
    <row r="8" spans="2:3" x14ac:dyDescent="0.25">
      <c r="B8" s="27" t="s">
        <v>36</v>
      </c>
    </row>
    <row r="9" spans="2:3" x14ac:dyDescent="0.25">
      <c r="B9" s="80" t="s">
        <v>125</v>
      </c>
      <c r="C9" s="82"/>
    </row>
    <row r="10" spans="2:3" x14ac:dyDescent="0.25">
      <c r="B10" s="29" t="s">
        <v>124</v>
      </c>
    </row>
    <row r="11" spans="2:3" x14ac:dyDescent="0.25">
      <c r="B11" s="27" t="s">
        <v>45</v>
      </c>
    </row>
    <row r="12" spans="2:3" x14ac:dyDescent="0.25">
      <c r="B12" s="27" t="s">
        <v>118</v>
      </c>
    </row>
    <row r="13" spans="2:3" x14ac:dyDescent="0.25">
      <c r="B13" s="27" t="s">
        <v>157</v>
      </c>
    </row>
    <row r="14" spans="2:3" x14ac:dyDescent="0.25">
      <c r="B14" s="27" t="s">
        <v>158</v>
      </c>
    </row>
    <row r="15" spans="2:3" x14ac:dyDescent="0.25">
      <c r="B15" s="59" t="s">
        <v>22</v>
      </c>
      <c r="C15" s="62"/>
    </row>
    <row r="16" spans="2:3" x14ac:dyDescent="0.25">
      <c r="B16" s="59" t="s">
        <v>159</v>
      </c>
      <c r="C16" s="62"/>
    </row>
    <row r="17" spans="2:3" x14ac:dyDescent="0.25">
      <c r="B17" s="27" t="s">
        <v>160</v>
      </c>
    </row>
    <row r="18" spans="2:3" x14ac:dyDescent="0.25">
      <c r="B18" s="27" t="s">
        <v>39</v>
      </c>
      <c r="C18" s="63"/>
    </row>
    <row r="19" spans="2:3" x14ac:dyDescent="0.25">
      <c r="B19" s="59" t="s">
        <v>104</v>
      </c>
      <c r="C19" s="62"/>
    </row>
    <row r="20" spans="2:3" x14ac:dyDescent="0.25">
      <c r="B20" s="71" t="s">
        <v>121</v>
      </c>
    </row>
    <row r="21" spans="2:3" x14ac:dyDescent="0.25">
      <c r="B21" s="59" t="s">
        <v>161</v>
      </c>
      <c r="C21" s="82"/>
    </row>
    <row r="22" spans="2:3" x14ac:dyDescent="0.25">
      <c r="B22" s="68" t="s">
        <v>162</v>
      </c>
      <c r="C22" s="62"/>
    </row>
    <row r="23" spans="2:3" x14ac:dyDescent="0.25">
      <c r="B23" s="27" t="s">
        <v>108</v>
      </c>
    </row>
    <row r="24" spans="2:3" x14ac:dyDescent="0.25">
      <c r="B24" s="27" t="s">
        <v>119</v>
      </c>
    </row>
    <row r="25" spans="2:3" x14ac:dyDescent="0.25">
      <c r="B25" s="27" t="s">
        <v>112</v>
      </c>
    </row>
    <row r="26" spans="2:3" x14ac:dyDescent="0.25">
      <c r="B26" s="27" t="s">
        <v>116</v>
      </c>
    </row>
    <row r="27" spans="2:3" x14ac:dyDescent="0.25">
      <c r="B27" s="71" t="s">
        <v>163</v>
      </c>
    </row>
    <row r="28" spans="2:3" x14ac:dyDescent="0.25">
      <c r="B28" s="79" t="s">
        <v>69</v>
      </c>
      <c r="C28" s="62"/>
    </row>
    <row r="29" spans="2:3" x14ac:dyDescent="0.25">
      <c r="B29" s="46" t="s">
        <v>67</v>
      </c>
    </row>
    <row r="30" spans="2:3" x14ac:dyDescent="0.25">
      <c r="B30" s="71" t="s">
        <v>47</v>
      </c>
    </row>
    <row r="31" spans="2:3" x14ac:dyDescent="0.25">
      <c r="B31" s="67" t="s">
        <v>164</v>
      </c>
      <c r="C31" s="62"/>
    </row>
    <row r="32" spans="2:3" x14ac:dyDescent="0.25">
      <c r="B32" s="80" t="s">
        <v>165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166</v>
      </c>
      <c r="C34" s="62"/>
    </row>
    <row r="35" spans="2:3" x14ac:dyDescent="0.25">
      <c r="B35" s="27" t="s">
        <v>167</v>
      </c>
    </row>
    <row r="36" spans="2:3" x14ac:dyDescent="0.25">
      <c r="B36" s="27" t="s">
        <v>168</v>
      </c>
    </row>
    <row r="37" spans="2:3" x14ac:dyDescent="0.25">
      <c r="B37" s="80" t="s">
        <v>169</v>
      </c>
      <c r="C37" s="82"/>
    </row>
    <row r="38" spans="2:3" x14ac:dyDescent="0.25">
      <c r="B38" s="67" t="s">
        <v>170</v>
      </c>
      <c r="C38" s="62"/>
    </row>
    <row r="39" spans="2:3" x14ac:dyDescent="0.25">
      <c r="B39" s="27" t="s">
        <v>82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97</v>
      </c>
    </row>
    <row r="45" spans="2:3" x14ac:dyDescent="0.25">
      <c r="B45" s="27" t="s">
        <v>101</v>
      </c>
    </row>
    <row r="46" spans="2:3" x14ac:dyDescent="0.25">
      <c r="B46" s="67" t="s">
        <v>105</v>
      </c>
      <c r="C46" s="62"/>
    </row>
    <row r="47" spans="2:3" x14ac:dyDescent="0.25">
      <c r="B47" s="27" t="s">
        <v>88</v>
      </c>
    </row>
    <row r="48" spans="2:3" x14ac:dyDescent="0.25">
      <c r="B48" s="67" t="s">
        <v>171</v>
      </c>
      <c r="C48" s="62"/>
    </row>
    <row r="49" spans="2:3" x14ac:dyDescent="0.25">
      <c r="B49" s="67" t="s">
        <v>172</v>
      </c>
      <c r="C49" s="62"/>
    </row>
    <row r="50" spans="2:3" x14ac:dyDescent="0.25">
      <c r="B50" s="67" t="s">
        <v>173</v>
      </c>
      <c r="C50" s="62"/>
    </row>
    <row r="51" spans="2:3" x14ac:dyDescent="0.25">
      <c r="B51" s="27" t="s">
        <v>79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174</v>
      </c>
      <c r="C53" s="62"/>
    </row>
    <row r="54" spans="2:3" x14ac:dyDescent="0.25">
      <c r="B54" s="80" t="s">
        <v>175</v>
      </c>
      <c r="C54" s="62"/>
    </row>
    <row r="55" spans="2:3" x14ac:dyDescent="0.25">
      <c r="B55" s="80" t="s">
        <v>176</v>
      </c>
      <c r="C55" s="82"/>
    </row>
    <row r="56" spans="2:3" x14ac:dyDescent="0.25">
      <c r="B56" s="71" t="s">
        <v>122</v>
      </c>
    </row>
    <row r="57" spans="2:3" x14ac:dyDescent="0.25">
      <c r="B57" s="27" t="s">
        <v>113</v>
      </c>
    </row>
    <row r="58" spans="2:3" x14ac:dyDescent="0.25">
      <c r="B58" s="80" t="s">
        <v>177</v>
      </c>
      <c r="C58" s="62"/>
    </row>
    <row r="59" spans="2:3" x14ac:dyDescent="0.25">
      <c r="B59" s="80" t="s">
        <v>80</v>
      </c>
      <c r="C59" s="62"/>
    </row>
    <row r="60" spans="2:3" x14ac:dyDescent="0.25">
      <c r="B60" s="80" t="s">
        <v>178</v>
      </c>
      <c r="C60" s="82"/>
    </row>
    <row r="61" spans="2:3" x14ac:dyDescent="0.25">
      <c r="B61" s="27" t="s">
        <v>110</v>
      </c>
    </row>
    <row r="62" spans="2:3" x14ac:dyDescent="0.25">
      <c r="B62" s="67" t="s">
        <v>93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86</v>
      </c>
    </row>
    <row r="65" spans="2:3" x14ac:dyDescent="0.25">
      <c r="B65" s="56" t="s">
        <v>58</v>
      </c>
      <c r="C65" s="62"/>
    </row>
    <row r="66" spans="2:3" x14ac:dyDescent="0.25">
      <c r="B66" s="56" t="s">
        <v>179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109</v>
      </c>
      <c r="C72" s="82"/>
    </row>
    <row r="73" spans="2:3" x14ac:dyDescent="0.25">
      <c r="B73" s="80" t="s">
        <v>100</v>
      </c>
      <c r="C73" s="82"/>
    </row>
    <row r="74" spans="2:3" x14ac:dyDescent="0.25">
      <c r="B74" s="80" t="s">
        <v>98</v>
      </c>
      <c r="C74" s="82"/>
    </row>
    <row r="75" spans="2:3" x14ac:dyDescent="0.25">
      <c r="B75" s="80" t="s">
        <v>180</v>
      </c>
      <c r="C75" s="82"/>
    </row>
    <row r="76" spans="2:3" x14ac:dyDescent="0.25">
      <c r="B76" s="61" t="s">
        <v>181</v>
      </c>
      <c r="C76" s="62"/>
    </row>
    <row r="77" spans="2:3" x14ac:dyDescent="0.25">
      <c r="B77" s="61" t="s">
        <v>182</v>
      </c>
      <c r="C77" s="62"/>
    </row>
    <row r="78" spans="2:3" x14ac:dyDescent="0.25">
      <c r="B78" s="61" t="s">
        <v>183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184</v>
      </c>
      <c r="C80" s="62"/>
    </row>
    <row r="81" spans="2:4" x14ac:dyDescent="0.25">
      <c r="B81" s="61" t="s">
        <v>71</v>
      </c>
      <c r="C81" s="62"/>
    </row>
    <row r="82" spans="2:4" x14ac:dyDescent="0.25">
      <c r="B82" s="61" t="s">
        <v>185</v>
      </c>
      <c r="C82" s="62"/>
    </row>
    <row r="83" spans="2:4" x14ac:dyDescent="0.25">
      <c r="B83" s="61" t="s">
        <v>186</v>
      </c>
      <c r="C83" s="62"/>
    </row>
    <row r="84" spans="2:4" x14ac:dyDescent="0.25">
      <c r="B84" s="61" t="s">
        <v>187</v>
      </c>
      <c r="C84" s="62"/>
    </row>
    <row r="85" spans="2:4" x14ac:dyDescent="0.25">
      <c r="B85" s="61" t="s">
        <v>188</v>
      </c>
      <c r="C85" s="62"/>
    </row>
    <row r="86" spans="2:4" x14ac:dyDescent="0.25">
      <c r="B86" s="68" t="s">
        <v>189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2024-06-28T13:00:35Z</dcterms:modified>
</cp:coreProperties>
</file>