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RIGHT(D18:D144,4)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>
        <v>200</v>
      </c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RIGHT(D24:D148,4)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RIGHT(D30:D155,4)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RIGHT(D31:D155,4)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RIGHT(D32:D156,4)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70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RIGHT(D33:D157,4)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RIGHT(D34:D159,4)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RIGHT(D35:D160,4)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RIGHT(D36:D162,4)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120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RIGHT(D37:D160,4)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RIGHT(D38:D161,4)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RIGHT(D39:D163,4)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RIGHT(D40:D164,4)</f>
        <v/>
      </c>
      <c r="B40" s="27" t="inlineStr">
        <is>
          <t>С ГОВЯДИНОЙ СН сос п/о мгс 1*6</t>
        </is>
      </c>
      <c r="C40" s="31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RIGHT(D41:D164,4)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40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7">
        <f>RIGHT(D42:D163,4)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7">
        <f>RIGHT(D43:D164,4)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RIGHT(D45:D166,4)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7">
        <f>RIGHT(D46:D171,4)</f>
        <v/>
      </c>
      <c r="B46" s="27" t="inlineStr">
        <is>
          <t>МОЛОЧНЫЕ КЛАССИЧЕСКИЕ сос п/о мгс 2*4</t>
        </is>
      </c>
      <c r="C46" s="32" t="inlineStr">
        <is>
          <t>КГ</t>
        </is>
      </c>
      <c r="D46" s="28" t="n">
        <v>1001024976829</v>
      </c>
      <c r="E46" s="24" t="n">
        <v>100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ПРЕМИУМ ПМ сос п/о мгс 0.6кг</t>
        </is>
      </c>
      <c r="C48" s="34" t="inlineStr">
        <is>
          <t>ШТ</t>
        </is>
      </c>
      <c r="D48" s="28" t="n">
        <v>1001022656854</v>
      </c>
      <c r="E48" s="24" t="n">
        <v>40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7">
        <f>RIGHT(D49:D177,4)</f>
        <v/>
      </c>
      <c r="B49" s="27" t="inlineStr">
        <is>
          <t>МОЛОЧНЫЕ ПРЕМИУМ ПМ сос п/о в/у 1/350</t>
        </is>
      </c>
      <c r="C49" s="34" t="inlineStr">
        <is>
          <t>ШТ</t>
        </is>
      </c>
      <c r="D49" s="28" t="n">
        <v>1001022656852</v>
      </c>
      <c r="E49" s="24" t="n">
        <v>400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7">
        <f>RIGHT(D50:D177,4)</f>
        <v/>
      </c>
      <c r="B50" s="27" t="inlineStr">
        <is>
          <t>МОЛОЧНЫЕ ПРЕМИУМ ПМ сос п/о мгс 1*6</t>
        </is>
      </c>
      <c r="C50" s="31" t="inlineStr">
        <is>
          <t>КГ</t>
        </is>
      </c>
      <c r="D50" s="28" t="n">
        <v>1001022656853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Height="1" s="95">
      <c r="A51" s="97">
        <f>RIGHT(D51:D178,4)</f>
        <v/>
      </c>
      <c r="B51" s="27" t="inlineStr">
        <is>
          <t>МОЛОЧНЫЕ ГОСТ сос ц/о мгс 0.4кг 7шт.</t>
        </is>
      </c>
      <c r="C51" s="31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Format="1" customHeight="1" s="15">
      <c r="A52" s="97">
        <f>RIGHT(D52:D178,4)</f>
        <v/>
      </c>
      <c r="B52" s="71" t="inlineStr">
        <is>
          <t>МЯСНЫЕ Папа может сос п/о мгс 1.5*3</t>
        </is>
      </c>
      <c r="C52" s="31" t="inlineStr">
        <is>
          <t>КГ</t>
        </is>
      </c>
      <c r="D52" s="28" t="n">
        <v>1001022726303</v>
      </c>
      <c r="E52" s="24" t="n">
        <v>80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40" t="n"/>
      <c r="K52" s="83" t="n"/>
    </row>
    <row r="53" ht="16.5" customFormat="1" customHeight="1" s="15">
      <c r="A53" s="97">
        <f>RIGHT(D53:D179,4)</f>
        <v/>
      </c>
      <c r="B53" s="71" t="inlineStr">
        <is>
          <t>МЯСНЫЕ С ГОВЯДИНОЙ ПМ сос п/о мгс 0.4кг</t>
        </is>
      </c>
      <c r="C53" s="34" t="inlineStr">
        <is>
          <t>ШТ</t>
        </is>
      </c>
      <c r="D53" s="28" t="n">
        <v>1001025506777</v>
      </c>
      <c r="E53" s="24" t="n">
        <v>160</v>
      </c>
      <c r="F53" s="23" t="n"/>
      <c r="G53" s="23">
        <f>E53*0.4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ПМ сос п/о мгс 0,41кг 10шт.</t>
        </is>
      </c>
      <c r="C54" s="34" t="inlineStr">
        <is>
          <t>ШТ</t>
        </is>
      </c>
      <c r="D54" s="28" t="n">
        <v>1001022466726</v>
      </c>
      <c r="E54" s="24" t="n">
        <v>450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5">
      <c r="A55" s="97">
        <f>RIGHT(D55:D180,4)</f>
        <v/>
      </c>
      <c r="B55" s="46" t="inlineStr">
        <is>
          <t>СЛИВОЧНЫЕ сос ц/о мгс 0.41кг 8шт.</t>
        </is>
      </c>
      <c r="C55" s="34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СЛИВОЧНЫЕ Папа может сос п/о мгс 2*2_45с</t>
        </is>
      </c>
      <c r="C56" s="31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40" t="n"/>
    </row>
    <row r="57" ht="16.5" customHeight="1" s="95">
      <c r="A57" s="97">
        <f>RIGHT(D57:D182,4)</f>
        <v/>
      </c>
      <c r="B57" s="46" t="inlineStr">
        <is>
          <t>СЛИВОЧНЫЕ сос ц/о мгс 1*4</t>
        </is>
      </c>
      <c r="C57" s="31" t="inlineStr">
        <is>
          <t>КГ</t>
        </is>
      </c>
      <c r="D57" s="28" t="n">
        <v>1001020846764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RIGHT(D58:D183,4)</f>
        <v/>
      </c>
      <c r="B58" s="46" t="inlineStr">
        <is>
          <t>СОСИСКА.РУ сос ц/о в/у 1/300 8шт.</t>
        </is>
      </c>
      <c r="C58" s="34" t="inlineStr">
        <is>
          <t>ШТ</t>
        </is>
      </c>
      <c r="D58" s="28" t="n">
        <v>1001020886646</v>
      </c>
      <c r="E58" s="24" t="n"/>
      <c r="F58" s="23" t="n"/>
      <c r="G58" s="23">
        <f>E58*0.3</f>
        <v/>
      </c>
      <c r="H58" s="14" t="n"/>
      <c r="I58" s="14" t="n"/>
      <c r="J58" s="40" t="n"/>
    </row>
    <row r="59" ht="16.5" customHeight="1" s="95">
      <c r="A59" s="97">
        <f>RIGHT(D59:D184,4)</f>
        <v/>
      </c>
      <c r="B59" s="46" t="inlineStr">
        <is>
          <t>МОЛОЧНЫЕ ГОСТ сос ц/о мгс 1*4</t>
        </is>
      </c>
      <c r="C59" s="31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RIGHT(D60:D185,4)</f>
        <v/>
      </c>
      <c r="B60" s="46" t="inlineStr">
        <is>
          <t>РУБЛЕНЫЕ сос ц/о мгс 1*4</t>
        </is>
      </c>
      <c r="C60" s="31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RIGHT(D61:D185,4)</f>
        <v/>
      </c>
      <c r="B61" s="46" t="inlineStr">
        <is>
          <t>РУБЛЕНЫЕ сос ц/о мгс 0.36кг 6шт.</t>
        </is>
      </c>
      <c r="C61" s="34" t="inlineStr">
        <is>
          <t>ШТ</t>
        </is>
      </c>
      <c r="D61" s="28" t="n">
        <v>1001023696765</v>
      </c>
      <c r="E61" s="24" t="n">
        <v>60</v>
      </c>
      <c r="F61" s="23" t="n"/>
      <c r="G61" s="23">
        <f>E61*0.36</f>
        <v/>
      </c>
      <c r="H61" s="14" t="n"/>
      <c r="I61" s="14" t="n"/>
      <c r="J61" s="40" t="n"/>
    </row>
    <row r="62" ht="16.5" customHeight="1" s="95">
      <c r="A62" s="97">
        <f>RIGHT(D62:D185,4)</f>
        <v/>
      </c>
      <c r="B62" s="46" t="inlineStr">
        <is>
          <t>СОЧНЫЕ ПМ сос п/о мгс 0,41кг 10шт</t>
        </is>
      </c>
      <c r="C62" s="34" t="inlineStr">
        <is>
          <t>ШТ</t>
        </is>
      </c>
      <c r="D62" s="28" t="n">
        <v>1001022376722</v>
      </c>
      <c r="E62" s="24" t="n">
        <v>850</v>
      </c>
      <c r="F62" s="23" t="n">
        <v>0.41</v>
      </c>
      <c r="G62" s="23">
        <f>E62*0.41</f>
        <v/>
      </c>
      <c r="H62" s="14" t="n">
        <v>4.5</v>
      </c>
      <c r="I62" s="14" t="n">
        <v>45</v>
      </c>
      <c r="J62" s="40" t="n"/>
    </row>
    <row r="63" ht="16.5" customHeight="1" s="95">
      <c r="A63" s="97">
        <f>RIGHT(D63:D186,4)</f>
        <v/>
      </c>
      <c r="B63" s="46" t="inlineStr">
        <is>
          <t>СОЧНЫЕ сос п/о мгс 2*2</t>
        </is>
      </c>
      <c r="C63" s="31" t="inlineStr">
        <is>
          <t>КГ</t>
        </is>
      </c>
      <c r="D63" s="28" t="n">
        <v>1001022373812</v>
      </c>
      <c r="E63" s="24" t="n"/>
      <c r="F63" s="23" t="n">
        <v>2.125</v>
      </c>
      <c r="G63" s="23">
        <f>E63*1</f>
        <v/>
      </c>
      <c r="H63" s="14" t="n">
        <v>4.25</v>
      </c>
      <c r="I63" s="14" t="n">
        <v>45</v>
      </c>
      <c r="J63" s="40" t="n"/>
    </row>
    <row r="64" ht="16.5" customFormat="1" customHeight="1" s="15">
      <c r="A64" s="97">
        <f>RIGHT(D64:D187,4)</f>
        <v/>
      </c>
      <c r="B64" s="27" t="inlineStr">
        <is>
          <t>СОЧНЫЕ сос п/о мгс 1*6</t>
        </is>
      </c>
      <c r="C64" s="31" t="inlineStr">
        <is>
          <t>КГ</t>
        </is>
      </c>
      <c r="D64" s="28" t="n">
        <v>1001022376113</v>
      </c>
      <c r="E64" s="24" t="n">
        <v>400</v>
      </c>
      <c r="F64" s="23" t="n">
        <v>1.033333333333333</v>
      </c>
      <c r="G64" s="23">
        <f>E64*1</f>
        <v/>
      </c>
      <c r="H64" s="14" t="n">
        <v>6.200000000000001</v>
      </c>
      <c r="I64" s="14" t="n">
        <v>45</v>
      </c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1.5*4_Маяк</t>
        </is>
      </c>
      <c r="C65" s="31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СОЧНЫЙ ГРИЛЬ ПМ сос п/о мгс 0,41кг 8шт.</t>
        </is>
      </c>
      <c r="C66" s="36" t="inlineStr">
        <is>
          <t>ШТ</t>
        </is>
      </c>
      <c r="D66" s="28" t="n">
        <v>1001022246713</v>
      </c>
      <c r="E66" s="24" t="n">
        <v>400</v>
      </c>
      <c r="F66" s="23" t="n"/>
      <c r="G66" s="23">
        <f>E66*0.41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С СЫРОМ Папа может сос ц/о мгс 0.4кг 6шт</t>
        </is>
      </c>
      <c r="C67" s="36" t="inlineStr">
        <is>
          <t>ШТ</t>
        </is>
      </c>
      <c r="D67" s="28" t="n">
        <v>1001025176475</v>
      </c>
      <c r="E67" s="24" t="n"/>
      <c r="F67" s="23" t="n"/>
      <c r="G67" s="23">
        <f>E67*0.4</f>
        <v/>
      </c>
      <c r="H67" s="14" t="n"/>
      <c r="I67" s="14" t="n"/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ХОТ-ДОГ Папа может сос п/о мгс 0.35кг</t>
        </is>
      </c>
      <c r="C68" s="36" t="inlineStr">
        <is>
          <t>ШТ</t>
        </is>
      </c>
      <c r="D68" s="28" t="n">
        <v>1001025166776</v>
      </c>
      <c r="E68" s="24" t="n"/>
      <c r="F68" s="23" t="n"/>
      <c r="G68" s="23">
        <f>E68*0.35</f>
        <v/>
      </c>
      <c r="H68" s="14" t="n"/>
      <c r="I68" s="14" t="n"/>
      <c r="J68" s="40" t="n"/>
      <c r="K68" s="83" t="n"/>
    </row>
    <row r="69" ht="16.5" customHeight="1" s="95" thickBot="1">
      <c r="A69" s="97">
        <f>RIGHT(D69:D192,4)</f>
        <v/>
      </c>
      <c r="B69" s="47" t="inlineStr">
        <is>
          <t>ФИЛЕЙНЫЕ сос ц/о в/у 1/270 12шт_45с</t>
        </is>
      </c>
      <c r="C69" s="36" t="inlineStr">
        <is>
          <t>ШТ</t>
        </is>
      </c>
      <c r="D69" s="28" t="n">
        <v>1001022556297</v>
      </c>
      <c r="E69" s="24" t="n"/>
      <c r="F69" s="23" t="n"/>
      <c r="G69" s="23">
        <f>E69*0.27</f>
        <v/>
      </c>
      <c r="H69" s="14" t="n">
        <v>3.24</v>
      </c>
      <c r="I69" s="14" t="n">
        <v>45</v>
      </c>
      <c r="J69" s="40" t="n"/>
    </row>
    <row r="70" ht="16.5" customHeight="1" s="95" thickBot="1" thickTop="1">
      <c r="A70" s="97">
        <f>RIGHT(D70:D185,4)</f>
        <v/>
      </c>
      <c r="B70" s="75" t="inlineStr">
        <is>
          <t>Сардельки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RIGHT(D71:D186,4)</f>
        <v/>
      </c>
      <c r="B71" s="47" t="inlineStr">
        <is>
          <t>СЫТНЫЕ Папа может сар б/о мгс 1*3_Маяк</t>
        </is>
      </c>
      <c r="C71" s="31" t="inlineStr">
        <is>
          <t>КГ</t>
        </is>
      </c>
      <c r="D71" s="28" t="n">
        <v>1001034065698</v>
      </c>
      <c r="E71" s="24" t="n">
        <v>30</v>
      </c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40" t="n"/>
    </row>
    <row r="72" ht="16.5" customHeight="1" s="95">
      <c r="A72" s="97">
        <f>RIGHT(D72:D189,4)</f>
        <v/>
      </c>
      <c r="B72" s="47" t="inlineStr">
        <is>
          <t>ШПИКАЧКИ СОЧНЫЕ ПМ сар б/о мгс 0.4кг_45с</t>
        </is>
      </c>
      <c r="C72" s="34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40" t="n"/>
    </row>
    <row r="73" ht="16.5" customHeight="1" s="95" thickBot="1">
      <c r="A73" s="97">
        <f>RIGHT(D73:D191,4)</f>
        <v/>
      </c>
      <c r="B73" s="47" t="inlineStr">
        <is>
          <t>ШПИКАЧКИ СОЧНЫЕ ПМ САР Б/О МГС 1*3 45с</t>
        </is>
      </c>
      <c r="C73" s="31" t="inlineStr">
        <is>
          <t>КГ</t>
        </is>
      </c>
      <c r="D73" s="28" t="n">
        <v>1001031076527</v>
      </c>
      <c r="E73" s="24" t="n">
        <v>100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40" t="n"/>
    </row>
    <row r="74" ht="16.5" customHeight="1" s="95" thickBot="1" thickTop="1">
      <c r="A74" s="97">
        <f>RIGHT(D74:D192,4)</f>
        <v/>
      </c>
      <c r="B74" s="75" t="inlineStr">
        <is>
          <t>Полукопченые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7">
        <f>RIGHT(D75:D193,4)</f>
        <v/>
      </c>
      <c r="B75" s="27" t="inlineStr">
        <is>
          <t>БОЯNСКАЯ Папа может п/к в/у 0.28кг 8шт.</t>
        </is>
      </c>
      <c r="C75" s="34" t="inlineStr">
        <is>
          <t>ШТ</t>
        </is>
      </c>
      <c r="D75" s="28" t="n">
        <v>1001302276666</v>
      </c>
      <c r="E75" s="24" t="n">
        <v>160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>
      <c r="A76" s="97">
        <f>RIGHT(D76:D194,4)</f>
        <v/>
      </c>
      <c r="B76" s="27" t="inlineStr">
        <is>
          <t>ВЕНСКАЯ САЛЯМИ п/к в/у 0.33кг 8шт.</t>
        </is>
      </c>
      <c r="C76" s="34" t="inlineStr">
        <is>
          <t>ШТ</t>
        </is>
      </c>
      <c r="D76" s="28" t="n">
        <v>1001300516785</v>
      </c>
      <c r="E76" s="24" t="n">
        <v>40</v>
      </c>
      <c r="F76" s="23" t="n"/>
      <c r="G76" s="23">
        <f>E76*0.33</f>
        <v/>
      </c>
      <c r="H76" s="14" t="n"/>
      <c r="I76" s="14" t="n"/>
      <c r="J76" s="40" t="n"/>
    </row>
    <row r="77" ht="16.5" customHeight="1" s="95">
      <c r="A77" s="97">
        <f>RIGHT(D77:D194,4)</f>
        <v/>
      </c>
      <c r="B77" s="27" t="inlineStr">
        <is>
          <t>САЛЯМИ Папа может п/к в/у 0.28кг 8шт.</t>
        </is>
      </c>
      <c r="C77" s="34" t="inlineStr">
        <is>
          <t>ШТ</t>
        </is>
      </c>
      <c r="D77" s="28" t="n">
        <v>1001303106773</v>
      </c>
      <c r="E77" s="24" t="n">
        <v>40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 thickBot="1">
      <c r="A78" s="97">
        <f>RIGHT(D78:D195,4)</f>
        <v/>
      </c>
      <c r="B78" s="27" t="inlineStr">
        <is>
          <t>САЛЯМИ ФИНСКАЯ п/к в/у</t>
        </is>
      </c>
      <c r="C78" s="31" t="inlineStr">
        <is>
          <t>КГ</t>
        </is>
      </c>
      <c r="D78" s="28" t="n">
        <v>1001043094342</v>
      </c>
      <c r="E78" s="24" t="n"/>
      <c r="F78" s="23" t="n">
        <v>0.61875</v>
      </c>
      <c r="G78" s="23">
        <f>E78*1</f>
        <v/>
      </c>
      <c r="H78" s="14" t="n">
        <v>4.95</v>
      </c>
      <c r="I78" s="14" t="n">
        <v>45</v>
      </c>
      <c r="J78" s="40" t="n"/>
    </row>
    <row r="79" ht="16.5" customHeight="1" s="95" thickBot="1" thickTop="1">
      <c r="A79" s="97">
        <f>RIGHT(D79:D197,4)</f>
        <v/>
      </c>
      <c r="B79" s="75" t="inlineStr">
        <is>
          <t>Варенокопченые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s="95" thickTop="1">
      <c r="A80" s="97">
        <f>RIGHT(D80:D198,4)</f>
        <v/>
      </c>
      <c r="B80" s="27" t="inlineStr">
        <is>
          <t>СЕРВЕЛАТ ЗЕРНИСТЫЙ ПМ в/к в/у срез 1/350</t>
        </is>
      </c>
      <c r="C80" s="34" t="inlineStr">
        <is>
          <t>ШТ</t>
        </is>
      </c>
      <c r="D80" s="28" t="n">
        <v>1001300386683</v>
      </c>
      <c r="E80" s="24" t="n">
        <v>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7">
        <f>RIGHT(D81:D200,4)</f>
        <v/>
      </c>
      <c r="B81" s="27" t="inlineStr">
        <is>
          <t>БАЛЫКОВАЯ в/к в/у 0.33кг 8шт.</t>
        </is>
      </c>
      <c r="C81" s="34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RIGHT(D82:D201,4)</f>
        <v/>
      </c>
      <c r="B82" s="27" t="inlineStr">
        <is>
          <t>ОСТАНКИНСКАЯ в/к в/у 0.33кг 8шт.</t>
        </is>
      </c>
      <c r="C82" s="34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RIGHT(D83:D201,4)</f>
        <v/>
      </c>
      <c r="B83" s="27" t="inlineStr">
        <is>
          <t>СЕРВЕЛАТ ЕВРОПЕЙСКИЙ в/к в/у 0,33кг 8шт.</t>
        </is>
      </c>
      <c r="C83" s="34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ПМ в/к в/у 0.28кг</t>
        </is>
      </c>
      <c r="C84" s="34" t="inlineStr">
        <is>
          <t>ШТ</t>
        </is>
      </c>
      <c r="D84" s="28" t="n">
        <v>1001304506684</v>
      </c>
      <c r="E84" s="24" t="n">
        <v>200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7">
        <f>RIGHT(D85:D202,4)</f>
        <v/>
      </c>
      <c r="B85" s="27" t="inlineStr">
        <is>
          <t>СЕРВЕЛАТ КАРЕЛЬСКИЙ СН в/к в/у 0.28к</t>
        </is>
      </c>
      <c r="C85" s="34" t="inlineStr">
        <is>
          <t>ШТ</t>
        </is>
      </c>
      <c r="D85" s="28" t="n">
        <v>1001304506562</v>
      </c>
      <c r="E85" s="24" t="n"/>
      <c r="F85" s="23" t="n"/>
      <c r="G85" s="23">
        <f>E85*0.28</f>
        <v/>
      </c>
      <c r="H85" s="14" t="n"/>
      <c r="I85" s="14" t="n"/>
      <c r="J85" s="40" t="n"/>
    </row>
    <row r="86" ht="16.5" customHeight="1" s="95">
      <c r="A86" s="97">
        <f>RIGHT(D86:D203,4)</f>
        <v/>
      </c>
      <c r="B86" s="27" t="inlineStr">
        <is>
          <t>СЕРВЕЛАТ КРЕМЛЕВСКИЙ в/к в/у 0.33кг 8шт.</t>
        </is>
      </c>
      <c r="C86" s="34" t="inlineStr">
        <is>
          <t>ШТ</t>
        </is>
      </c>
      <c r="D86" s="28" t="n">
        <v>1001300456787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27" t="inlineStr">
        <is>
          <t>СЕРВЕЛАТ ОРЕХОВЫЙ СН в/к п/о 0,35кг 8шт</t>
        </is>
      </c>
      <c r="C87" s="34" t="inlineStr">
        <is>
          <t>ШТ</t>
        </is>
      </c>
      <c r="D87" s="28" t="n">
        <v>1001305196215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6.5" customHeight="1" s="95">
      <c r="A88" s="97">
        <f>RIGHT(D88:D204,4)</f>
        <v/>
      </c>
      <c r="B88" s="65" t="inlineStr">
        <is>
          <t>СЕРВЕЛАТ ОХОТНИЧИЙ в/к в/у срез 0.35кг</t>
        </is>
      </c>
      <c r="C88" s="34" t="inlineStr">
        <is>
          <t>ШТ</t>
        </is>
      </c>
      <c r="D88" s="28" t="n">
        <v>1001303986689</v>
      </c>
      <c r="E88" s="24" t="n">
        <v>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>
      <c r="A89" s="97">
        <f>RIGHT(D89:D205,4)</f>
        <v/>
      </c>
      <c r="B89" s="65" t="inlineStr">
        <is>
          <t>СЕРВЕЛАТ ПРЕМИУМ в/к в/у 0.33кг 8шт.</t>
        </is>
      </c>
      <c r="C89" s="34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RIGHT(D90:D205,4)</f>
        <v/>
      </c>
      <c r="B90" s="65" t="inlineStr">
        <is>
          <t>СЕРВЕЛАТ ФИНСКИЙ СН в/к в/у</t>
        </is>
      </c>
      <c r="C90" s="31" t="inlineStr">
        <is>
          <t>КГ</t>
        </is>
      </c>
      <c r="D90" s="28" t="n">
        <v>1001301876212</v>
      </c>
      <c r="E90" s="24" t="n"/>
      <c r="F90" s="23" t="n">
        <v>0.68</v>
      </c>
      <c r="G90" s="23">
        <f>E90*1</f>
        <v/>
      </c>
      <c r="H90" s="14" t="n"/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ОХОТНИЧИЙ в/к в/у</t>
        </is>
      </c>
      <c r="C91" s="31" t="inlineStr">
        <is>
          <t>КГ</t>
        </is>
      </c>
      <c r="D91" s="28" t="n">
        <v>1001053985341</v>
      </c>
      <c r="E91" s="24" t="n">
        <v>40</v>
      </c>
      <c r="F91" s="23" t="n">
        <v>0.7125</v>
      </c>
      <c r="G91" s="23">
        <f>E91*1</f>
        <v/>
      </c>
      <c r="H91" s="14" t="n">
        <v>5.7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СЕРВЕЛАТ ПРИМА в/к в/у 0.28кг 8шт.</t>
        </is>
      </c>
      <c r="C92" s="34" t="inlineStr">
        <is>
          <t>ШТ</t>
        </is>
      </c>
      <c r="D92" s="28" t="n">
        <v>1001303056692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40" t="n"/>
    </row>
    <row r="93" ht="16.5" customHeight="1" s="95">
      <c r="A93" s="97">
        <f>RIGHT(D93:D208,4)</f>
        <v/>
      </c>
      <c r="B93" s="65" t="inlineStr">
        <is>
          <t>МРАМОРНАЯ И БАЛЫКОВАЯ в/к с/н мгс 1/90</t>
        </is>
      </c>
      <c r="C93" s="34" t="inlineStr">
        <is>
          <t>ШТ</t>
        </is>
      </c>
      <c r="D93" s="28" t="n">
        <v>1001215576586</v>
      </c>
      <c r="E93" s="24" t="n">
        <v>50</v>
      </c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RIGHT(D94:D206,4)</f>
        <v/>
      </c>
      <c r="B94" s="65" t="inlineStr">
        <is>
          <t>МЯСНОЕ АССОРТИ к/з с/н мгс 1/90 10шт.</t>
        </is>
      </c>
      <c r="C94" s="34" t="inlineStr">
        <is>
          <t>ШТ</t>
        </is>
      </c>
      <c r="D94" s="28" t="n">
        <v>1001225416228</v>
      </c>
      <c r="E94" s="24" t="n">
        <v>50</v>
      </c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7">
        <f>RIGHT(D95:D206,4)</f>
        <v/>
      </c>
      <c r="B95" s="27" t="inlineStr">
        <is>
          <t>СЕРВЕЛАТ ФИНСКИЙ в/к в/у_45с</t>
        </is>
      </c>
      <c r="C95" s="31" t="inlineStr">
        <is>
          <t>КГ</t>
        </is>
      </c>
      <c r="D95" s="28" t="n">
        <v>1001051875544</v>
      </c>
      <c r="E95" s="24" t="n">
        <v>120</v>
      </c>
      <c r="F95" s="23" t="n">
        <v>0.85</v>
      </c>
      <c r="G95" s="23">
        <f>E95*1</f>
        <v/>
      </c>
      <c r="H95" s="14" t="n">
        <v>5.1</v>
      </c>
      <c r="I95" s="14" t="n">
        <v>45</v>
      </c>
      <c r="J95" s="40" t="n"/>
    </row>
    <row r="96" ht="16.5" customHeight="1" s="95">
      <c r="A96" s="97">
        <f>RIGHT(D96:D207,4)</f>
        <v/>
      </c>
      <c r="B96" s="27" t="inlineStr">
        <is>
          <t>СЕРВЕЛАТ ФИНСКИЙ СН в/к п/о 0.35кг 8шт</t>
        </is>
      </c>
      <c r="C96" s="34" t="inlineStr">
        <is>
          <t>ШТ</t>
        </is>
      </c>
      <c r="D96" s="28" t="n">
        <v>1001301876213</v>
      </c>
      <c r="E96" s="24" t="n"/>
      <c r="F96" s="23" t="n"/>
      <c r="G96" s="23">
        <f>E96*0.35</f>
        <v/>
      </c>
      <c r="H96" s="14" t="n"/>
      <c r="I96" s="14" t="n"/>
      <c r="J96" s="40" t="n"/>
    </row>
    <row r="97" ht="15.75" customHeight="1" s="95" thickBot="1">
      <c r="A97" s="97">
        <f>RIGHT(D97:D208,4)</f>
        <v/>
      </c>
      <c r="B97" s="27" t="inlineStr">
        <is>
          <t>СЕРВЕЛАТ ФИНСКИЙ в/к в/у срез 0.35кг_45c</t>
        </is>
      </c>
      <c r="C97" s="37" t="inlineStr">
        <is>
          <t>ШТ</t>
        </is>
      </c>
      <c r="D97" s="28" t="n">
        <v>1001301876697</v>
      </c>
      <c r="E97" s="24" t="n">
        <v>800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40" t="n"/>
    </row>
    <row r="98" ht="16.5" customHeight="1" s="95" thickBot="1" thickTop="1">
      <c r="A98" s="97">
        <f>RIGHT(D98:D209,4)</f>
        <v/>
      </c>
      <c r="B98" s="75" t="inlineStr">
        <is>
          <t>Сырокопченые колбасы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5" thickTop="1">
      <c r="A99" s="97">
        <f>RIGHT(D99:D210,4)</f>
        <v/>
      </c>
      <c r="B99" s="27" t="inlineStr">
        <is>
          <t>АРОМАТНАЯ Папа может с/к в/у 1/250 8шт.</t>
        </is>
      </c>
      <c r="C99" s="34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АРОМАТНАЯ с/к с/н в/у 1/100*8_60с</t>
        </is>
      </c>
      <c r="C100" s="34" t="inlineStr">
        <is>
          <t>ШТ</t>
        </is>
      </c>
      <c r="D100" s="28" t="n">
        <v>1001201976454</v>
      </c>
      <c r="E100" s="24" t="n">
        <v>140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>
      <c r="A101" s="97">
        <f>RIGHT(D101:D212,4)</f>
        <v/>
      </c>
      <c r="B101" s="27" t="inlineStr">
        <is>
          <t xml:space="preserve"> ИТАЛЬЯНСКОЕ АССОРТИ с/в с/н мгс 1/90</t>
        </is>
      </c>
      <c r="C101" s="34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7">
        <f>RIGHT(D102:D213,4)</f>
        <v/>
      </c>
      <c r="B102" s="27" t="inlineStr">
        <is>
          <t>ОХОТНИЧЬЯ Папа может с/к в/у 1/220 8шт.</t>
        </is>
      </c>
      <c r="C102" s="34" t="inlineStr">
        <is>
          <t>ШТ</t>
        </is>
      </c>
      <c r="D102" s="28" t="n">
        <v>1001060755931</v>
      </c>
      <c r="E102" s="24" t="n">
        <v>80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Папа может с/к в/у</t>
        </is>
      </c>
      <c r="C103" s="31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40" t="n"/>
    </row>
    <row r="104" ht="16.5" customHeight="1" s="95">
      <c r="A104" s="97">
        <f>RIGHT(D104:D216,4)</f>
        <v/>
      </c>
      <c r="B104" s="27" t="inlineStr">
        <is>
          <t>ПОСОЛЬСКАЯ ПМ с/к с/н в/у 1/100 10шт</t>
        </is>
      </c>
      <c r="C104" s="34" t="inlineStr">
        <is>
          <t>ШТ</t>
        </is>
      </c>
      <c r="D104" s="28" t="n">
        <v>1001203146834</v>
      </c>
      <c r="E104" s="24" t="n"/>
      <c r="F104" s="23" t="n"/>
      <c r="G104" s="23">
        <f>E104*0.1</f>
        <v/>
      </c>
      <c r="H104" s="14" t="n"/>
      <c r="I104" s="14" t="n"/>
      <c r="J104" s="40" t="n"/>
    </row>
    <row r="105" ht="16.5" customHeight="1" s="95">
      <c r="A105" s="97">
        <f>RIGHT(D105:D220,4)</f>
        <v/>
      </c>
      <c r="B105" s="27" t="inlineStr">
        <is>
          <t>САЛЯМИ ИТАЛЬЯНСКАЯ с/к в/у 1/250*8_120c</t>
        </is>
      </c>
      <c r="C105" s="34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>
      <c r="A106" s="97">
        <f>RIGHT(D106:D221,4)</f>
        <v/>
      </c>
      <c r="B106" s="27" t="inlineStr">
        <is>
          <t>САЛЯМИ МЕЛКОЗЕРНЕНАЯ с/к в/у 1/120_60с</t>
        </is>
      </c>
      <c r="C106" s="34" t="inlineStr">
        <is>
          <t>ШТ</t>
        </is>
      </c>
      <c r="D106" s="28" t="n">
        <v>1001193115682</v>
      </c>
      <c r="E106" s="24" t="n">
        <v>320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в/у_Л</t>
        </is>
      </c>
      <c r="C107" s="31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40" t="n"/>
    </row>
    <row r="108" ht="16.5" customHeight="1" s="95">
      <c r="A108" s="97">
        <f>RIGHT(D108:D225,4)</f>
        <v/>
      </c>
      <c r="B108" s="27" t="inlineStr">
        <is>
          <t>ЭКСТРА Папа может с/к в/у 1/250 8шт.</t>
        </is>
      </c>
      <c r="C108" s="34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 thickBot="1">
      <c r="A109" s="97">
        <f>RIGHT(D109:D226,4)</f>
        <v/>
      </c>
      <c r="B109" s="27" t="inlineStr">
        <is>
          <t>ЭКСТРА Папа может с/к с/н в/у 1/100_60с</t>
        </is>
      </c>
      <c r="C109" s="34" t="inlineStr">
        <is>
          <t>ШТ</t>
        </is>
      </c>
      <c r="D109" s="28" t="n">
        <v>1001202506453</v>
      </c>
      <c r="E109" s="24" t="n">
        <v>280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40" t="n"/>
    </row>
    <row r="110" ht="16.5" customHeight="1" s="95" thickBot="1" thickTop="1">
      <c r="A110" s="97">
        <f>RIGHT(D110:D227,4)</f>
        <v/>
      </c>
      <c r="B110" s="75" t="inlineStr">
        <is>
          <t>Ветчины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Top="1">
      <c r="A111" s="97">
        <f>RIGHT(D111:D228,4)</f>
        <v/>
      </c>
      <c r="B111" s="29" t="inlineStr">
        <is>
          <t>ВЕТЧ.ЛЮБИТЕЛЬСКАЯ п/о</t>
        </is>
      </c>
      <c r="C111" s="33" t="inlineStr">
        <is>
          <t>КГ</t>
        </is>
      </c>
      <c r="D111" s="30" t="n">
        <v>1001092446756</v>
      </c>
      <c r="E111" s="24" t="n"/>
      <c r="F111" s="23" t="n">
        <v>1.525</v>
      </c>
      <c r="G111" s="23">
        <f>E111*1</f>
        <v/>
      </c>
      <c r="H111" s="14" t="n">
        <v>6.1</v>
      </c>
      <c r="I111" s="14" t="n">
        <v>60</v>
      </c>
      <c r="J111" s="40" t="n"/>
    </row>
    <row r="112" ht="16.5" customHeight="1" s="95">
      <c r="A112" s="97">
        <f>RIGHT(D112:D229,4)</f>
        <v/>
      </c>
      <c r="B112" s="29" t="inlineStr">
        <is>
          <t>ВЕТЧ.ЛЮБИТЕЛЬСКАЯ п/о 0.4кг</t>
        </is>
      </c>
      <c r="C112" s="38" t="inlineStr">
        <is>
          <t>ШТ</t>
        </is>
      </c>
      <c r="D112" s="81" t="n">
        <v>1001092444611</v>
      </c>
      <c r="E112" s="24" t="n"/>
      <c r="F112" s="23" t="n"/>
      <c r="G112" s="23">
        <f>E112*0.4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>ВЕТЧ.КЛАССИЧЕСКАЯ СН п/о 0.8кг 4шт.</t>
        </is>
      </c>
      <c r="C113" s="38" t="inlineStr">
        <is>
          <t>ШТ</t>
        </is>
      </c>
      <c r="D113" s="81" t="n">
        <v>1001093956645</v>
      </c>
      <c r="E113" s="24" t="n"/>
      <c r="F113" s="23" t="n"/>
      <c r="G113" s="23">
        <f>E113*0.8</f>
        <v/>
      </c>
      <c r="H113" s="14" t="n"/>
      <c r="I113" s="14" t="n"/>
      <c r="J113" s="40" t="n"/>
    </row>
    <row r="114" ht="16.5" customHeight="1" s="95">
      <c r="A114" s="97">
        <f>RIGHT(D114:D231,4)</f>
        <v/>
      </c>
      <c r="B114" s="29" t="inlineStr">
        <is>
          <t xml:space="preserve">ВЕТЧ.МРАМОРНАЯ в/у_45с </t>
        </is>
      </c>
      <c r="C114" s="33" t="inlineStr">
        <is>
          <t>КГ</t>
        </is>
      </c>
      <c r="D114" s="81" t="n">
        <v>1001092436470</v>
      </c>
      <c r="E114" s="24" t="n"/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ВЕТЧ.ФИРМЕННАЯ С ИНДЕЙКОЙ п/о</t>
        </is>
      </c>
      <c r="C115" s="33" t="inlineStr">
        <is>
          <t>КГ</t>
        </is>
      </c>
      <c r="D115" s="81" t="n">
        <v>1001094966025</v>
      </c>
      <c r="E115" s="24" t="n"/>
      <c r="F115" s="23" t="n"/>
      <c r="G115" s="23">
        <f>E115*1</f>
        <v/>
      </c>
      <c r="H115" s="14" t="n"/>
      <c r="I115" s="14" t="n"/>
      <c r="J115" s="40" t="n"/>
    </row>
    <row r="116" ht="16.5" customHeight="1" s="95">
      <c r="A116" s="97">
        <f>RIGHT(D116:D232,4)</f>
        <v/>
      </c>
      <c r="B116" s="29" t="inlineStr">
        <is>
          <t>ВЕТЧ.НЕЖНАЯ Коровино п/о</t>
        </is>
      </c>
      <c r="C116" s="33" t="inlineStr">
        <is>
          <t>КГ</t>
        </is>
      </c>
      <c r="D116" s="81" t="n">
        <v>1001095716865</v>
      </c>
      <c r="E116" s="24" t="n">
        <v>50</v>
      </c>
      <c r="F116" s="23" t="n"/>
      <c r="G116" s="23">
        <f>E116*1</f>
        <v/>
      </c>
      <c r="H116" s="14" t="n"/>
      <c r="I116" s="14" t="n"/>
      <c r="J116" s="40" t="n"/>
    </row>
    <row r="117" ht="16.5" customHeight="1" s="95" thickBot="1">
      <c r="A117" s="97">
        <f>RIGHT(D117:D229,4)</f>
        <v/>
      </c>
      <c r="B117" s="27" t="inlineStr">
        <is>
          <t>ВЕТЧ.МЯСНАЯ Папа может п/о 0.4кг 8шт.</t>
        </is>
      </c>
      <c r="C117" s="38" t="inlineStr">
        <is>
          <t>ШТ</t>
        </is>
      </c>
      <c r="D117" s="52" t="n">
        <v>1001094053215</v>
      </c>
      <c r="E117" s="24" t="n">
        <v>40</v>
      </c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40" t="n"/>
    </row>
    <row r="118" ht="16.5" customHeight="1" s="95" thickBot="1" thickTop="1">
      <c r="A118" s="97">
        <f>RIGHT(D118:D232,4)</f>
        <v/>
      </c>
      <c r="B118" s="75" t="inlineStr">
        <is>
          <t>Копчености варенокопченые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Top="1">
      <c r="A119" s="97">
        <f>RIGHT(D119:D235,4)</f>
        <v/>
      </c>
      <c r="B119" s="48" t="inlineStr">
        <is>
          <t>СВИНИНА ПО-ДОМАШНЕМУ к/в мл/к в/у 0.3кг</t>
        </is>
      </c>
      <c r="C119" s="36" t="inlineStr">
        <is>
          <t>ШТ</t>
        </is>
      </c>
      <c r="D119" s="28" t="n">
        <v>1001084216206</v>
      </c>
      <c r="E119" s="24" t="n">
        <v>120</v>
      </c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40" t="n"/>
    </row>
    <row r="120" ht="16.5" customHeight="1" s="95">
      <c r="A120" s="97">
        <f>RIGHT(D120:D236,4)</f>
        <v/>
      </c>
      <c r="B120" s="48" t="inlineStr">
        <is>
          <t>БАЛЫК И ШЕЙКА с/в с/н мгс 1/90 10 шт</t>
        </is>
      </c>
      <c r="C120" s="36" t="inlineStr">
        <is>
          <t>ШТ</t>
        </is>
      </c>
      <c r="D120" s="28" t="n">
        <v>1001225406223</v>
      </c>
      <c r="E120" s="24" t="n"/>
      <c r="F120" s="23" t="n"/>
      <c r="G120" s="23">
        <f>E120*0.09</f>
        <v/>
      </c>
      <c r="H120" s="99" t="n"/>
      <c r="I120" s="99" t="n"/>
      <c r="J120" s="96" t="n"/>
    </row>
    <row r="121" ht="16.5" customHeight="1" s="95" thickBot="1">
      <c r="A121" s="97">
        <f>RIGHT(D121:D236,4)</f>
        <v/>
      </c>
      <c r="B121" s="48" t="inlineStr">
        <is>
          <t xml:space="preserve">БЕКОН с/к с/н в/у 1/180 10шт. </t>
        </is>
      </c>
      <c r="C121" s="36" t="inlineStr">
        <is>
          <t>ШТ</t>
        </is>
      </c>
      <c r="D121" s="28" t="n">
        <v>1001233296445</v>
      </c>
      <c r="E121" s="24" t="n">
        <v>40</v>
      </c>
      <c r="F121" s="23" t="n"/>
      <c r="G121" s="23">
        <f>E121*0.18</f>
        <v/>
      </c>
      <c r="H121" s="99" t="n"/>
      <c r="I121" s="99" t="n"/>
      <c r="J121" s="96" t="n"/>
    </row>
    <row r="122" ht="16.5" customHeight="1" s="95" thickBot="1" thickTop="1">
      <c r="A122" s="97">
        <f>RIGHT(D122:D237,4)</f>
        <v/>
      </c>
      <c r="B122" s="75" t="inlineStr">
        <is>
          <t>Паштеты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7">
        <f>RIGHT(D123:D240,4)</f>
        <v/>
      </c>
      <c r="B123" s="75" t="inlineStr">
        <is>
          <t>Пельмени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Top="1">
      <c r="A124" s="97">
        <f>RIGHT(D124:D241,4)</f>
        <v/>
      </c>
      <c r="B124" s="48" t="inlineStr">
        <is>
          <t>ОСТАН.ТРАДИЦ. пельм кор.0.5кг зам._120с</t>
        </is>
      </c>
      <c r="C124" s="34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3" t="n">
        <v>120</v>
      </c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АДЖИКОЙ пл.0.45кг зам. </t>
        </is>
      </c>
      <c r="C125" s="34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>
      <c r="A126" s="97">
        <f>RIGHT(D126:D243,4)</f>
        <v/>
      </c>
      <c r="B126" s="48" t="inlineStr">
        <is>
          <t xml:space="preserve">ПЕЛЬМ.С БЕЛ.ГРИБАМИ пл.0.45кг зам. </t>
        </is>
      </c>
      <c r="C126" s="34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3" t="n"/>
      <c r="J126" s="40" t="n"/>
    </row>
    <row r="127" ht="16.5" customHeight="1" s="95" thickBot="1">
      <c r="A127" s="97">
        <f>RIGHT(D127:D242,4)</f>
        <v/>
      </c>
      <c r="B127" s="48" t="inlineStr">
        <is>
          <t>ОСТАН.ТРАДИЦ.пельм пл.0.9кг зам._120с</t>
        </is>
      </c>
      <c r="C127" s="37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Полуфабрикаты с картофелем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7">
        <f>RIGHT(D129:D244,4)</f>
        <v/>
      </c>
      <c r="B129" s="48" t="inlineStr">
        <is>
          <t>С КАРТОФЕЛЕМ вареники кор.0.5кг зам_120</t>
        </is>
      </c>
      <c r="C129" s="37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Блины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Format="1" customHeight="1" s="91" thickBot="1" thickTop="1">
      <c r="A131" s="97">
        <f>RIGHT(D131:D246,4)</f>
        <v/>
      </c>
      <c r="B131" s="92" t="inlineStr">
        <is>
          <t>С КУРИЦЕЙ И ГРИБАМИ 1/420 10шт.зам.</t>
        </is>
      </c>
      <c r="C131" s="93" t="inlineStr">
        <is>
          <t>ШТ</t>
        </is>
      </c>
      <c r="D131" s="86" t="n">
        <v>1002133974956</v>
      </c>
      <c r="E131" s="87" t="n"/>
      <c r="F131" s="88" t="n">
        <v>0.42</v>
      </c>
      <c r="G131" s="88">
        <f>E131*0.42</f>
        <v/>
      </c>
      <c r="H131" s="89" t="n">
        <v>4.2</v>
      </c>
      <c r="I131" s="94" t="n">
        <v>120</v>
      </c>
      <c r="J131" s="89" t="n"/>
      <c r="K131" s="90" t="n"/>
    </row>
    <row r="132" ht="16.5" customHeight="1" s="95" thickTop="1">
      <c r="A132" s="97">
        <f>RIGHT(D132:D247,4)</f>
        <v/>
      </c>
      <c r="B132" s="48" t="inlineStr">
        <is>
          <t>БЛИНЧ.С МЯСОМ пл.1/420 10шт.зам.</t>
        </is>
      </c>
      <c r="C132" s="34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>
      <c r="A133" s="97">
        <f>RIGHT(D133:D248,4)</f>
        <v/>
      </c>
      <c r="B133" s="48" t="inlineStr">
        <is>
          <t>БЛИНЧ. С ТВОРОГОМ 1/420 12шт.зам.</t>
        </is>
      </c>
      <c r="C133" s="37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3" t="n">
        <v>120</v>
      </c>
      <c r="J133" s="40" t="n"/>
    </row>
    <row r="134" ht="16.5" customHeight="1" s="95" thickBot="1" thickTop="1">
      <c r="A134" s="97">
        <f>RIGHT(D134:D249,4)</f>
        <v/>
      </c>
      <c r="B134" s="75" t="inlineStr">
        <is>
          <t>Консервы мясные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75" t="inlineStr">
        <is>
          <t>Мясокостные замороженные</t>
        </is>
      </c>
      <c r="C135" s="75" t="n"/>
      <c r="D135" s="75" t="n"/>
      <c r="E135" s="75" t="n"/>
      <c r="F135" s="74" t="n"/>
      <c r="G135" s="75" t="n"/>
      <c r="H135" s="75" t="n"/>
      <c r="I135" s="75" t="n"/>
      <c r="J135" s="76" t="n"/>
    </row>
    <row r="136" ht="16.5" customHeight="1" s="95" thickBot="1" thickTop="1">
      <c r="A136" s="97">
        <f>RIGHT(D136:D251,4)</f>
        <v/>
      </c>
      <c r="B136" s="48" t="inlineStr">
        <is>
          <t xml:space="preserve"> РАГУ СВИНОЕ 1кг 8шт.зам_120с </t>
        </is>
      </c>
      <c r="C136" s="37" t="inlineStr">
        <is>
          <t>ШТ</t>
        </is>
      </c>
      <c r="D136" s="69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3" t="n">
        <v>120</v>
      </c>
      <c r="J136" s="40" t="n"/>
    </row>
    <row r="137" ht="15.75" customHeight="1" s="95" thickTop="1">
      <c r="A137" s="97">
        <f>RIGHT(D137:D252,4)</f>
        <v/>
      </c>
      <c r="B137" s="48" t="inlineStr">
        <is>
          <t>ШАШЛЫК ИЗ СВИНИНЫ зам.</t>
        </is>
      </c>
      <c r="C137" s="31" t="inlineStr">
        <is>
          <t>КГ</t>
        </is>
      </c>
      <c r="D137" s="69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3" t="n">
        <v>90</v>
      </c>
      <c r="J137" s="40" t="n"/>
    </row>
    <row r="138" ht="15.75" customHeight="1" s="95" thickBot="1">
      <c r="A138" s="97">
        <f>RIGHT(D138:D253,4)</f>
        <v/>
      </c>
      <c r="B138" s="48" t="inlineStr">
        <is>
          <t>РЕБРЫШКИ ОБЫКНОВЕННЫЕ 1кг 12шт.зам.</t>
        </is>
      </c>
      <c r="C138" s="37" t="inlineStr">
        <is>
          <t>ШТ</t>
        </is>
      </c>
      <c r="D138" s="70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3" t="n">
        <v>120</v>
      </c>
      <c r="J138" s="40" t="n"/>
    </row>
    <row r="139" ht="16.5" customHeight="1" s="95" thickBot="1" thickTop="1">
      <c r="A139" s="78" t="n"/>
      <c r="B139" s="78" t="inlineStr">
        <is>
          <t>ВСЕГО:</t>
        </is>
      </c>
      <c r="C139" s="16" t="n"/>
      <c r="D139" s="49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5" thickTop="1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2024-06-28T13:18:46Z</dcterms:modified>
  <cp:lastModifiedBy>Uaer4</cp:lastModifiedBy>
  <cp:lastPrinted>2023-11-08T08:22:20Z</cp:lastPrinted>
</cp:coreProperties>
</file>