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"/>
    </mc:Choice>
  </mc:AlternateContent>
  <xr:revisionPtr revIDLastSave="0" documentId="13_ncr:1_{155154D5-9391-4E27-A147-3283AF98C2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1" l="1"/>
  <c r="O22" i="1"/>
  <c r="T22" i="1" s="1"/>
  <c r="S22" i="1" l="1"/>
  <c r="O29" i="1"/>
  <c r="K29" i="1"/>
  <c r="AB13" i="1"/>
  <c r="AB30" i="1"/>
  <c r="AB36" i="1"/>
  <c r="AB39" i="1"/>
  <c r="AB6" i="1"/>
  <c r="O42" i="1"/>
  <c r="T42" i="1" s="1"/>
  <c r="O41" i="1"/>
  <c r="T41" i="1" s="1"/>
  <c r="O7" i="1"/>
  <c r="P7" i="1" s="1"/>
  <c r="AB7" i="1" s="1"/>
  <c r="O8" i="1"/>
  <c r="P8" i="1" s="1"/>
  <c r="AB8" i="1" s="1"/>
  <c r="O9" i="1"/>
  <c r="P9" i="1" s="1"/>
  <c r="AB9" i="1" s="1"/>
  <c r="O10" i="1"/>
  <c r="AB10" i="1" s="1"/>
  <c r="O11" i="1"/>
  <c r="P11" i="1" s="1"/>
  <c r="AB11" i="1" s="1"/>
  <c r="O12" i="1"/>
  <c r="AB12" i="1" s="1"/>
  <c r="O13" i="1"/>
  <c r="S13" i="1" s="1"/>
  <c r="O14" i="1"/>
  <c r="AB14" i="1" s="1"/>
  <c r="O15" i="1"/>
  <c r="AB15" i="1" s="1"/>
  <c r="O16" i="1"/>
  <c r="P16" i="1" s="1"/>
  <c r="AB16" i="1" s="1"/>
  <c r="O17" i="1"/>
  <c r="P17" i="1" s="1"/>
  <c r="AB17" i="1" s="1"/>
  <c r="O18" i="1"/>
  <c r="P18" i="1" s="1"/>
  <c r="AB18" i="1" s="1"/>
  <c r="O19" i="1"/>
  <c r="P19" i="1" s="1"/>
  <c r="AB19" i="1" s="1"/>
  <c r="O20" i="1"/>
  <c r="P20" i="1" s="1"/>
  <c r="AB20" i="1" s="1"/>
  <c r="O21" i="1"/>
  <c r="AB21" i="1" s="1"/>
  <c r="O23" i="1"/>
  <c r="P23" i="1" s="1"/>
  <c r="AB23" i="1" s="1"/>
  <c r="O24" i="1"/>
  <c r="P24" i="1" s="1"/>
  <c r="AB24" i="1" s="1"/>
  <c r="O25" i="1"/>
  <c r="P25" i="1" s="1"/>
  <c r="AB25" i="1" s="1"/>
  <c r="O26" i="1"/>
  <c r="AB26" i="1" s="1"/>
  <c r="O27" i="1"/>
  <c r="P27" i="1" s="1"/>
  <c r="AB27" i="1" s="1"/>
  <c r="O28" i="1"/>
  <c r="AB28" i="1" s="1"/>
  <c r="O30" i="1"/>
  <c r="S30" i="1" s="1"/>
  <c r="O31" i="1"/>
  <c r="P31" i="1" s="1"/>
  <c r="AB31" i="1" s="1"/>
  <c r="O32" i="1"/>
  <c r="P32" i="1" s="1"/>
  <c r="AB32" i="1" s="1"/>
  <c r="O33" i="1"/>
  <c r="P33" i="1" s="1"/>
  <c r="AB33" i="1" s="1"/>
  <c r="O34" i="1"/>
  <c r="P34" i="1" s="1"/>
  <c r="AB34" i="1" s="1"/>
  <c r="O35" i="1"/>
  <c r="T35" i="1" s="1"/>
  <c r="O36" i="1"/>
  <c r="S36" i="1" s="1"/>
  <c r="O37" i="1"/>
  <c r="P37" i="1" s="1"/>
  <c r="AB37" i="1" s="1"/>
  <c r="O38" i="1"/>
  <c r="T38" i="1" s="1"/>
  <c r="O39" i="1"/>
  <c r="S39" i="1" s="1"/>
  <c r="O6" i="1"/>
  <c r="T6" i="1" s="1"/>
  <c r="K13" i="1"/>
  <c r="K42" i="1"/>
  <c r="K41" i="1"/>
  <c r="S42" i="1" l="1"/>
  <c r="P29" i="1"/>
  <c r="AB29" i="1" s="1"/>
  <c r="S41" i="1"/>
  <c r="T34" i="1"/>
  <c r="T30" i="1"/>
  <c r="T26" i="1"/>
  <c r="T21" i="1"/>
  <c r="T17" i="1"/>
  <c r="T13" i="1"/>
  <c r="T9" i="1"/>
  <c r="S6" i="1"/>
  <c r="T36" i="1"/>
  <c r="T32" i="1"/>
  <c r="T28" i="1"/>
  <c r="T24" i="1"/>
  <c r="T19" i="1"/>
  <c r="T15" i="1"/>
  <c r="T11" i="1"/>
  <c r="T7" i="1"/>
  <c r="T39" i="1"/>
  <c r="T37" i="1"/>
  <c r="T33" i="1"/>
  <c r="T31" i="1"/>
  <c r="T29" i="1"/>
  <c r="T27" i="1"/>
  <c r="T25" i="1"/>
  <c r="T23" i="1"/>
  <c r="T20" i="1"/>
  <c r="T18" i="1"/>
  <c r="T16" i="1"/>
  <c r="T14" i="1"/>
  <c r="T12" i="1"/>
  <c r="T10" i="1"/>
  <c r="T8" i="1"/>
  <c r="P38" i="1"/>
  <c r="S37" i="1"/>
  <c r="S34" i="1"/>
  <c r="S33" i="1"/>
  <c r="S32" i="1"/>
  <c r="S31" i="1"/>
  <c r="S28" i="1"/>
  <c r="S27" i="1"/>
  <c r="S26" i="1"/>
  <c r="S25" i="1"/>
  <c r="S24" i="1"/>
  <c r="S23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P35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9" i="1" l="1"/>
  <c r="AB35" i="1"/>
  <c r="S35" i="1"/>
  <c r="AB38" i="1"/>
  <c r="S38" i="1"/>
  <c r="AB5" i="1"/>
  <c r="P5" i="1"/>
  <c r="K5" i="1"/>
</calcChain>
</file>

<file path=xl/sharedStrings.xml><?xml version="1.0" encoding="utf-8"?>
<sst xmlns="http://schemas.openxmlformats.org/spreadsheetml/2006/main" count="119" uniqueCount="75">
  <si>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</si>
  <si>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</si>
  <si>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</si>
  <si>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</si>
  <si>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</si>
  <si>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</si>
  <si>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</si>
  <si>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</si>
  <si>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</si>
  <si>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</si>
  <si>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</si>
  <si>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</si>
  <si>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</si>
  <si>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</si>
  <si>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</si>
  <si>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</si>
  <si>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</si>
  <si>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</si>
  <si>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</si>
  <si>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</si>
  <si>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</si>
  <si>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</si>
  <si>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</si>
  <si>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</si>
  <si>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</si>
  <si>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</si>
  <si>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</si>
  <si>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</si>
  <si>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</si>
  <si>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</si>
  <si>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</si>
  <si>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</si>
  <si>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</si>
  <si>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</si>
  <si>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</si>
  <si>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</si>
  <si>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</si>
  <si>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</si>
  <si>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</si>
  <si>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</si>
  <si>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</si>
  <si>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</si>
  <si>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</si>
  <si>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</si>
  <si>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</si>
  <si>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</si>
  <si>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</si>
  <si>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</si>
  <si>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</si>
  <si>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</si>
  <si>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</si>
  <si>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</si>
  <si>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</si>
  <si>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</si>
  <si>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</si>
  <si>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</si>
  <si>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</si>
  <si>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</si>
  <si>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</si>
  <si>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</si>
  <si>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</si>
  <si>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</si>
  <si>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</si>
  <si>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</si>
  <si>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</si>
  <si>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</si>
  <si>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</si>
  <si>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</si>
  <si>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</si>
  <si>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</si>
  <si>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</si>
  <si>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ротация на (5039845    Сыр "Пармезан" с массовой долей жира в сухом веществе 40 %, срок созревания 3 месяца)</t>
  </si>
  <si>
    <t>необходимо увеличить продажи / ротация на 0,18 (150 дн.)</t>
  </si>
  <si>
    <t>Сыр Папа Может Папин Завтрак 50% 200г  Останкино</t>
  </si>
  <si>
    <t>новинка / ротация на Сыр ПАПА МОЖЕТ "Папин завтрак" 45% 180г Славяна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</si>
</sst>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5" borderId="1" xfId="1" applyNumberFormat="1" applyFont="1" applyFill="1"/>
    <xf numFmtId="164" fontId="1" fillId="0" borderId="6" xfId="1" applyNumberFormat="1" applyBorder="1"/>
    <xf numFmtId="164" fontId="1" fillId="0" borderId="3" xfId="1" applyNumberFormat="1" applyBorder="1"/>
    <xf numFmtId="164" fontId="4" fillId="0" borderId="1" xfId="1" applyNumberFormat="1" applyFont="1" applyAlignment="1">
      <alignment wrapText="1"/>
    </xf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6" xfId="1" applyNumberFormat="1" applyFill="1" applyBorder="1"/>
    <xf numFmtId="164" fontId="1" fillId="0" borderId="9" xfId="1" applyNumberFormat="1" applyBorder="1"/>
    <xf numFmtId="0" fontId="0" fillId="0" borderId="1" xfId="0" applyBorder="1"/>
    <xf numFmtId="164" fontId="1" fillId="0" borderId="10" xfId="1" applyNumberFormat="1" applyBorder="1"/>
    <xf numFmtId="164" fontId="1" fillId="0" borderId="1" xfId="1" applyNumberFormat="1" applyFill="1" applyBorder="1"/>
    <xf numFmtId="164" fontId="1" fillId="0" borderId="1" xfId="1" applyNumberFormat="1" applyBorder="1"/>
    <xf numFmtId="2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9" sqref="R19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9.7109375" customWidth="1"/>
    <col min="10" max="11" width="6.28515625" customWidth="1"/>
    <col min="12" max="13" width="1.140625" customWidth="1"/>
    <col min="14" max="17" width="6.28515625" customWidth="1"/>
    <col min="18" max="18" width="21.42578125" customWidth="1"/>
    <col min="19" max="20" width="4.42578125" customWidth="1"/>
    <col min="21" max="26" width="6.28515625" customWidth="1"/>
    <col min="27" max="27" width="42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8" t="s">
        <v>16</v>
      </c>
      <c r="R3" s="18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6326.933</v>
      </c>
      <c r="F5" s="4">
        <f>SUM(F6:F497)</f>
        <v>16384.235999999997</v>
      </c>
      <c r="G5" s="6"/>
      <c r="H5" s="1"/>
      <c r="I5" s="1"/>
      <c r="J5" s="4">
        <f>SUM(J6:J497)</f>
        <v>6391</v>
      </c>
      <c r="K5" s="4">
        <f>SUM(K6:K497)</f>
        <v>-64.067000000000007</v>
      </c>
      <c r="L5" s="4">
        <f>SUM(L6:L497)</f>
        <v>0</v>
      </c>
      <c r="M5" s="4">
        <f>SUM(M6:M497)</f>
        <v>0</v>
      </c>
      <c r="N5" s="4">
        <f>SUM(N6:N497)</f>
        <v>5730</v>
      </c>
      <c r="O5" s="4">
        <f>SUM(O6:O497)</f>
        <v>1265.3866</v>
      </c>
      <c r="P5" s="4">
        <f>SUM(P6:P497)</f>
        <v>5660.6559999999999</v>
      </c>
      <c r="Q5" s="4">
        <f>SUM(Q6:Q497)</f>
        <v>0</v>
      </c>
      <c r="R5" s="1"/>
      <c r="S5" s="1"/>
      <c r="T5" s="1"/>
      <c r="U5" s="4">
        <f t="shared" ref="U5:Z5" si="0">SUM(U6:U497)</f>
        <v>1726.0450000000001</v>
      </c>
      <c r="V5" s="4">
        <f t="shared" si="0"/>
        <v>1532.5805999999998</v>
      </c>
      <c r="W5" s="4">
        <f t="shared" si="0"/>
        <v>1811.1895999999997</v>
      </c>
      <c r="X5" s="4">
        <f t="shared" si="0"/>
        <v>2461.5630000000001</v>
      </c>
      <c r="Y5" s="4">
        <f t="shared" si="0"/>
        <v>1599.3405999999998</v>
      </c>
      <c r="Z5" s="4">
        <f t="shared" si="0"/>
        <v>1807.6053999999999</v>
      </c>
      <c r="AA5" s="1"/>
      <c r="AB5" s="4">
        <f>SUM(AB6:AB497)</f>
        <v>2760.4759999999997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318</v>
      </c>
      <c r="D6" s="1"/>
      <c r="E6" s="1">
        <v>104</v>
      </c>
      <c r="F6" s="1">
        <v>182</v>
      </c>
      <c r="G6" s="6">
        <v>0.14000000000000001</v>
      </c>
      <c r="H6" s="1">
        <v>180</v>
      </c>
      <c r="I6" s="1">
        <v>9988421</v>
      </c>
      <c r="J6" s="1">
        <v>94</v>
      </c>
      <c r="K6" s="1">
        <f t="shared" ref="K6:K39" si="1">E6-J6</f>
        <v>10</v>
      </c>
      <c r="L6" s="1"/>
      <c r="M6" s="1"/>
      <c r="N6" s="1">
        <v>400</v>
      </c>
      <c r="O6" s="1">
        <f>E6/5</f>
        <v>20.8</v>
      </c>
      <c r="P6" s="5"/>
      <c r="Q6" s="5"/>
      <c r="R6" s="1"/>
      <c r="S6" s="1">
        <f>(F6+N6+P6)/O6</f>
        <v>27.98076923076923</v>
      </c>
      <c r="T6" s="1">
        <f>(F6+N6)/O6</f>
        <v>27.98076923076923</v>
      </c>
      <c r="U6" s="1">
        <v>42</v>
      </c>
      <c r="V6" s="1">
        <v>18</v>
      </c>
      <c r="W6" s="1">
        <v>5.8</v>
      </c>
      <c r="X6" s="1">
        <v>28.4</v>
      </c>
      <c r="Y6" s="1">
        <v>16.399999999999999</v>
      </c>
      <c r="Z6" s="1">
        <v>8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252</v>
      </c>
      <c r="D7" s="1">
        <v>116</v>
      </c>
      <c r="E7" s="1">
        <v>141</v>
      </c>
      <c r="F7" s="1">
        <v>227</v>
      </c>
      <c r="G7" s="6">
        <v>0.18</v>
      </c>
      <c r="H7" s="1">
        <v>270</v>
      </c>
      <c r="I7" s="1">
        <v>9988438</v>
      </c>
      <c r="J7" s="1">
        <v>137</v>
      </c>
      <c r="K7" s="1">
        <f t="shared" si="1"/>
        <v>4</v>
      </c>
      <c r="L7" s="1"/>
      <c r="M7" s="1"/>
      <c r="N7" s="1">
        <v>80</v>
      </c>
      <c r="O7" s="1">
        <f t="shared" ref="O7:O42" si="2">E7/5</f>
        <v>28.2</v>
      </c>
      <c r="P7" s="5">
        <f t="shared" ref="P7:P11" si="3">20*O7-N7-F7</f>
        <v>257</v>
      </c>
      <c r="Q7" s="5"/>
      <c r="R7" s="1"/>
      <c r="S7" s="1">
        <f t="shared" ref="S7:S39" si="4">(F7+N7+P7)/O7</f>
        <v>20</v>
      </c>
      <c r="T7" s="1">
        <f t="shared" ref="T7:T39" si="5">(F7+N7)/O7</f>
        <v>10.886524822695035</v>
      </c>
      <c r="U7" s="1">
        <v>24.4</v>
      </c>
      <c r="V7" s="1">
        <v>24.2</v>
      </c>
      <c r="W7" s="1">
        <v>17.8</v>
      </c>
      <c r="X7" s="1">
        <v>28.6</v>
      </c>
      <c r="Y7" s="1">
        <v>15</v>
      </c>
      <c r="Z7" s="1">
        <v>7.2</v>
      </c>
      <c r="AA7" s="1"/>
      <c r="AB7" s="1">
        <f t="shared" ref="AB7:AB39" si="6">P7*G7</f>
        <v>46.26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150</v>
      </c>
      <c r="D8" s="1">
        <v>256</v>
      </c>
      <c r="E8" s="1">
        <v>144</v>
      </c>
      <c r="F8" s="1">
        <v>260</v>
      </c>
      <c r="G8" s="6">
        <v>0.18</v>
      </c>
      <c r="H8" s="1">
        <v>270</v>
      </c>
      <c r="I8" s="1">
        <v>9988445</v>
      </c>
      <c r="J8" s="1">
        <v>140</v>
      </c>
      <c r="K8" s="1">
        <f t="shared" si="1"/>
        <v>4</v>
      </c>
      <c r="L8" s="1"/>
      <c r="M8" s="1"/>
      <c r="N8" s="1">
        <v>180</v>
      </c>
      <c r="O8" s="1">
        <f t="shared" si="2"/>
        <v>28.8</v>
      </c>
      <c r="P8" s="5">
        <f t="shared" si="3"/>
        <v>136</v>
      </c>
      <c r="Q8" s="5"/>
      <c r="R8" s="1"/>
      <c r="S8" s="1">
        <f t="shared" si="4"/>
        <v>20</v>
      </c>
      <c r="T8" s="1">
        <f t="shared" si="5"/>
        <v>15.277777777777777</v>
      </c>
      <c r="U8" s="1">
        <v>31</v>
      </c>
      <c r="V8" s="1">
        <v>28.2</v>
      </c>
      <c r="W8" s="1">
        <v>25.4</v>
      </c>
      <c r="X8" s="1">
        <v>24.4</v>
      </c>
      <c r="Y8" s="1">
        <v>15.4</v>
      </c>
      <c r="Z8" s="1">
        <v>20.6</v>
      </c>
      <c r="AA8" s="1"/>
      <c r="AB8" s="1">
        <f t="shared" si="6"/>
        <v>24.48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398</v>
      </c>
      <c r="D9" s="1"/>
      <c r="E9" s="1">
        <v>113</v>
      </c>
      <c r="F9" s="1">
        <v>279</v>
      </c>
      <c r="G9" s="6">
        <v>0.4</v>
      </c>
      <c r="H9" s="1">
        <v>270</v>
      </c>
      <c r="I9" s="1">
        <v>9988452</v>
      </c>
      <c r="J9" s="1">
        <v>115</v>
      </c>
      <c r="K9" s="1">
        <f t="shared" si="1"/>
        <v>-2</v>
      </c>
      <c r="L9" s="1"/>
      <c r="M9" s="1"/>
      <c r="N9" s="1"/>
      <c r="O9" s="1">
        <f t="shared" si="2"/>
        <v>22.6</v>
      </c>
      <c r="P9" s="5">
        <f t="shared" si="3"/>
        <v>173</v>
      </c>
      <c r="Q9" s="5"/>
      <c r="R9" s="1"/>
      <c r="S9" s="1">
        <f t="shared" si="4"/>
        <v>20</v>
      </c>
      <c r="T9" s="1">
        <f t="shared" si="5"/>
        <v>12.34513274336283</v>
      </c>
      <c r="U9" s="1">
        <v>13.2</v>
      </c>
      <c r="V9" s="1">
        <v>12.8</v>
      </c>
      <c r="W9" s="1">
        <v>4.4000000000000004</v>
      </c>
      <c r="X9" s="1">
        <v>34.6</v>
      </c>
      <c r="Y9" s="1">
        <v>2.4</v>
      </c>
      <c r="Z9" s="1">
        <v>0</v>
      </c>
      <c r="AA9" s="1"/>
      <c r="AB9" s="1">
        <f t="shared" si="6"/>
        <v>69.2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32</v>
      </c>
      <c r="C10" s="1">
        <v>258</v>
      </c>
      <c r="D10" s="1">
        <v>4</v>
      </c>
      <c r="E10" s="1">
        <v>37</v>
      </c>
      <c r="F10" s="1">
        <v>225</v>
      </c>
      <c r="G10" s="6">
        <v>0.4</v>
      </c>
      <c r="H10" s="1">
        <v>270</v>
      </c>
      <c r="I10" s="1">
        <v>9988476</v>
      </c>
      <c r="J10" s="1">
        <v>37</v>
      </c>
      <c r="K10" s="1">
        <f t="shared" si="1"/>
        <v>0</v>
      </c>
      <c r="L10" s="1"/>
      <c r="M10" s="1"/>
      <c r="N10" s="1"/>
      <c r="O10" s="1">
        <f t="shared" si="2"/>
        <v>7.4</v>
      </c>
      <c r="P10" s="5"/>
      <c r="Q10" s="5"/>
      <c r="R10" s="1"/>
      <c r="S10" s="1">
        <f t="shared" si="4"/>
        <v>30.405405405405403</v>
      </c>
      <c r="T10" s="1">
        <f t="shared" si="5"/>
        <v>30.405405405405403</v>
      </c>
      <c r="U10" s="1">
        <v>2.4</v>
      </c>
      <c r="V10" s="1">
        <v>6.8</v>
      </c>
      <c r="W10" s="1">
        <v>6</v>
      </c>
      <c r="X10" s="1">
        <v>16.399999999999999</v>
      </c>
      <c r="Y10" s="1">
        <v>0.8</v>
      </c>
      <c r="Z10" s="1">
        <v>0</v>
      </c>
      <c r="AA10" s="22" t="s">
        <v>39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42</v>
      </c>
      <c r="B11" s="1" t="s">
        <v>32</v>
      </c>
      <c r="C11" s="1">
        <v>310</v>
      </c>
      <c r="D11" s="1">
        <v>1</v>
      </c>
      <c r="E11" s="1">
        <v>228</v>
      </c>
      <c r="F11" s="1">
        <v>83</v>
      </c>
      <c r="G11" s="6">
        <v>0.18</v>
      </c>
      <c r="H11" s="1">
        <v>150</v>
      </c>
      <c r="I11" s="1">
        <v>5034819</v>
      </c>
      <c r="J11" s="1">
        <v>217</v>
      </c>
      <c r="K11" s="1">
        <f t="shared" si="1"/>
        <v>11</v>
      </c>
      <c r="L11" s="1"/>
      <c r="M11" s="1"/>
      <c r="N11" s="1">
        <v>600</v>
      </c>
      <c r="O11" s="1">
        <f t="shared" si="2"/>
        <v>45.6</v>
      </c>
      <c r="P11" s="5">
        <f t="shared" si="3"/>
        <v>229</v>
      </c>
      <c r="Q11" s="5"/>
      <c r="R11" s="1"/>
      <c r="S11" s="1">
        <f t="shared" si="4"/>
        <v>20</v>
      </c>
      <c r="T11" s="1">
        <f t="shared" si="5"/>
        <v>14.978070175438596</v>
      </c>
      <c r="U11" s="1">
        <v>61.2</v>
      </c>
      <c r="V11" s="1">
        <v>13.2</v>
      </c>
      <c r="W11" s="1">
        <v>8.8000000000000007</v>
      </c>
      <c r="X11" s="1">
        <v>45.6</v>
      </c>
      <c r="Y11" s="1">
        <v>2.6</v>
      </c>
      <c r="Z11" s="1">
        <v>11</v>
      </c>
      <c r="AA11" s="1"/>
      <c r="AB11" s="1">
        <f t="shared" si="6"/>
        <v>41.22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43</v>
      </c>
      <c r="B12" s="14" t="s">
        <v>41</v>
      </c>
      <c r="C12" s="14"/>
      <c r="D12" s="14">
        <v>200.88</v>
      </c>
      <c r="E12" s="14"/>
      <c r="F12" s="15">
        <v>200.88</v>
      </c>
      <c r="G12" s="6">
        <v>1</v>
      </c>
      <c r="H12" s="1">
        <v>150</v>
      </c>
      <c r="I12" s="1">
        <v>5039845</v>
      </c>
      <c r="J12" s="1"/>
      <c r="K12" s="1">
        <f t="shared" si="1"/>
        <v>0</v>
      </c>
      <c r="L12" s="1"/>
      <c r="M12" s="1"/>
      <c r="N12" s="1"/>
      <c r="O12" s="1">
        <f t="shared" si="2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39.75" thickBot="1" x14ac:dyDescent="0.3">
      <c r="A13" s="24" t="s">
        <v>40</v>
      </c>
      <c r="B13" s="16" t="s">
        <v>41</v>
      </c>
      <c r="C13" s="16"/>
      <c r="D13" s="16"/>
      <c r="E13" s="16"/>
      <c r="F13" s="17"/>
      <c r="G13" s="6">
        <v>0</v>
      </c>
      <c r="H13" s="1">
        <v>150</v>
      </c>
      <c r="I13" s="11" t="s">
        <v>52</v>
      </c>
      <c r="J13" s="1"/>
      <c r="K13" s="1">
        <f t="shared" ref="K13" si="7">E13-J13</f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4.6968000000000014</v>
      </c>
      <c r="V13" s="1">
        <v>8.9784000000000006</v>
      </c>
      <c r="W13" s="1">
        <v>1.9916</v>
      </c>
      <c r="X13" s="1">
        <v>4.1622000000000003</v>
      </c>
      <c r="Y13" s="1">
        <v>3.8603999999999998</v>
      </c>
      <c r="Z13" s="1">
        <v>4.8515999999999986</v>
      </c>
      <c r="AA13" s="21" t="s">
        <v>71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32</v>
      </c>
      <c r="C14" s="1">
        <v>342</v>
      </c>
      <c r="D14" s="1">
        <v>624</v>
      </c>
      <c r="E14" s="1">
        <v>143</v>
      </c>
      <c r="F14" s="1">
        <v>815</v>
      </c>
      <c r="G14" s="6">
        <v>0.1</v>
      </c>
      <c r="H14" s="1">
        <v>90</v>
      </c>
      <c r="I14" s="1">
        <v>8444163</v>
      </c>
      <c r="J14" s="1">
        <v>135</v>
      </c>
      <c r="K14" s="1">
        <f t="shared" si="1"/>
        <v>8</v>
      </c>
      <c r="L14" s="1"/>
      <c r="M14" s="1"/>
      <c r="N14" s="1"/>
      <c r="O14" s="1">
        <f t="shared" si="2"/>
        <v>28.6</v>
      </c>
      <c r="P14" s="5"/>
      <c r="Q14" s="5"/>
      <c r="R14" s="1"/>
      <c r="S14" s="1">
        <f t="shared" si="4"/>
        <v>28.496503496503497</v>
      </c>
      <c r="T14" s="1">
        <f t="shared" si="5"/>
        <v>28.496503496503497</v>
      </c>
      <c r="U14" s="1">
        <v>27.2</v>
      </c>
      <c r="V14" s="1">
        <v>55.4</v>
      </c>
      <c r="W14" s="1">
        <v>23.6</v>
      </c>
      <c r="X14" s="1">
        <v>44.2</v>
      </c>
      <c r="Y14" s="1">
        <v>26.8</v>
      </c>
      <c r="Z14" s="1">
        <v>26</v>
      </c>
      <c r="AA14" s="23" t="s">
        <v>39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32</v>
      </c>
      <c r="C15" s="1">
        <v>1380</v>
      </c>
      <c r="D15" s="1"/>
      <c r="E15" s="1">
        <v>393</v>
      </c>
      <c r="F15" s="1">
        <v>987</v>
      </c>
      <c r="G15" s="6">
        <v>0.18</v>
      </c>
      <c r="H15" s="1">
        <v>150</v>
      </c>
      <c r="I15" s="1">
        <v>5038411</v>
      </c>
      <c r="J15" s="1">
        <v>397</v>
      </c>
      <c r="K15" s="1">
        <f t="shared" si="1"/>
        <v>-4</v>
      </c>
      <c r="L15" s="1"/>
      <c r="M15" s="1"/>
      <c r="N15" s="1">
        <v>600</v>
      </c>
      <c r="O15" s="1">
        <f t="shared" si="2"/>
        <v>78.599999999999994</v>
      </c>
      <c r="P15" s="5"/>
      <c r="Q15" s="5"/>
      <c r="R15" s="1"/>
      <c r="S15" s="1">
        <f t="shared" si="4"/>
        <v>20.190839694656489</v>
      </c>
      <c r="T15" s="1">
        <f t="shared" si="5"/>
        <v>20.190839694656489</v>
      </c>
      <c r="U15" s="1">
        <v>109.8</v>
      </c>
      <c r="V15" s="1">
        <v>86.4</v>
      </c>
      <c r="W15" s="1">
        <v>100.6</v>
      </c>
      <c r="X15" s="1">
        <v>143.4</v>
      </c>
      <c r="Y15" s="1">
        <v>85.6</v>
      </c>
      <c r="Z15" s="1">
        <v>96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32</v>
      </c>
      <c r="C16" s="1">
        <v>1369</v>
      </c>
      <c r="D16" s="1">
        <v>121</v>
      </c>
      <c r="E16" s="1">
        <v>466</v>
      </c>
      <c r="F16" s="1">
        <v>1024</v>
      </c>
      <c r="G16" s="6">
        <v>0.18</v>
      </c>
      <c r="H16" s="1">
        <v>150</v>
      </c>
      <c r="I16" s="1">
        <v>5038459</v>
      </c>
      <c r="J16" s="1">
        <v>472</v>
      </c>
      <c r="K16" s="1">
        <f t="shared" si="1"/>
        <v>-6</v>
      </c>
      <c r="L16" s="1"/>
      <c r="M16" s="1"/>
      <c r="N16" s="1">
        <v>700</v>
      </c>
      <c r="O16" s="1">
        <f t="shared" si="2"/>
        <v>93.2</v>
      </c>
      <c r="P16" s="5">
        <f t="shared" ref="P16:P27" si="8">20*O16-N16-F16</f>
        <v>140</v>
      </c>
      <c r="Q16" s="5"/>
      <c r="R16" s="1"/>
      <c r="S16" s="1">
        <f t="shared" si="4"/>
        <v>20</v>
      </c>
      <c r="T16" s="1">
        <f t="shared" si="5"/>
        <v>18.497854077253219</v>
      </c>
      <c r="U16" s="1">
        <v>120</v>
      </c>
      <c r="V16" s="1">
        <v>104.6</v>
      </c>
      <c r="W16" s="1">
        <v>84.6</v>
      </c>
      <c r="X16" s="1">
        <v>145.6</v>
      </c>
      <c r="Y16" s="1">
        <v>88.6</v>
      </c>
      <c r="Z16" s="1">
        <v>86.8</v>
      </c>
      <c r="AA16" s="1"/>
      <c r="AB16" s="1">
        <f t="shared" si="6"/>
        <v>25.2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32</v>
      </c>
      <c r="C17" s="1">
        <v>1544</v>
      </c>
      <c r="D17" s="1">
        <v>310</v>
      </c>
      <c r="E17" s="1">
        <v>588</v>
      </c>
      <c r="F17" s="1">
        <v>1255</v>
      </c>
      <c r="G17" s="6">
        <v>0.18</v>
      </c>
      <c r="H17" s="1">
        <v>150</v>
      </c>
      <c r="I17" s="1">
        <v>5038435</v>
      </c>
      <c r="J17" s="1">
        <v>608</v>
      </c>
      <c r="K17" s="1">
        <f t="shared" si="1"/>
        <v>-20</v>
      </c>
      <c r="L17" s="1"/>
      <c r="M17" s="1"/>
      <c r="N17" s="1">
        <v>700</v>
      </c>
      <c r="O17" s="1">
        <f t="shared" si="2"/>
        <v>117.6</v>
      </c>
      <c r="P17" s="5">
        <f t="shared" si="8"/>
        <v>397</v>
      </c>
      <c r="Q17" s="5"/>
      <c r="R17" s="1"/>
      <c r="S17" s="1">
        <f t="shared" si="4"/>
        <v>20</v>
      </c>
      <c r="T17" s="1">
        <f t="shared" si="5"/>
        <v>16.624149659863946</v>
      </c>
      <c r="U17" s="1">
        <v>142.80000000000001</v>
      </c>
      <c r="V17" s="1">
        <v>128.4</v>
      </c>
      <c r="W17" s="1">
        <v>126.6</v>
      </c>
      <c r="X17" s="1">
        <v>177</v>
      </c>
      <c r="Y17" s="1">
        <v>115.8</v>
      </c>
      <c r="Z17" s="1">
        <v>155.6</v>
      </c>
      <c r="AA17" s="1"/>
      <c r="AB17" s="1">
        <f t="shared" si="6"/>
        <v>71.459999999999994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1249</v>
      </c>
      <c r="D18" s="1">
        <v>13</v>
      </c>
      <c r="E18" s="1">
        <v>280</v>
      </c>
      <c r="F18" s="1">
        <v>982</v>
      </c>
      <c r="G18" s="6">
        <v>0.18</v>
      </c>
      <c r="H18" s="1">
        <v>120</v>
      </c>
      <c r="I18" s="1">
        <v>5038398</v>
      </c>
      <c r="J18" s="1">
        <v>278</v>
      </c>
      <c r="K18" s="1">
        <f t="shared" si="1"/>
        <v>2</v>
      </c>
      <c r="L18" s="1"/>
      <c r="M18" s="1"/>
      <c r="N18" s="1"/>
      <c r="O18" s="1">
        <f t="shared" si="2"/>
        <v>56</v>
      </c>
      <c r="P18" s="5">
        <f t="shared" si="8"/>
        <v>138</v>
      </c>
      <c r="Q18" s="5"/>
      <c r="R18" s="1"/>
      <c r="S18" s="1">
        <f t="shared" si="4"/>
        <v>20</v>
      </c>
      <c r="T18" s="1">
        <f t="shared" si="5"/>
        <v>17.535714285714285</v>
      </c>
      <c r="U18" s="1">
        <v>67.2</v>
      </c>
      <c r="V18" s="1">
        <v>57.2</v>
      </c>
      <c r="W18" s="1">
        <v>63.2</v>
      </c>
      <c r="X18" s="1">
        <v>109.4</v>
      </c>
      <c r="Y18" s="1">
        <v>55.2</v>
      </c>
      <c r="Z18" s="1">
        <v>91.4</v>
      </c>
      <c r="AA18" s="1"/>
      <c r="AB18" s="1">
        <f t="shared" si="6"/>
        <v>24.84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41</v>
      </c>
      <c r="C19" s="1">
        <v>576.34100000000001</v>
      </c>
      <c r="D19" s="1">
        <v>118.14100000000001</v>
      </c>
      <c r="E19" s="1">
        <v>247.32499999999999</v>
      </c>
      <c r="F19" s="1">
        <v>412.25400000000002</v>
      </c>
      <c r="G19" s="6">
        <v>1</v>
      </c>
      <c r="H19" s="1">
        <v>150</v>
      </c>
      <c r="I19" s="1">
        <v>5038572</v>
      </c>
      <c r="J19" s="1">
        <v>249</v>
      </c>
      <c r="K19" s="1">
        <f t="shared" si="1"/>
        <v>-1.6750000000000114</v>
      </c>
      <c r="L19" s="1"/>
      <c r="M19" s="1"/>
      <c r="N19" s="1">
        <v>250</v>
      </c>
      <c r="O19" s="1">
        <f t="shared" si="2"/>
        <v>49.464999999999996</v>
      </c>
      <c r="P19" s="5">
        <f t="shared" si="8"/>
        <v>327.04599999999994</v>
      </c>
      <c r="Q19" s="5"/>
      <c r="R19" s="1"/>
      <c r="S19" s="1">
        <f t="shared" si="4"/>
        <v>20</v>
      </c>
      <c r="T19" s="1">
        <f t="shared" si="5"/>
        <v>13.388335186495503</v>
      </c>
      <c r="U19" s="1">
        <v>50.1616</v>
      </c>
      <c r="V19" s="1">
        <v>46.107799999999997</v>
      </c>
      <c r="W19" s="1">
        <v>50.610399999999998</v>
      </c>
      <c r="X19" s="1">
        <v>53.673800000000007</v>
      </c>
      <c r="Y19" s="1">
        <v>55.159799999999997</v>
      </c>
      <c r="Z19" s="1">
        <v>56.712800000000001</v>
      </c>
      <c r="AA19" s="1"/>
      <c r="AB19" s="1">
        <f t="shared" si="6"/>
        <v>327.04599999999994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41</v>
      </c>
      <c r="C20" s="1">
        <v>408.52</v>
      </c>
      <c r="D20" s="1">
        <v>0.55200000000000005</v>
      </c>
      <c r="E20" s="1">
        <v>85.366</v>
      </c>
      <c r="F20" s="1">
        <v>321</v>
      </c>
      <c r="G20" s="6">
        <v>1</v>
      </c>
      <c r="H20" s="1">
        <v>150</v>
      </c>
      <c r="I20" s="1">
        <v>5038596</v>
      </c>
      <c r="J20" s="1">
        <v>93.5</v>
      </c>
      <c r="K20" s="1">
        <f t="shared" si="1"/>
        <v>-8.1340000000000003</v>
      </c>
      <c r="L20" s="1"/>
      <c r="M20" s="1"/>
      <c r="N20" s="1"/>
      <c r="O20" s="1">
        <f t="shared" si="2"/>
        <v>17.0732</v>
      </c>
      <c r="P20" s="5">
        <f t="shared" si="8"/>
        <v>20.463999999999999</v>
      </c>
      <c r="Q20" s="5"/>
      <c r="R20" s="1"/>
      <c r="S20" s="1">
        <f t="shared" si="4"/>
        <v>20</v>
      </c>
      <c r="T20" s="1">
        <f t="shared" si="5"/>
        <v>18.801396340463416</v>
      </c>
      <c r="U20" s="1">
        <v>17.3292</v>
      </c>
      <c r="V20" s="1">
        <v>11.564</v>
      </c>
      <c r="W20" s="1">
        <v>22.7026</v>
      </c>
      <c r="X20" s="1">
        <v>27.9194</v>
      </c>
      <c r="Y20" s="1">
        <v>22.395399999999999</v>
      </c>
      <c r="Z20" s="1">
        <v>23.626999999999999</v>
      </c>
      <c r="AA20" s="1"/>
      <c r="AB20" s="1">
        <f t="shared" si="6"/>
        <v>20.463999999999999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>
        <v>1331</v>
      </c>
      <c r="D21" s="1">
        <v>1</v>
      </c>
      <c r="E21" s="1">
        <v>185</v>
      </c>
      <c r="F21" s="1">
        <v>1143</v>
      </c>
      <c r="G21" s="6">
        <v>0.2</v>
      </c>
      <c r="H21" s="1">
        <v>120</v>
      </c>
      <c r="I21" s="1">
        <v>5038831</v>
      </c>
      <c r="J21" s="1">
        <v>175</v>
      </c>
      <c r="K21" s="1">
        <f t="shared" si="1"/>
        <v>10</v>
      </c>
      <c r="L21" s="1"/>
      <c r="M21" s="1"/>
      <c r="N21" s="1"/>
      <c r="O21" s="1">
        <f t="shared" si="2"/>
        <v>37</v>
      </c>
      <c r="P21" s="5"/>
      <c r="Q21" s="5"/>
      <c r="R21" s="1"/>
      <c r="S21" s="1">
        <f t="shared" si="4"/>
        <v>30.891891891891891</v>
      </c>
      <c r="T21" s="1">
        <f t="shared" si="5"/>
        <v>30.891891891891891</v>
      </c>
      <c r="U21" s="1">
        <v>52</v>
      </c>
      <c r="V21" s="1">
        <v>52.6</v>
      </c>
      <c r="W21" s="1">
        <v>40.4</v>
      </c>
      <c r="X21" s="1">
        <v>103.2</v>
      </c>
      <c r="Y21" s="1">
        <v>46.8</v>
      </c>
      <c r="Z21" s="1">
        <v>63.2</v>
      </c>
      <c r="AA21" s="23" t="s">
        <v>72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73</v>
      </c>
      <c r="B22" s="1" t="s">
        <v>32</v>
      </c>
      <c r="C22" s="1"/>
      <c r="D22" s="1"/>
      <c r="E22" s="1"/>
      <c r="F22" s="1"/>
      <c r="G22" s="6">
        <v>0.2</v>
      </c>
      <c r="H22" s="1">
        <v>120</v>
      </c>
      <c r="I22" s="1">
        <v>5038855</v>
      </c>
      <c r="J22" s="1"/>
      <c r="K22" s="1"/>
      <c r="L22" s="1"/>
      <c r="M22" s="1"/>
      <c r="N22" s="1"/>
      <c r="O22" s="1">
        <f t="shared" si="2"/>
        <v>0</v>
      </c>
      <c r="P22" s="5">
        <v>250</v>
      </c>
      <c r="Q22" s="5"/>
      <c r="R22" s="1"/>
      <c r="S22" s="1" t="e">
        <f t="shared" ref="S22" si="9">(F22+N22+P22)/O22</f>
        <v>#DIV/0!</v>
      </c>
      <c r="T22" s="1" t="e">
        <f t="shared" ref="T22" si="10">(F22+N22)/O22</f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1" t="s">
        <v>74</v>
      </c>
      <c r="AB22" s="1">
        <f t="shared" si="6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41</v>
      </c>
      <c r="C23" s="1">
        <v>410.24700000000001</v>
      </c>
      <c r="D23" s="1">
        <v>441.50599999999997</v>
      </c>
      <c r="E23" s="1">
        <v>296.55900000000003</v>
      </c>
      <c r="F23" s="1">
        <v>534.27599999999995</v>
      </c>
      <c r="G23" s="6">
        <v>1</v>
      </c>
      <c r="H23" s="1">
        <v>120</v>
      </c>
      <c r="I23" s="1">
        <v>6159901</v>
      </c>
      <c r="J23" s="1">
        <v>302.8</v>
      </c>
      <c r="K23" s="1">
        <f t="shared" si="1"/>
        <v>-6.2409999999999854</v>
      </c>
      <c r="L23" s="1"/>
      <c r="M23" s="1"/>
      <c r="N23" s="1">
        <v>400</v>
      </c>
      <c r="O23" s="1">
        <f t="shared" si="2"/>
        <v>59.311800000000005</v>
      </c>
      <c r="P23" s="5">
        <f t="shared" si="8"/>
        <v>251.96000000000015</v>
      </c>
      <c r="Q23" s="5"/>
      <c r="R23" s="1"/>
      <c r="S23" s="1">
        <f t="shared" si="4"/>
        <v>20</v>
      </c>
      <c r="T23" s="1">
        <f t="shared" si="5"/>
        <v>15.751941434925257</v>
      </c>
      <c r="U23" s="1">
        <v>67.353399999999993</v>
      </c>
      <c r="V23" s="1">
        <v>58.2562</v>
      </c>
      <c r="W23" s="1">
        <v>58.236199999999997</v>
      </c>
      <c r="X23" s="1">
        <v>73.275000000000006</v>
      </c>
      <c r="Y23" s="1">
        <v>52.210599999999999</v>
      </c>
      <c r="Z23" s="1">
        <v>36.501399999999997</v>
      </c>
      <c r="AA23" s="1"/>
      <c r="AB23" s="1">
        <f t="shared" si="6"/>
        <v>251.96000000000015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41</v>
      </c>
      <c r="C24" s="1">
        <v>203.07400000000001</v>
      </c>
      <c r="D24" s="1"/>
      <c r="E24" s="1">
        <v>50.235999999999997</v>
      </c>
      <c r="F24" s="1">
        <v>152</v>
      </c>
      <c r="G24" s="6">
        <v>1</v>
      </c>
      <c r="H24" s="1">
        <v>120</v>
      </c>
      <c r="I24" s="1">
        <v>6159949</v>
      </c>
      <c r="J24" s="1">
        <v>52.5</v>
      </c>
      <c r="K24" s="1">
        <f t="shared" si="1"/>
        <v>-2.2640000000000029</v>
      </c>
      <c r="L24" s="1"/>
      <c r="M24" s="1"/>
      <c r="N24" s="1"/>
      <c r="O24" s="1">
        <f t="shared" si="2"/>
        <v>10.0472</v>
      </c>
      <c r="P24" s="5">
        <f t="shared" si="8"/>
        <v>48.944000000000017</v>
      </c>
      <c r="Q24" s="5"/>
      <c r="R24" s="1"/>
      <c r="S24" s="1">
        <f t="shared" si="4"/>
        <v>20</v>
      </c>
      <c r="T24" s="1">
        <f t="shared" si="5"/>
        <v>15.128593040847202</v>
      </c>
      <c r="U24" s="1">
        <v>7.4584000000000001</v>
      </c>
      <c r="V24" s="1">
        <v>4.7667999999999999</v>
      </c>
      <c r="W24" s="1">
        <v>4.5284000000000004</v>
      </c>
      <c r="X24" s="1">
        <v>12.8264</v>
      </c>
      <c r="Y24" s="1">
        <v>6.085</v>
      </c>
      <c r="Z24" s="1">
        <v>11.3706</v>
      </c>
      <c r="AA24" s="1"/>
      <c r="AB24" s="1">
        <f t="shared" si="6"/>
        <v>48.944000000000017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32</v>
      </c>
      <c r="C25" s="1">
        <v>444</v>
      </c>
      <c r="D25" s="1">
        <v>258</v>
      </c>
      <c r="E25" s="1">
        <v>147</v>
      </c>
      <c r="F25" s="1">
        <v>524</v>
      </c>
      <c r="G25" s="6">
        <v>0.1</v>
      </c>
      <c r="H25" s="1">
        <v>60</v>
      </c>
      <c r="I25" s="1">
        <v>8444170</v>
      </c>
      <c r="J25" s="1">
        <v>136</v>
      </c>
      <c r="K25" s="1">
        <f t="shared" si="1"/>
        <v>11</v>
      </c>
      <c r="L25" s="1"/>
      <c r="M25" s="1"/>
      <c r="N25" s="1"/>
      <c r="O25" s="1">
        <f t="shared" si="2"/>
        <v>29.4</v>
      </c>
      <c r="P25" s="5">
        <f t="shared" si="8"/>
        <v>64</v>
      </c>
      <c r="Q25" s="5"/>
      <c r="R25" s="1"/>
      <c r="S25" s="1">
        <f t="shared" si="4"/>
        <v>20</v>
      </c>
      <c r="T25" s="1">
        <f t="shared" si="5"/>
        <v>17.823129251700681</v>
      </c>
      <c r="U25" s="1">
        <v>31.6</v>
      </c>
      <c r="V25" s="1">
        <v>42.6</v>
      </c>
      <c r="W25" s="1">
        <v>17.8</v>
      </c>
      <c r="X25" s="1">
        <v>45.6</v>
      </c>
      <c r="Y25" s="1">
        <v>27.2</v>
      </c>
      <c r="Z25" s="1">
        <v>17</v>
      </c>
      <c r="AA25" s="1"/>
      <c r="AB25" s="1">
        <f t="shared" si="6"/>
        <v>6.4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/>
      <c r="D26" s="1">
        <v>752</v>
      </c>
      <c r="E26" s="1"/>
      <c r="F26" s="1">
        <v>752</v>
      </c>
      <c r="G26" s="6">
        <v>0.14000000000000001</v>
      </c>
      <c r="H26" s="1">
        <v>180</v>
      </c>
      <c r="I26" s="1">
        <v>9988391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>
        <v>250</v>
      </c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16.600000000000001</v>
      </c>
      <c r="X26" s="1">
        <v>52</v>
      </c>
      <c r="Y26" s="1">
        <v>8</v>
      </c>
      <c r="Z26" s="1">
        <v>0</v>
      </c>
      <c r="AA26" s="1"/>
      <c r="AB26" s="1">
        <f t="shared" si="6"/>
        <v>35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32</v>
      </c>
      <c r="C27" s="1">
        <v>594</v>
      </c>
      <c r="D27" s="1">
        <v>64</v>
      </c>
      <c r="E27" s="1">
        <v>287</v>
      </c>
      <c r="F27" s="1">
        <v>346</v>
      </c>
      <c r="G27" s="6">
        <v>0.18</v>
      </c>
      <c r="H27" s="1">
        <v>270</v>
      </c>
      <c r="I27" s="1">
        <v>9988681</v>
      </c>
      <c r="J27" s="1">
        <v>288.5</v>
      </c>
      <c r="K27" s="1">
        <f t="shared" si="1"/>
        <v>-1.5</v>
      </c>
      <c r="L27" s="1"/>
      <c r="M27" s="1"/>
      <c r="N27" s="1">
        <v>100</v>
      </c>
      <c r="O27" s="1">
        <f t="shared" si="2"/>
        <v>57.4</v>
      </c>
      <c r="P27" s="5">
        <f t="shared" si="8"/>
        <v>702</v>
      </c>
      <c r="Q27" s="5"/>
      <c r="R27" s="1"/>
      <c r="S27" s="1">
        <f t="shared" si="4"/>
        <v>20</v>
      </c>
      <c r="T27" s="1">
        <f t="shared" si="5"/>
        <v>7.7700348432055755</v>
      </c>
      <c r="U27" s="1">
        <v>58.8</v>
      </c>
      <c r="V27" s="1">
        <v>4.4000000000000004</v>
      </c>
      <c r="W27" s="1">
        <v>0</v>
      </c>
      <c r="X27" s="1">
        <v>0</v>
      </c>
      <c r="Y27" s="1">
        <v>0</v>
      </c>
      <c r="Z27" s="1">
        <v>0</v>
      </c>
      <c r="AA27" s="1" t="s">
        <v>59</v>
      </c>
      <c r="AB27" s="1">
        <f t="shared" si="6"/>
        <v>126.36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s="26" customFormat="1" x14ac:dyDescent="0.25">
      <c r="A28" s="1" t="s">
        <v>60</v>
      </c>
      <c r="B28" s="1" t="s">
        <v>41</v>
      </c>
      <c r="C28" s="1">
        <v>206.971</v>
      </c>
      <c r="D28" s="1">
        <v>1.1140000000000001</v>
      </c>
      <c r="E28" s="1">
        <v>24.085000000000001</v>
      </c>
      <c r="F28" s="1">
        <v>184</v>
      </c>
      <c r="G28" s="6">
        <v>1</v>
      </c>
      <c r="H28" s="1">
        <v>120</v>
      </c>
      <c r="I28" s="1">
        <v>8785228</v>
      </c>
      <c r="J28" s="1">
        <v>18.5</v>
      </c>
      <c r="K28" s="1">
        <f t="shared" si="1"/>
        <v>5.5850000000000009</v>
      </c>
      <c r="L28" s="1"/>
      <c r="M28" s="1"/>
      <c r="N28" s="1"/>
      <c r="O28" s="1">
        <f t="shared" si="2"/>
        <v>4.8170000000000002</v>
      </c>
      <c r="P28" s="25"/>
      <c r="Q28" s="25"/>
      <c r="R28" s="1"/>
      <c r="S28" s="1">
        <f t="shared" si="4"/>
        <v>38.198048577953081</v>
      </c>
      <c r="T28" s="1">
        <f t="shared" si="5"/>
        <v>38.198048577953081</v>
      </c>
      <c r="U28" s="1">
        <v>4.1058000000000003</v>
      </c>
      <c r="V28" s="1">
        <v>10.007999999999999</v>
      </c>
      <c r="W28" s="1">
        <v>0</v>
      </c>
      <c r="X28" s="1">
        <v>0</v>
      </c>
      <c r="Y28" s="1">
        <v>5.6006</v>
      </c>
      <c r="Z28" s="1">
        <v>4.8099999999999996</v>
      </c>
      <c r="AA28" s="23" t="s">
        <v>39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s="26" customFormat="1" x14ac:dyDescent="0.25">
      <c r="A29" s="28" t="s">
        <v>51</v>
      </c>
      <c r="B29" s="29" t="s">
        <v>41</v>
      </c>
      <c r="C29" s="29">
        <v>798.28300000000002</v>
      </c>
      <c r="D29" s="29">
        <v>391.94900000000001</v>
      </c>
      <c r="E29" s="29">
        <v>373.46</v>
      </c>
      <c r="F29" s="29">
        <v>811.89599999999996</v>
      </c>
      <c r="G29" s="30">
        <v>1</v>
      </c>
      <c r="H29" s="29">
        <v>120</v>
      </c>
      <c r="I29" s="29">
        <v>5038558</v>
      </c>
      <c r="J29" s="29">
        <v>389.5</v>
      </c>
      <c r="K29" s="29">
        <f t="shared" ref="K29" si="11">E29-J29</f>
        <v>-16.04000000000002</v>
      </c>
      <c r="L29" s="29"/>
      <c r="M29" s="29"/>
      <c r="N29" s="29"/>
      <c r="O29" s="29">
        <f t="shared" ref="O29" si="12">E29/5</f>
        <v>74.691999999999993</v>
      </c>
      <c r="P29" s="29">
        <f t="shared" ref="P29" si="13">20*O29-N29-F29</f>
        <v>681.94399999999996</v>
      </c>
      <c r="Q29" s="29"/>
      <c r="R29" s="29"/>
      <c r="S29" s="29">
        <f t="shared" si="4"/>
        <v>20</v>
      </c>
      <c r="T29" s="29">
        <f t="shared" si="5"/>
        <v>10.869919134579339</v>
      </c>
      <c r="U29" s="29">
        <v>61.197799999999987</v>
      </c>
      <c r="V29" s="29">
        <v>74.599599999999995</v>
      </c>
      <c r="W29" s="29">
        <v>59.854399999999998</v>
      </c>
      <c r="X29" s="29">
        <v>70.198400000000007</v>
      </c>
      <c r="Y29" s="29">
        <v>59.322200000000002</v>
      </c>
      <c r="Z29" s="29">
        <v>57.13</v>
      </c>
      <c r="AA29" s="29"/>
      <c r="AB29" s="29">
        <f t="shared" ref="AB29" si="14">P29*G29</f>
        <v>681.94399999999996</v>
      </c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 s="26" customFormat="1" x14ac:dyDescent="0.25">
      <c r="A30" s="12" t="s">
        <v>61</v>
      </c>
      <c r="B30" s="1" t="s">
        <v>41</v>
      </c>
      <c r="C30" s="1">
        <v>313.55500000000001</v>
      </c>
      <c r="D30" s="1">
        <v>0.66500000000000004</v>
      </c>
      <c r="E30" s="1">
        <v>43.92</v>
      </c>
      <c r="F30" s="1">
        <v>270.3</v>
      </c>
      <c r="G30" s="6">
        <v>1</v>
      </c>
      <c r="H30" s="1">
        <v>120</v>
      </c>
      <c r="I30" s="1">
        <v>8785198</v>
      </c>
      <c r="J30" s="1">
        <v>38</v>
      </c>
      <c r="K30" s="1">
        <f t="shared" si="1"/>
        <v>5.9200000000000017</v>
      </c>
      <c r="L30" s="1"/>
      <c r="M30" s="1"/>
      <c r="N30" s="1"/>
      <c r="O30" s="1">
        <f t="shared" si="2"/>
        <v>8.7840000000000007</v>
      </c>
      <c r="P30" s="27"/>
      <c r="Q30" s="27"/>
      <c r="R30" s="1"/>
      <c r="S30" s="1">
        <f t="shared" si="4"/>
        <v>30.771857923497265</v>
      </c>
      <c r="T30" s="1">
        <f t="shared" si="5"/>
        <v>30.771857923497265</v>
      </c>
      <c r="U30" s="1">
        <v>11.4514</v>
      </c>
      <c r="V30" s="1">
        <v>5.6631999999999998</v>
      </c>
      <c r="W30" s="1">
        <v>0</v>
      </c>
      <c r="X30" s="1">
        <v>0</v>
      </c>
      <c r="Y30" s="1">
        <v>1.2704</v>
      </c>
      <c r="Z30" s="1">
        <v>15.706799999999999</v>
      </c>
      <c r="AA30" s="23" t="s">
        <v>39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62</v>
      </c>
      <c r="B31" s="1" t="s">
        <v>41</v>
      </c>
      <c r="C31" s="1">
        <v>322.85199999999998</v>
      </c>
      <c r="D31" s="1">
        <v>170.41499999999999</v>
      </c>
      <c r="E31" s="1">
        <v>175.33799999999999</v>
      </c>
      <c r="F31" s="1">
        <v>308.36399999999998</v>
      </c>
      <c r="G31" s="6">
        <v>1</v>
      </c>
      <c r="H31" s="1">
        <v>180</v>
      </c>
      <c r="I31" s="1">
        <v>8785259</v>
      </c>
      <c r="J31" s="1">
        <v>165.5</v>
      </c>
      <c r="K31" s="1">
        <f t="shared" si="1"/>
        <v>9.8379999999999939</v>
      </c>
      <c r="L31" s="1"/>
      <c r="M31" s="1"/>
      <c r="N31" s="1"/>
      <c r="O31" s="1">
        <f t="shared" si="2"/>
        <v>35.067599999999999</v>
      </c>
      <c r="P31" s="5">
        <f t="shared" ref="P31:P34" si="15">20*O31-N31-F31</f>
        <v>392.988</v>
      </c>
      <c r="Q31" s="5"/>
      <c r="R31" s="1"/>
      <c r="S31" s="1">
        <f t="shared" si="4"/>
        <v>20</v>
      </c>
      <c r="T31" s="1">
        <f t="shared" si="5"/>
        <v>8.7934161448174386</v>
      </c>
      <c r="U31" s="1">
        <v>20.963000000000001</v>
      </c>
      <c r="V31" s="1">
        <v>29.0672</v>
      </c>
      <c r="W31" s="1">
        <v>31.8444</v>
      </c>
      <c r="X31" s="1">
        <v>35.462000000000003</v>
      </c>
      <c r="Y31" s="1">
        <v>20.523599999999998</v>
      </c>
      <c r="Z31" s="1">
        <v>28.481400000000001</v>
      </c>
      <c r="AA31" s="1"/>
      <c r="AB31" s="1">
        <f t="shared" si="6"/>
        <v>392.988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63</v>
      </c>
      <c r="B32" s="1" t="s">
        <v>32</v>
      </c>
      <c r="C32" s="1">
        <v>288</v>
      </c>
      <c r="D32" s="1">
        <v>689</v>
      </c>
      <c r="E32" s="1">
        <v>294</v>
      </c>
      <c r="F32" s="1">
        <v>654</v>
      </c>
      <c r="G32" s="6">
        <v>0.1</v>
      </c>
      <c r="H32" s="1">
        <v>60</v>
      </c>
      <c r="I32" s="1">
        <v>8444187</v>
      </c>
      <c r="J32" s="1">
        <v>294</v>
      </c>
      <c r="K32" s="1">
        <f t="shared" si="1"/>
        <v>0</v>
      </c>
      <c r="L32" s="1"/>
      <c r="M32" s="1"/>
      <c r="N32" s="1">
        <v>100</v>
      </c>
      <c r="O32" s="1">
        <f t="shared" si="2"/>
        <v>58.8</v>
      </c>
      <c r="P32" s="5">
        <f t="shared" si="15"/>
        <v>422</v>
      </c>
      <c r="Q32" s="5"/>
      <c r="R32" s="1"/>
      <c r="S32" s="1">
        <f t="shared" si="4"/>
        <v>20</v>
      </c>
      <c r="T32" s="1">
        <f t="shared" si="5"/>
        <v>12.823129251700681</v>
      </c>
      <c r="U32" s="1">
        <v>57</v>
      </c>
      <c r="V32" s="1">
        <v>61.4</v>
      </c>
      <c r="W32" s="1">
        <v>59</v>
      </c>
      <c r="X32" s="1">
        <v>50.8</v>
      </c>
      <c r="Y32" s="1">
        <v>40.200000000000003</v>
      </c>
      <c r="Z32" s="1">
        <v>27.4</v>
      </c>
      <c r="AA32" s="1"/>
      <c r="AB32" s="1">
        <f t="shared" si="6"/>
        <v>42.2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64</v>
      </c>
      <c r="B33" s="1" t="s">
        <v>32</v>
      </c>
      <c r="C33" s="1">
        <v>227</v>
      </c>
      <c r="D33" s="1">
        <v>702</v>
      </c>
      <c r="E33" s="1">
        <v>206</v>
      </c>
      <c r="F33" s="1">
        <v>702</v>
      </c>
      <c r="G33" s="6">
        <v>0.1</v>
      </c>
      <c r="H33" s="1">
        <v>90</v>
      </c>
      <c r="I33" s="1">
        <v>8444194</v>
      </c>
      <c r="J33" s="1">
        <v>306</v>
      </c>
      <c r="K33" s="1">
        <f t="shared" si="1"/>
        <v>-100</v>
      </c>
      <c r="L33" s="1"/>
      <c r="M33" s="1"/>
      <c r="N33" s="1">
        <v>90</v>
      </c>
      <c r="O33" s="1">
        <f t="shared" si="2"/>
        <v>41.2</v>
      </c>
      <c r="P33" s="5">
        <f t="shared" si="15"/>
        <v>32</v>
      </c>
      <c r="Q33" s="5"/>
      <c r="R33" s="1"/>
      <c r="S33" s="1">
        <f t="shared" si="4"/>
        <v>20</v>
      </c>
      <c r="T33" s="1">
        <f t="shared" si="5"/>
        <v>19.223300970873787</v>
      </c>
      <c r="U33" s="1">
        <v>56.2</v>
      </c>
      <c r="V33" s="1">
        <v>57.8</v>
      </c>
      <c r="W33" s="1">
        <v>66</v>
      </c>
      <c r="X33" s="1">
        <v>51</v>
      </c>
      <c r="Y33" s="1">
        <v>42.8</v>
      </c>
      <c r="Z33" s="1">
        <v>45</v>
      </c>
      <c r="AA33" s="1"/>
      <c r="AB33" s="1">
        <f t="shared" si="6"/>
        <v>3.2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2" t="s">
        <v>65</v>
      </c>
      <c r="B34" s="1" t="s">
        <v>32</v>
      </c>
      <c r="C34" s="1">
        <v>1087</v>
      </c>
      <c r="D34" s="1">
        <v>460</v>
      </c>
      <c r="E34" s="1">
        <v>380</v>
      </c>
      <c r="F34" s="1">
        <v>1167</v>
      </c>
      <c r="G34" s="6">
        <v>0.2</v>
      </c>
      <c r="H34" s="1">
        <v>120</v>
      </c>
      <c r="I34" s="1">
        <v>783798</v>
      </c>
      <c r="J34" s="1">
        <v>356</v>
      </c>
      <c r="K34" s="1">
        <f t="shared" si="1"/>
        <v>24</v>
      </c>
      <c r="L34" s="1"/>
      <c r="M34" s="1"/>
      <c r="N34" s="1">
        <v>80</v>
      </c>
      <c r="O34" s="1">
        <f t="shared" si="2"/>
        <v>76</v>
      </c>
      <c r="P34" s="5">
        <f t="shared" si="15"/>
        <v>273</v>
      </c>
      <c r="Q34" s="5"/>
      <c r="R34" s="1"/>
      <c r="S34" s="1">
        <f t="shared" si="4"/>
        <v>20</v>
      </c>
      <c r="T34" s="1">
        <f t="shared" si="5"/>
        <v>16.407894736842106</v>
      </c>
      <c r="U34" s="1">
        <v>88.6</v>
      </c>
      <c r="V34" s="1">
        <v>98.8</v>
      </c>
      <c r="W34" s="1">
        <v>73.8</v>
      </c>
      <c r="X34" s="1">
        <v>119.4</v>
      </c>
      <c r="Y34" s="1">
        <v>73.2</v>
      </c>
      <c r="Z34" s="1">
        <v>61</v>
      </c>
      <c r="AA34" s="1"/>
      <c r="AB34" s="1">
        <f t="shared" si="6"/>
        <v>54.6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3" t="s">
        <v>66</v>
      </c>
      <c r="B35" s="14" t="s">
        <v>41</v>
      </c>
      <c r="C35" s="14"/>
      <c r="D35" s="14"/>
      <c r="E35" s="14"/>
      <c r="F35" s="15"/>
      <c r="G35" s="6">
        <v>1</v>
      </c>
      <c r="H35" s="1">
        <v>120</v>
      </c>
      <c r="I35" s="1">
        <v>783811</v>
      </c>
      <c r="J35" s="1"/>
      <c r="K35" s="1">
        <f t="shared" si="1"/>
        <v>0</v>
      </c>
      <c r="L35" s="1"/>
      <c r="M35" s="1"/>
      <c r="N35" s="1">
        <v>200</v>
      </c>
      <c r="O35" s="1">
        <f t="shared" si="2"/>
        <v>0</v>
      </c>
      <c r="P35" s="5">
        <f>20*(O35+O36)-N35-N36-F35-F36</f>
        <v>191.55399999999997</v>
      </c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14.468400000000001</v>
      </c>
      <c r="Y35" s="1">
        <v>8.4984000000000002</v>
      </c>
      <c r="Z35" s="1">
        <v>9.1861999999999995</v>
      </c>
      <c r="AA35" s="1"/>
      <c r="AB35" s="1">
        <f t="shared" si="6"/>
        <v>191.55399999999997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24" t="s">
        <v>67</v>
      </c>
      <c r="B36" s="16" t="s">
        <v>41</v>
      </c>
      <c r="C36" s="16">
        <v>674.18700000000001</v>
      </c>
      <c r="D36" s="16">
        <v>7.3440000000000003</v>
      </c>
      <c r="E36" s="16">
        <v>205.98599999999999</v>
      </c>
      <c r="F36" s="17">
        <v>432.39</v>
      </c>
      <c r="G36" s="6">
        <v>0</v>
      </c>
      <c r="H36" s="1" t="e">
        <v>#N/A</v>
      </c>
      <c r="I36" s="1" t="s">
        <v>52</v>
      </c>
      <c r="J36" s="1">
        <v>193.2</v>
      </c>
      <c r="K36" s="1">
        <f t="shared" si="1"/>
        <v>12.786000000000001</v>
      </c>
      <c r="L36" s="1"/>
      <c r="M36" s="1"/>
      <c r="N36" s="1"/>
      <c r="O36" s="1">
        <f t="shared" si="2"/>
        <v>41.197199999999995</v>
      </c>
      <c r="P36" s="5"/>
      <c r="Q36" s="5"/>
      <c r="R36" s="1"/>
      <c r="S36" s="1">
        <f t="shared" si="4"/>
        <v>10.495616206926686</v>
      </c>
      <c r="T36" s="1">
        <f t="shared" si="5"/>
        <v>10.495616206926686</v>
      </c>
      <c r="U36" s="1">
        <v>44.06</v>
      </c>
      <c r="V36" s="1">
        <v>26.588999999999999</v>
      </c>
      <c r="W36" s="1">
        <v>44.366199999999999</v>
      </c>
      <c r="X36" s="1">
        <v>33.868000000000002</v>
      </c>
      <c r="Y36" s="1">
        <v>49.7014</v>
      </c>
      <c r="Z36" s="1">
        <v>21.166799999999999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68</v>
      </c>
      <c r="B37" s="1" t="s">
        <v>32</v>
      </c>
      <c r="C37" s="1">
        <v>762</v>
      </c>
      <c r="D37" s="1">
        <v>6</v>
      </c>
      <c r="E37" s="1">
        <v>297</v>
      </c>
      <c r="F37" s="1">
        <v>466</v>
      </c>
      <c r="G37" s="6">
        <v>0.2</v>
      </c>
      <c r="H37" s="1">
        <v>120</v>
      </c>
      <c r="I37" s="1">
        <v>783804</v>
      </c>
      <c r="J37" s="1">
        <v>263</v>
      </c>
      <c r="K37" s="1">
        <f t="shared" si="1"/>
        <v>34</v>
      </c>
      <c r="L37" s="1"/>
      <c r="M37" s="1"/>
      <c r="N37" s="1">
        <v>650</v>
      </c>
      <c r="O37" s="1">
        <f t="shared" si="2"/>
        <v>59.4</v>
      </c>
      <c r="P37" s="5">
        <f>20*O37-N37-F37</f>
        <v>72</v>
      </c>
      <c r="Q37" s="5"/>
      <c r="R37" s="1"/>
      <c r="S37" s="1">
        <f t="shared" si="4"/>
        <v>20</v>
      </c>
      <c r="T37" s="1">
        <f t="shared" si="5"/>
        <v>18.787878787878789</v>
      </c>
      <c r="U37" s="1">
        <v>77.8</v>
      </c>
      <c r="V37" s="1">
        <v>15.2</v>
      </c>
      <c r="W37" s="1">
        <v>44</v>
      </c>
      <c r="X37" s="1">
        <v>63.2</v>
      </c>
      <c r="Y37" s="1">
        <v>1.8</v>
      </c>
      <c r="Z37" s="1">
        <v>28.8</v>
      </c>
      <c r="AA37" s="1"/>
      <c r="AB37" s="1">
        <f t="shared" si="6"/>
        <v>14.4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0" t="s">
        <v>69</v>
      </c>
      <c r="B38" s="14" t="s">
        <v>41</v>
      </c>
      <c r="C38" s="14"/>
      <c r="D38" s="14">
        <v>596.95600000000002</v>
      </c>
      <c r="E38" s="14"/>
      <c r="F38" s="15">
        <v>596.95600000000002</v>
      </c>
      <c r="G38" s="6">
        <v>1</v>
      </c>
      <c r="H38" s="1">
        <v>120</v>
      </c>
      <c r="I38" s="1">
        <v>783828</v>
      </c>
      <c r="J38" s="1"/>
      <c r="K38" s="1">
        <f t="shared" si="1"/>
        <v>0</v>
      </c>
      <c r="L38" s="1"/>
      <c r="M38" s="1"/>
      <c r="N38" s="1">
        <v>600</v>
      </c>
      <c r="O38" s="1">
        <f t="shared" si="2"/>
        <v>0</v>
      </c>
      <c r="P38" s="5">
        <f>20*(O38+O39)-N38-N39-F38-F39</f>
        <v>210.75600000000003</v>
      </c>
      <c r="Q38" s="5"/>
      <c r="R38" s="1"/>
      <c r="S38" s="1" t="e">
        <f t="shared" si="4"/>
        <v>#DIV/0!</v>
      </c>
      <c r="T38" s="1" t="e">
        <f t="shared" si="5"/>
        <v>#DIV/0!</v>
      </c>
      <c r="U38" s="1">
        <v>0</v>
      </c>
      <c r="V38" s="1">
        <v>26.6968</v>
      </c>
      <c r="W38" s="1">
        <v>0</v>
      </c>
      <c r="X38" s="1">
        <v>42.671999999999997</v>
      </c>
      <c r="Y38" s="1">
        <v>28.736599999999999</v>
      </c>
      <c r="Z38" s="1">
        <v>19.0944</v>
      </c>
      <c r="AA38" s="1"/>
      <c r="AB38" s="1">
        <f t="shared" si="6"/>
        <v>210.75600000000003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9" t="s">
        <v>70</v>
      </c>
      <c r="B39" s="16" t="s">
        <v>41</v>
      </c>
      <c r="C39" s="16">
        <v>521.52599999999995</v>
      </c>
      <c r="D39" s="16"/>
      <c r="E39" s="16">
        <v>373.65800000000002</v>
      </c>
      <c r="F39" s="17">
        <v>86.92</v>
      </c>
      <c r="G39" s="6">
        <v>0</v>
      </c>
      <c r="H39" s="1" t="e">
        <v>#N/A</v>
      </c>
      <c r="I39" s="1" t="s">
        <v>52</v>
      </c>
      <c r="J39" s="1">
        <v>422</v>
      </c>
      <c r="K39" s="1">
        <f t="shared" si="1"/>
        <v>-48.341999999999985</v>
      </c>
      <c r="L39" s="1"/>
      <c r="M39" s="1"/>
      <c r="N39" s="1"/>
      <c r="O39" s="1">
        <f t="shared" si="2"/>
        <v>74.7316</v>
      </c>
      <c r="P39" s="5"/>
      <c r="Q39" s="5"/>
      <c r="R39" s="1"/>
      <c r="S39" s="1">
        <f t="shared" si="4"/>
        <v>1.1630956650198845</v>
      </c>
      <c r="T39" s="1">
        <f t="shared" si="5"/>
        <v>1.1630956650198845</v>
      </c>
      <c r="U39" s="1">
        <v>90.467600000000004</v>
      </c>
      <c r="V39" s="1">
        <v>48.683599999999998</v>
      </c>
      <c r="W39" s="1">
        <v>87.455399999999997</v>
      </c>
      <c r="X39" s="1">
        <v>45.837400000000002</v>
      </c>
      <c r="Y39" s="1">
        <v>62.176199999999987</v>
      </c>
      <c r="Z39" s="1">
        <v>62.366399999999999</v>
      </c>
      <c r="AA39" s="1"/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9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35</v>
      </c>
      <c r="B41" s="1" t="s">
        <v>32</v>
      </c>
      <c r="C41" s="1"/>
      <c r="D41" s="1"/>
      <c r="E41" s="1"/>
      <c r="F41" s="1"/>
      <c r="G41" s="6">
        <v>0.18</v>
      </c>
      <c r="H41" s="1">
        <v>120</v>
      </c>
      <c r="I41" s="1"/>
      <c r="J41" s="1"/>
      <c r="K41" s="1">
        <f t="shared" ref="K41:K42" si="16">E41-J41</f>
        <v>0</v>
      </c>
      <c r="L41" s="1"/>
      <c r="M41" s="1"/>
      <c r="N41" s="1"/>
      <c r="O41" s="1">
        <f t="shared" si="2"/>
        <v>0</v>
      </c>
      <c r="P41" s="5"/>
      <c r="Q41" s="5"/>
      <c r="R41" s="1"/>
      <c r="S41" s="1" t="e">
        <f t="shared" ref="S41:S42" si="17">(F41+N41+P41)/O41</f>
        <v>#DIV/0!</v>
      </c>
      <c r="T41" s="1" t="e">
        <f t="shared" ref="T41:T42" si="18">(F41+N41)/O41</f>
        <v>#DIV/0!</v>
      </c>
      <c r="U41" s="1">
        <v>7.2</v>
      </c>
      <c r="V41" s="1">
        <v>-4.8</v>
      </c>
      <c r="W41" s="1">
        <v>549.79999999999995</v>
      </c>
      <c r="X41" s="1">
        <v>651</v>
      </c>
      <c r="Y41" s="1">
        <v>477</v>
      </c>
      <c r="Z41" s="1">
        <v>603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36</v>
      </c>
      <c r="B42" s="1" t="s">
        <v>32</v>
      </c>
      <c r="C42" s="1">
        <v>18</v>
      </c>
      <c r="D42" s="1"/>
      <c r="E42" s="1">
        <v>18</v>
      </c>
      <c r="F42" s="1"/>
      <c r="G42" s="6">
        <v>0.18</v>
      </c>
      <c r="H42" s="1">
        <v>120</v>
      </c>
      <c r="I42" s="1"/>
      <c r="J42" s="1">
        <v>18</v>
      </c>
      <c r="K42" s="1">
        <f t="shared" si="16"/>
        <v>0</v>
      </c>
      <c r="L42" s="1"/>
      <c r="M42" s="1"/>
      <c r="N42" s="1"/>
      <c r="O42" s="1">
        <f t="shared" si="2"/>
        <v>3.6</v>
      </c>
      <c r="P42" s="5"/>
      <c r="Q42" s="5"/>
      <c r="R42" s="1"/>
      <c r="S42" s="1">
        <f t="shared" si="17"/>
        <v>0</v>
      </c>
      <c r="T42" s="1">
        <f t="shared" si="18"/>
        <v>0</v>
      </c>
      <c r="U42" s="1">
        <v>276.39999999999998</v>
      </c>
      <c r="V42" s="1">
        <v>318.39999999999998</v>
      </c>
      <c r="W42" s="1">
        <v>115.4</v>
      </c>
      <c r="X42" s="1">
        <v>113.4</v>
      </c>
      <c r="Y42" s="1">
        <v>82.2</v>
      </c>
      <c r="Z42" s="1">
        <v>108.6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39" xr:uid="{E5407A66-F15D-4CA2-B7ED-B37CB818A1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2024-06-24T13:08:23Z</dcterms:created>
  <dcterms:modified xsi:type="dcterms:W3CDTF">2024-06-24T13:30:35Z</dcterms:modified>
</cp:coreProperties>
</file>