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3,25 Ост СЫР филиалы\"/>
    </mc:Choice>
  </mc:AlternateContent>
  <xr:revisionPtr revIDLastSave="0" documentId="13_ncr:1_{2691BACF-F062-4F6C-8F54-C6BC41B5B3F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T39" i="1"/>
  <c r="O39" i="1"/>
  <c r="S39" i="1" s="1"/>
  <c r="S38" i="1"/>
  <c r="O38" i="1"/>
  <c r="T38" i="1" s="1"/>
  <c r="O37" i="1"/>
  <c r="S37" i="1" s="1"/>
  <c r="T37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T6" i="1"/>
  <c r="S6" i="1"/>
  <c r="P34" i="1"/>
  <c r="AF34" i="1" s="1"/>
  <c r="P33" i="1"/>
  <c r="P32" i="1"/>
  <c r="AF32" i="1" s="1"/>
  <c r="AF30" i="1"/>
  <c r="AF28" i="1"/>
  <c r="P27" i="1"/>
  <c r="AF26" i="1"/>
  <c r="AF24" i="1"/>
  <c r="AF8" i="1"/>
  <c r="AF10" i="1"/>
  <c r="O7" i="1"/>
  <c r="O8" i="1"/>
  <c r="O9" i="1"/>
  <c r="O10" i="1"/>
  <c r="O22" i="1"/>
  <c r="O11" i="1"/>
  <c r="O12" i="1"/>
  <c r="O13" i="1"/>
  <c r="O14" i="1"/>
  <c r="O15" i="1"/>
  <c r="O16" i="1"/>
  <c r="O17" i="1"/>
  <c r="O18" i="1"/>
  <c r="O19" i="1"/>
  <c r="O20" i="1"/>
  <c r="O21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6" i="1"/>
  <c r="O5" i="1" s="1"/>
  <c r="AF35" i="1"/>
  <c r="K35" i="1"/>
  <c r="K34" i="1"/>
  <c r="AF33" i="1"/>
  <c r="K33" i="1"/>
  <c r="K32" i="1"/>
  <c r="AF31" i="1"/>
  <c r="K31" i="1"/>
  <c r="K30" i="1"/>
  <c r="AF29" i="1"/>
  <c r="K29" i="1"/>
  <c r="K28" i="1"/>
  <c r="AF27" i="1"/>
  <c r="K27" i="1"/>
  <c r="K26" i="1"/>
  <c r="AF25" i="1"/>
  <c r="K25" i="1"/>
  <c r="K24" i="1"/>
  <c r="AF23" i="1"/>
  <c r="K23" i="1"/>
  <c r="AF21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3" i="1"/>
  <c r="K13" i="1"/>
  <c r="AF12" i="1"/>
  <c r="K12" i="1"/>
  <c r="AF11" i="1"/>
  <c r="K11" i="1"/>
  <c r="K22" i="1"/>
  <c r="K10" i="1"/>
  <c r="AF9" i="1"/>
  <c r="K9" i="1"/>
  <c r="AF39" i="1"/>
  <c r="K39" i="1"/>
  <c r="AF37" i="1"/>
  <c r="K37" i="1"/>
  <c r="K8" i="1"/>
  <c r="AF7" i="1"/>
  <c r="K7" i="1"/>
  <c r="AF6" i="1"/>
  <c r="K6" i="1"/>
  <c r="K38" i="1"/>
  <c r="K5" i="1" s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AF5" i="1" l="1"/>
</calcChain>
</file>

<file path=xl/sharedStrings.xml><?xml version="1.0" encoding="utf-8"?>
<sst xmlns="http://schemas.openxmlformats.org/spreadsheetml/2006/main" count="120" uniqueCount="74">
  <si>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</si>
  <si>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</si>
  <si>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</si>
  <si>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</si>
  <si>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</si>
  <si>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</si>
  <si>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</si>
  <si>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</si>
  <si>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</si>
  <si>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</si>
  <si>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</si>
  <si>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</si>
  <si>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</si>
  <si>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</si>
  <si>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</si>
  <si>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</si>
  <si>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</si>
  <si>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</si>
  <si>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</si>
  <si>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</si>
  <si>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</si>
  <si>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</si>
  <si>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</si>
  <si>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03,03,</t>
  </si>
  <si>
    <t>10,03,</t>
  </si>
  <si>
    <t>24,02,</t>
  </si>
  <si>
    <t>17,02,</t>
  </si>
  <si>
    <t>10,02,</t>
  </si>
  <si>
    <t>03,02,</t>
  </si>
  <si>
    <t>27,01,</t>
  </si>
  <si>
    <t>20,01,</t>
  </si>
  <si>
    <t>13,01,</t>
  </si>
  <si>
    <t>06,01,</t>
  </si>
  <si>
    <t>23,12,</t>
  </si>
  <si>
    <t>3534796 Масло сливочное ж.82,5% 180г фольга ТМ Папа может(вл 12)  Останкино</t>
  </si>
  <si>
    <t>шт</t>
  </si>
  <si>
    <t>9988421 Творожный Сыр 60 % С маринованными огурчиками и укропом  Останкино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</si>
  <si>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</si>
  <si>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</si>
  <si>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</si>
  <si>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</si>
  <si>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</si>
  <si>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</si>
  <si>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</si>
  <si>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</si>
  <si>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</si>
  <si>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</si>
  <si>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нужно увеличить продажи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</si>
  <si>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</si>
  <si>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</si>
  <si>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</si>
  <si>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</si>
  <si>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</si>
  <si>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</si>
  <si>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</si>
  <si>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</si>
  <si>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</si>
  <si>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</si>
  <si>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</si>
  <si>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</si>
  <si>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</si>
  <si>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</si>
  <si>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</si>
  <si>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</si>
  <si>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</si>
  <si>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</si>
  <si>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</si>
  <si>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</si>
  <si>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</si>
  <si>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</si>
  <si>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</si>
  <si>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</si>
  <si>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</si>
  <si>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03,03,25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</si>
</sst>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6" xfId="1" applyNumberFormat="1" applyFill="1" applyBorder="1"/>
    <xf numFmtId="164" fontId="1" fillId="0" borderId="7" xfId="1" applyNumberFormat="1" applyFill="1" applyBorder="1"/>
    <xf numFmtId="164" fontId="1" fillId="0" borderId="8" xfId="1" applyNumberFormat="1" applyFill="1" applyBorder="1"/>
    <xf numFmtId="164" fontId="4" fillId="0" borderId="1" xfId="1" applyNumberFormat="1" applyFont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P40" sqref="P4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37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498.96999999999997</v>
      </c>
      <c r="F5" s="4">
        <f>SUM(F6:F498)</f>
        <v>629.79200000000003</v>
      </c>
      <c r="G5" s="7"/>
      <c r="H5" s="1"/>
      <c r="I5" s="1"/>
      <c r="J5" s="4">
        <f t="shared" ref="J5:Q5" si="0">SUM(J6:J498)</f>
        <v>586</v>
      </c>
      <c r="K5" s="4">
        <f t="shared" si="0"/>
        <v>-87.03</v>
      </c>
      <c r="L5" s="4">
        <f t="shared" si="0"/>
        <v>0</v>
      </c>
      <c r="M5" s="4">
        <f t="shared" si="0"/>
        <v>0</v>
      </c>
      <c r="N5" s="4">
        <f t="shared" si="0"/>
        <v>1227.8530000000001</v>
      </c>
      <c r="O5" s="4">
        <f t="shared" si="0"/>
        <v>99.794000000000011</v>
      </c>
      <c r="P5" s="4">
        <f>SUM(P6:P35)</f>
        <v>635.83500000000004</v>
      </c>
      <c r="Q5" s="4">
        <f t="shared" si="0"/>
        <v>0</v>
      </c>
      <c r="R5" s="1"/>
      <c r="S5" s="1"/>
      <c r="T5" s="1"/>
      <c r="U5" s="4">
        <f t="shared" ref="U5:AD5" si="1">SUM(U6:U498)</f>
        <v>61.530199999999994</v>
      </c>
      <c r="V5" s="4">
        <f t="shared" si="1"/>
        <v>31.172800000000002</v>
      </c>
      <c r="W5" s="4">
        <f t="shared" si="1"/>
        <v>30.733000000000001</v>
      </c>
      <c r="X5" s="4">
        <f t="shared" si="1"/>
        <v>47.864399999999996</v>
      </c>
      <c r="Y5" s="4">
        <f t="shared" si="1"/>
        <v>55.818200000000004</v>
      </c>
      <c r="Z5" s="4">
        <f t="shared" si="1"/>
        <v>39.105999999999995</v>
      </c>
      <c r="AA5" s="4">
        <f t="shared" si="1"/>
        <v>77.246400000000008</v>
      </c>
      <c r="AB5" s="4">
        <f t="shared" si="1"/>
        <v>18.612000000000002</v>
      </c>
      <c r="AC5" s="4">
        <f t="shared" si="1"/>
        <v>7.782</v>
      </c>
      <c r="AD5" s="4">
        <f t="shared" si="1"/>
        <v>33.937600000000003</v>
      </c>
      <c r="AE5" s="1"/>
      <c r="AF5" s="4">
        <f>SUM(AF6:AF498)</f>
        <v>236.33500000000006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35</v>
      </c>
      <c r="C6" s="1">
        <v>125</v>
      </c>
      <c r="D6" s="1"/>
      <c r="E6" s="1">
        <v>18</v>
      </c>
      <c r="F6" s="1">
        <v>107</v>
      </c>
      <c r="G6" s="7">
        <v>0.14000000000000001</v>
      </c>
      <c r="H6" s="1">
        <v>180</v>
      </c>
      <c r="I6" s="1">
        <v>9988421</v>
      </c>
      <c r="J6" s="1">
        <v>18</v>
      </c>
      <c r="K6" s="1">
        <f t="shared" ref="K6:K35" si="2">E6-J6</f>
        <v>0</v>
      </c>
      <c r="L6" s="1"/>
      <c r="M6" s="1"/>
      <c r="N6" s="1">
        <v>0</v>
      </c>
      <c r="O6" s="1">
        <f>E6/5</f>
        <v>3.6</v>
      </c>
      <c r="P6" s="5"/>
      <c r="Q6" s="5"/>
      <c r="R6" s="1"/>
      <c r="S6" s="1">
        <f>(F6+N6+P6)/O6</f>
        <v>29.722222222222221</v>
      </c>
      <c r="T6" s="1">
        <f>(F6+N6)/O6</f>
        <v>29.722222222222221</v>
      </c>
      <c r="U6" s="1">
        <v>1.4</v>
      </c>
      <c r="V6" s="1">
        <v>1.2</v>
      </c>
      <c r="W6" s="1">
        <v>0.4</v>
      </c>
      <c r="X6" s="1">
        <v>0.6</v>
      </c>
      <c r="Y6" s="1">
        <v>3</v>
      </c>
      <c r="Z6" s="1">
        <v>3</v>
      </c>
      <c r="AA6" s="1">
        <v>0.6</v>
      </c>
      <c r="AB6" s="1">
        <v>0.4</v>
      </c>
      <c r="AC6" s="1">
        <v>1.5</v>
      </c>
      <c r="AD6" s="1">
        <v>1.4</v>
      </c>
      <c r="AE6" s="33" t="s">
        <v>37</v>
      </c>
      <c r="AF6" s="1">
        <f t="shared" ref="AF6:AF21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35</v>
      </c>
      <c r="C7" s="1">
        <v>23</v>
      </c>
      <c r="D7" s="1"/>
      <c r="E7" s="1">
        <v>9</v>
      </c>
      <c r="F7" s="1">
        <v>14</v>
      </c>
      <c r="G7" s="7">
        <v>0.18</v>
      </c>
      <c r="H7" s="1">
        <v>270</v>
      </c>
      <c r="I7" s="1">
        <v>9988438</v>
      </c>
      <c r="J7" s="1">
        <v>9</v>
      </c>
      <c r="K7" s="1">
        <f t="shared" si="2"/>
        <v>0</v>
      </c>
      <c r="L7" s="1"/>
      <c r="M7" s="1"/>
      <c r="N7" s="1">
        <v>53</v>
      </c>
      <c r="O7" s="1">
        <f t="shared" ref="O7:O35" si="4">E7/5</f>
        <v>1.8</v>
      </c>
      <c r="P7" s="5"/>
      <c r="Q7" s="5"/>
      <c r="R7" s="1"/>
      <c r="S7" s="1">
        <f t="shared" ref="S7:S35" si="5">(F7+N7+P7)/O7</f>
        <v>37.222222222222221</v>
      </c>
      <c r="T7" s="1">
        <f t="shared" ref="T7:T35" si="6">(F7+N7)/O7</f>
        <v>37.222222222222221</v>
      </c>
      <c r="U7" s="1">
        <v>3.8</v>
      </c>
      <c r="V7" s="1">
        <v>1.8</v>
      </c>
      <c r="W7" s="1">
        <v>3.2</v>
      </c>
      <c r="X7" s="1">
        <v>4.5999999999999996</v>
      </c>
      <c r="Y7" s="1">
        <v>7</v>
      </c>
      <c r="Z7" s="1">
        <v>4.2</v>
      </c>
      <c r="AA7" s="1">
        <v>3.6</v>
      </c>
      <c r="AB7" s="1">
        <v>1.4</v>
      </c>
      <c r="AC7" s="1">
        <v>1.5</v>
      </c>
      <c r="AD7" s="1">
        <v>3.2</v>
      </c>
      <c r="AE7" s="32" t="s">
        <v>47</v>
      </c>
      <c r="AF7" s="1">
        <f t="shared" si="3"/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35</v>
      </c>
      <c r="C8" s="1">
        <v>19</v>
      </c>
      <c r="D8" s="1">
        <v>16</v>
      </c>
      <c r="E8" s="1">
        <v>8</v>
      </c>
      <c r="F8" s="1">
        <v>27</v>
      </c>
      <c r="G8" s="7">
        <v>0.18</v>
      </c>
      <c r="H8" s="1">
        <v>270</v>
      </c>
      <c r="I8" s="1">
        <v>9988445</v>
      </c>
      <c r="J8" s="1">
        <v>8</v>
      </c>
      <c r="K8" s="1">
        <f t="shared" si="2"/>
        <v>0</v>
      </c>
      <c r="L8" s="1"/>
      <c r="M8" s="1"/>
      <c r="N8" s="1">
        <v>43</v>
      </c>
      <c r="O8" s="1">
        <f t="shared" si="4"/>
        <v>1.6</v>
      </c>
      <c r="P8" s="5"/>
      <c r="Q8" s="5"/>
      <c r="R8" s="1"/>
      <c r="S8" s="1">
        <f t="shared" si="5"/>
        <v>43.75</v>
      </c>
      <c r="T8" s="1">
        <f t="shared" si="6"/>
        <v>43.75</v>
      </c>
      <c r="U8" s="1">
        <v>3.6</v>
      </c>
      <c r="V8" s="1">
        <v>2.2000000000000002</v>
      </c>
      <c r="W8" s="1">
        <v>2.6</v>
      </c>
      <c r="X8" s="1">
        <v>4.2</v>
      </c>
      <c r="Y8" s="1">
        <v>6.4</v>
      </c>
      <c r="Z8" s="1">
        <v>5.2</v>
      </c>
      <c r="AA8" s="1">
        <v>3.6</v>
      </c>
      <c r="AB8" s="1">
        <v>1.6</v>
      </c>
      <c r="AC8" s="1">
        <v>1.5</v>
      </c>
      <c r="AD8" s="1">
        <v>3.4</v>
      </c>
      <c r="AE8" s="32" t="s">
        <v>47</v>
      </c>
      <c r="AF8" s="1">
        <f t="shared" si="3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35</v>
      </c>
      <c r="C9" s="1">
        <v>45</v>
      </c>
      <c r="D9" s="1"/>
      <c r="E9" s="1">
        <v>3</v>
      </c>
      <c r="F9" s="1">
        <v>42</v>
      </c>
      <c r="G9" s="7">
        <v>0.4</v>
      </c>
      <c r="H9" s="1">
        <v>270</v>
      </c>
      <c r="I9" s="1">
        <v>9988452</v>
      </c>
      <c r="J9" s="1"/>
      <c r="K9" s="1">
        <f t="shared" si="2"/>
        <v>3</v>
      </c>
      <c r="L9" s="1"/>
      <c r="M9" s="1"/>
      <c r="N9" s="1">
        <v>0</v>
      </c>
      <c r="O9" s="1">
        <f t="shared" si="4"/>
        <v>0.6</v>
      </c>
      <c r="P9" s="5"/>
      <c r="Q9" s="5"/>
      <c r="R9" s="1"/>
      <c r="S9" s="1">
        <f t="shared" si="5"/>
        <v>70</v>
      </c>
      <c r="T9" s="1">
        <f t="shared" si="6"/>
        <v>70</v>
      </c>
      <c r="U9" s="1">
        <v>0</v>
      </c>
      <c r="V9" s="1">
        <v>0.6</v>
      </c>
      <c r="W9" s="1">
        <v>1</v>
      </c>
      <c r="X9" s="1">
        <v>0.6</v>
      </c>
      <c r="Y9" s="1">
        <v>1.6</v>
      </c>
      <c r="Z9" s="1">
        <v>0.6</v>
      </c>
      <c r="AA9" s="1">
        <v>0</v>
      </c>
      <c r="AB9" s="1">
        <v>0</v>
      </c>
      <c r="AC9" s="1">
        <v>0</v>
      </c>
      <c r="AD9" s="1">
        <v>0.6</v>
      </c>
      <c r="AE9" s="33" t="s">
        <v>37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35</v>
      </c>
      <c r="C10" s="1">
        <v>22</v>
      </c>
      <c r="D10" s="1"/>
      <c r="E10" s="1">
        <v>10</v>
      </c>
      <c r="F10" s="1">
        <v>12</v>
      </c>
      <c r="G10" s="7">
        <v>0.4</v>
      </c>
      <c r="H10" s="1">
        <v>270</v>
      </c>
      <c r="I10" s="1">
        <v>9988476</v>
      </c>
      <c r="J10" s="1">
        <v>13</v>
      </c>
      <c r="K10" s="1">
        <f t="shared" si="2"/>
        <v>-3</v>
      </c>
      <c r="L10" s="1"/>
      <c r="M10" s="1"/>
      <c r="N10" s="1">
        <v>0</v>
      </c>
      <c r="O10" s="1">
        <f t="shared" si="4"/>
        <v>2</v>
      </c>
      <c r="P10" s="5">
        <v>40</v>
      </c>
      <c r="Q10" s="5"/>
      <c r="R10" s="1"/>
      <c r="S10" s="1">
        <f t="shared" si="5"/>
        <v>26</v>
      </c>
      <c r="T10" s="1">
        <f t="shared" si="6"/>
        <v>6</v>
      </c>
      <c r="U10" s="1">
        <v>1.8</v>
      </c>
      <c r="V10" s="1">
        <v>5.4</v>
      </c>
      <c r="W10" s="1">
        <v>3.2</v>
      </c>
      <c r="X10" s="1">
        <v>2.8</v>
      </c>
      <c r="Y10" s="1">
        <v>4.5999999999999996</v>
      </c>
      <c r="Z10" s="1">
        <v>4.4000000000000004</v>
      </c>
      <c r="AA10" s="1">
        <v>2.4</v>
      </c>
      <c r="AB10" s="1">
        <v>4</v>
      </c>
      <c r="AC10" s="1">
        <v>0</v>
      </c>
      <c r="AD10" s="1">
        <v>3.4</v>
      </c>
      <c r="AE10" s="18" t="s">
        <v>73</v>
      </c>
      <c r="AF10" s="1">
        <f t="shared" si="3"/>
        <v>16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9" t="s">
        <v>48</v>
      </c>
      <c r="B11" s="1" t="s">
        <v>35</v>
      </c>
      <c r="C11" s="1"/>
      <c r="D11" s="1"/>
      <c r="E11" s="1"/>
      <c r="F11" s="1"/>
      <c r="G11" s="7">
        <v>0.18</v>
      </c>
      <c r="H11" s="1">
        <v>150</v>
      </c>
      <c r="I11" s="1">
        <v>5034819</v>
      </c>
      <c r="J11" s="1"/>
      <c r="K11" s="1">
        <f t="shared" si="2"/>
        <v>0</v>
      </c>
      <c r="L11" s="1"/>
      <c r="M11" s="1"/>
      <c r="N11" s="1">
        <v>0</v>
      </c>
      <c r="O11" s="1">
        <f t="shared" si="4"/>
        <v>0</v>
      </c>
      <c r="P11" s="5"/>
      <c r="Q11" s="5"/>
      <c r="R11" s="1"/>
      <c r="S11" s="1" t="e">
        <f t="shared" si="5"/>
        <v>#DIV/0!</v>
      </c>
      <c r="T11" s="1" t="e">
        <f t="shared" si="6"/>
        <v>#DIV/0!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/>
      <c r="AF11" s="1">
        <f t="shared" si="3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9" t="s">
        <v>49</v>
      </c>
      <c r="B12" s="1" t="s">
        <v>45</v>
      </c>
      <c r="C12" s="1"/>
      <c r="D12" s="1"/>
      <c r="E12" s="1"/>
      <c r="F12" s="1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>
        <v>0</v>
      </c>
      <c r="O12" s="1">
        <f t="shared" si="4"/>
        <v>0</v>
      </c>
      <c r="P12" s="5"/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/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9" t="s">
        <v>50</v>
      </c>
      <c r="B13" s="1" t="s">
        <v>35</v>
      </c>
      <c r="C13" s="1"/>
      <c r="D13" s="1"/>
      <c r="E13" s="1"/>
      <c r="F13" s="1"/>
      <c r="G13" s="7">
        <v>0.1</v>
      </c>
      <c r="H13" s="1">
        <v>90</v>
      </c>
      <c r="I13" s="1">
        <v>8444163</v>
      </c>
      <c r="J13" s="1"/>
      <c r="K13" s="1">
        <f t="shared" si="2"/>
        <v>0</v>
      </c>
      <c r="L13" s="1"/>
      <c r="M13" s="1"/>
      <c r="N13" s="1">
        <v>0</v>
      </c>
      <c r="O13" s="1">
        <f t="shared" si="4"/>
        <v>0</v>
      </c>
      <c r="P13" s="5"/>
      <c r="Q13" s="5"/>
      <c r="R13" s="1"/>
      <c r="S13" s="1" t="e">
        <f t="shared" si="5"/>
        <v>#DIV/0!</v>
      </c>
      <c r="T13" s="1" t="e">
        <f t="shared" si="6"/>
        <v>#DIV/0!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/>
      <c r="AF13" s="1">
        <f t="shared" si="3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9" t="s">
        <v>51</v>
      </c>
      <c r="B14" s="1" t="s">
        <v>35</v>
      </c>
      <c r="C14" s="1"/>
      <c r="D14" s="1"/>
      <c r="E14" s="1"/>
      <c r="F14" s="1"/>
      <c r="G14" s="7">
        <v>0.18</v>
      </c>
      <c r="H14" s="1">
        <v>150</v>
      </c>
      <c r="I14" s="1">
        <v>5038411</v>
      </c>
      <c r="J14" s="1"/>
      <c r="K14" s="1">
        <f t="shared" si="2"/>
        <v>0</v>
      </c>
      <c r="L14" s="1"/>
      <c r="M14" s="1"/>
      <c r="N14" s="1">
        <v>50</v>
      </c>
      <c r="O14" s="1">
        <f t="shared" si="4"/>
        <v>0</v>
      </c>
      <c r="P14" s="5"/>
      <c r="Q14" s="5"/>
      <c r="R14" s="1"/>
      <c r="S14" s="1" t="e">
        <f t="shared" si="5"/>
        <v>#DIV/0!</v>
      </c>
      <c r="T14" s="1" t="e">
        <f t="shared" si="6"/>
        <v>#DIV/0!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/>
      <c r="AF14" s="1">
        <f t="shared" si="3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9" t="s">
        <v>52</v>
      </c>
      <c r="B15" s="1" t="s">
        <v>35</v>
      </c>
      <c r="C15" s="1">
        <v>1</v>
      </c>
      <c r="D15" s="1"/>
      <c r="E15" s="1">
        <v>1</v>
      </c>
      <c r="F15" s="1"/>
      <c r="G15" s="7">
        <v>0.18</v>
      </c>
      <c r="H15" s="1">
        <v>150</v>
      </c>
      <c r="I15" s="1">
        <v>5038459</v>
      </c>
      <c r="J15" s="1">
        <v>17</v>
      </c>
      <c r="K15" s="1">
        <f t="shared" si="2"/>
        <v>-16</v>
      </c>
      <c r="L15" s="1"/>
      <c r="M15" s="1"/>
      <c r="N15" s="1">
        <v>100</v>
      </c>
      <c r="O15" s="1">
        <f t="shared" si="4"/>
        <v>0.2</v>
      </c>
      <c r="P15" s="5"/>
      <c r="Q15" s="5"/>
      <c r="R15" s="1"/>
      <c r="S15" s="1">
        <f t="shared" si="5"/>
        <v>500</v>
      </c>
      <c r="T15" s="1">
        <f t="shared" si="6"/>
        <v>500</v>
      </c>
      <c r="U15" s="1">
        <v>3.8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/>
      <c r="AF15" s="1">
        <f t="shared" si="3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9" t="s">
        <v>53</v>
      </c>
      <c r="B16" s="1" t="s">
        <v>35</v>
      </c>
      <c r="C16" s="1"/>
      <c r="D16" s="1"/>
      <c r="E16" s="1"/>
      <c r="F16" s="1"/>
      <c r="G16" s="7">
        <v>0.18</v>
      </c>
      <c r="H16" s="1">
        <v>150</v>
      </c>
      <c r="I16" s="1">
        <v>5038831</v>
      </c>
      <c r="J16" s="1"/>
      <c r="K16" s="1">
        <f t="shared" si="2"/>
        <v>0</v>
      </c>
      <c r="L16" s="1"/>
      <c r="M16" s="1"/>
      <c r="N16" s="1">
        <v>0</v>
      </c>
      <c r="O16" s="1">
        <f t="shared" si="4"/>
        <v>0</v>
      </c>
      <c r="P16" s="5"/>
      <c r="Q16" s="5"/>
      <c r="R16" s="1"/>
      <c r="S16" s="1" t="e">
        <f t="shared" si="5"/>
        <v>#DIV/0!</v>
      </c>
      <c r="T16" s="1" t="e">
        <f t="shared" si="6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/>
      <c r="AF16" s="1">
        <f t="shared" si="3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9" t="s">
        <v>54</v>
      </c>
      <c r="B17" s="1" t="s">
        <v>35</v>
      </c>
      <c r="C17" s="1"/>
      <c r="D17" s="1"/>
      <c r="E17" s="1"/>
      <c r="F17" s="1"/>
      <c r="G17" s="7">
        <v>0.18</v>
      </c>
      <c r="H17" s="1">
        <v>120</v>
      </c>
      <c r="I17" s="1">
        <v>5038855</v>
      </c>
      <c r="J17" s="1"/>
      <c r="K17" s="1">
        <f t="shared" si="2"/>
        <v>0</v>
      </c>
      <c r="L17" s="1"/>
      <c r="M17" s="1"/>
      <c r="N17" s="1">
        <v>0</v>
      </c>
      <c r="O17" s="1">
        <f t="shared" si="4"/>
        <v>0</v>
      </c>
      <c r="P17" s="5"/>
      <c r="Q17" s="5"/>
      <c r="R17" s="1"/>
      <c r="S17" s="1" t="e">
        <f t="shared" si="5"/>
        <v>#DIV/0!</v>
      </c>
      <c r="T17" s="1" t="e">
        <f t="shared" si="6"/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/>
      <c r="AF17" s="1">
        <f t="shared" si="3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9" t="s">
        <v>55</v>
      </c>
      <c r="B18" s="1" t="s">
        <v>35</v>
      </c>
      <c r="C18" s="1">
        <v>11</v>
      </c>
      <c r="D18" s="1"/>
      <c r="E18" s="1">
        <v>11</v>
      </c>
      <c r="F18" s="1"/>
      <c r="G18" s="7">
        <v>0.18</v>
      </c>
      <c r="H18" s="1">
        <v>150</v>
      </c>
      <c r="I18" s="1">
        <v>5038435</v>
      </c>
      <c r="J18" s="1">
        <v>50</v>
      </c>
      <c r="K18" s="1">
        <f t="shared" si="2"/>
        <v>-39</v>
      </c>
      <c r="L18" s="1"/>
      <c r="M18" s="1"/>
      <c r="N18" s="1">
        <v>150</v>
      </c>
      <c r="O18" s="1">
        <f t="shared" si="4"/>
        <v>2.2000000000000002</v>
      </c>
      <c r="P18" s="5"/>
      <c r="Q18" s="5"/>
      <c r="R18" s="1"/>
      <c r="S18" s="1">
        <f t="shared" si="5"/>
        <v>68.181818181818173</v>
      </c>
      <c r="T18" s="1">
        <f t="shared" si="6"/>
        <v>68.181818181818173</v>
      </c>
      <c r="U18" s="1">
        <v>3.8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/>
      <c r="AF18" s="1">
        <f t="shared" si="3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9" t="s">
        <v>56</v>
      </c>
      <c r="B19" s="1" t="s">
        <v>35</v>
      </c>
      <c r="C19" s="1">
        <v>14</v>
      </c>
      <c r="D19" s="1"/>
      <c r="E19" s="1">
        <v>14</v>
      </c>
      <c r="F19" s="1"/>
      <c r="G19" s="7">
        <v>0.18</v>
      </c>
      <c r="H19" s="1">
        <v>120</v>
      </c>
      <c r="I19" s="1">
        <v>5038398</v>
      </c>
      <c r="J19" s="1">
        <v>31</v>
      </c>
      <c r="K19" s="1">
        <f t="shared" si="2"/>
        <v>-17</v>
      </c>
      <c r="L19" s="1"/>
      <c r="M19" s="1"/>
      <c r="N19" s="1">
        <v>150</v>
      </c>
      <c r="O19" s="1">
        <f t="shared" si="4"/>
        <v>2.8</v>
      </c>
      <c r="P19" s="5"/>
      <c r="Q19" s="5"/>
      <c r="R19" s="1"/>
      <c r="S19" s="1">
        <f t="shared" si="5"/>
        <v>53.571428571428577</v>
      </c>
      <c r="T19" s="1">
        <f t="shared" si="6"/>
        <v>53.571428571428577</v>
      </c>
      <c r="U19" s="1">
        <v>3.2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/>
      <c r="AF19" s="1">
        <f t="shared" si="3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9" t="s">
        <v>57</v>
      </c>
      <c r="B20" s="1" t="s">
        <v>45</v>
      </c>
      <c r="C20" s="1"/>
      <c r="D20" s="1">
        <v>14.62</v>
      </c>
      <c r="E20" s="1"/>
      <c r="F20" s="1">
        <v>14.62</v>
      </c>
      <c r="G20" s="7">
        <v>1</v>
      </c>
      <c r="H20" s="1">
        <v>150</v>
      </c>
      <c r="I20" s="1">
        <v>5038596</v>
      </c>
      <c r="J20" s="1"/>
      <c r="K20" s="1">
        <f t="shared" si="2"/>
        <v>0</v>
      </c>
      <c r="L20" s="1"/>
      <c r="M20" s="1"/>
      <c r="N20" s="1">
        <v>0</v>
      </c>
      <c r="O20" s="1">
        <f t="shared" si="4"/>
        <v>0</v>
      </c>
      <c r="P20" s="5"/>
      <c r="Q20" s="5"/>
      <c r="R20" s="1"/>
      <c r="S20" s="1" t="e">
        <f t="shared" si="5"/>
        <v>#DIV/0!</v>
      </c>
      <c r="T20" s="1" t="e">
        <f t="shared" si="6"/>
        <v>#DIV/0!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0.95399999999999996</v>
      </c>
      <c r="AE20" s="1"/>
      <c r="AF20" s="1">
        <f t="shared" si="3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3" t="s">
        <v>58</v>
      </c>
      <c r="B21" s="24" t="s">
        <v>45</v>
      </c>
      <c r="C21" s="24"/>
      <c r="D21" s="24"/>
      <c r="E21" s="24"/>
      <c r="F21" s="25"/>
      <c r="G21" s="21">
        <v>1</v>
      </c>
      <c r="H21" s="20">
        <v>120</v>
      </c>
      <c r="I21" s="20">
        <v>8785204</v>
      </c>
      <c r="J21" s="20"/>
      <c r="K21" s="20">
        <f t="shared" si="2"/>
        <v>0</v>
      </c>
      <c r="L21" s="20"/>
      <c r="M21" s="20"/>
      <c r="N21" s="20"/>
      <c r="O21" s="20">
        <f t="shared" si="4"/>
        <v>0</v>
      </c>
      <c r="P21" s="22"/>
      <c r="Q21" s="22"/>
      <c r="R21" s="20"/>
      <c r="S21" s="20" t="e">
        <f t="shared" si="5"/>
        <v>#DIV/0!</v>
      </c>
      <c r="T21" s="20" t="e">
        <f t="shared" si="6"/>
        <v>#DIV/0!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 t="s">
        <v>59</v>
      </c>
      <c r="AF21" s="20">
        <f t="shared" si="3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6" t="s">
        <v>44</v>
      </c>
      <c r="B22" s="27" t="s">
        <v>45</v>
      </c>
      <c r="C22" s="27">
        <v>40.444000000000003</v>
      </c>
      <c r="D22" s="27"/>
      <c r="E22" s="27">
        <v>15.265000000000001</v>
      </c>
      <c r="F22" s="28">
        <v>25.178999999999998</v>
      </c>
      <c r="G22" s="29">
        <v>0</v>
      </c>
      <c r="H22" s="30" t="e">
        <v>#N/A</v>
      </c>
      <c r="I22" s="30" t="s">
        <v>46</v>
      </c>
      <c r="J22" s="30">
        <v>15</v>
      </c>
      <c r="K22" s="30">
        <f>E22-J22</f>
        <v>0.26500000000000057</v>
      </c>
      <c r="L22" s="30"/>
      <c r="M22" s="30"/>
      <c r="N22" s="30"/>
      <c r="O22" s="30">
        <f>E22/5</f>
        <v>3.0529999999999999</v>
      </c>
      <c r="P22" s="31"/>
      <c r="Q22" s="31"/>
      <c r="R22" s="30"/>
      <c r="S22" s="30">
        <f t="shared" si="5"/>
        <v>8.247297739927939</v>
      </c>
      <c r="T22" s="30">
        <f t="shared" si="6"/>
        <v>8.247297739927939</v>
      </c>
      <c r="U22" s="30">
        <v>0.56559999999999999</v>
      </c>
      <c r="V22" s="30">
        <v>0.64459999999999995</v>
      </c>
      <c r="W22" s="30">
        <v>0.61959999999999993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/>
      <c r="AF22" s="30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9" t="s">
        <v>60</v>
      </c>
      <c r="B23" s="1" t="s">
        <v>45</v>
      </c>
      <c r="C23" s="1"/>
      <c r="D23" s="1"/>
      <c r="E23" s="1"/>
      <c r="F23" s="1"/>
      <c r="G23" s="7">
        <v>1</v>
      </c>
      <c r="H23" s="1">
        <v>180</v>
      </c>
      <c r="I23" s="1">
        <v>5038619</v>
      </c>
      <c r="J23" s="1"/>
      <c r="K23" s="1">
        <f t="shared" si="2"/>
        <v>0</v>
      </c>
      <c r="L23" s="1"/>
      <c r="M23" s="1"/>
      <c r="N23" s="1">
        <v>0</v>
      </c>
      <c r="O23" s="1">
        <f t="shared" si="4"/>
        <v>0</v>
      </c>
      <c r="P23" s="5"/>
      <c r="Q23" s="5"/>
      <c r="R23" s="1"/>
      <c r="S23" s="1" t="e">
        <f t="shared" si="5"/>
        <v>#DIV/0!</v>
      </c>
      <c r="T23" s="1" t="e">
        <f t="shared" si="6"/>
        <v>#DIV/0!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/>
      <c r="AF23" s="1">
        <f t="shared" ref="AF23:AF35" si="7"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9" t="s">
        <v>61</v>
      </c>
      <c r="B24" s="1" t="s">
        <v>45</v>
      </c>
      <c r="C24" s="1"/>
      <c r="D24" s="1"/>
      <c r="E24" s="1"/>
      <c r="F24" s="1"/>
      <c r="G24" s="7">
        <v>1</v>
      </c>
      <c r="H24" s="1">
        <v>150</v>
      </c>
      <c r="I24" s="1">
        <v>5038572</v>
      </c>
      <c r="J24" s="1"/>
      <c r="K24" s="1">
        <f t="shared" si="2"/>
        <v>0</v>
      </c>
      <c r="L24" s="1"/>
      <c r="M24" s="1"/>
      <c r="N24" s="1">
        <v>0</v>
      </c>
      <c r="O24" s="1">
        <f t="shared" si="4"/>
        <v>0</v>
      </c>
      <c r="P24" s="5"/>
      <c r="Q24" s="5"/>
      <c r="R24" s="1"/>
      <c r="S24" s="1" t="e">
        <f t="shared" si="5"/>
        <v>#DIV/0!</v>
      </c>
      <c r="T24" s="1" t="e">
        <f t="shared" si="6"/>
        <v>#DIV/0!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/>
      <c r="AF24" s="1">
        <f t="shared" si="7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9" t="s">
        <v>62</v>
      </c>
      <c r="B25" s="1" t="s">
        <v>35</v>
      </c>
      <c r="C25" s="1"/>
      <c r="D25" s="1"/>
      <c r="E25" s="1"/>
      <c r="F25" s="1"/>
      <c r="G25" s="7">
        <v>0.1</v>
      </c>
      <c r="H25" s="1">
        <v>60</v>
      </c>
      <c r="I25" s="1">
        <v>8444170</v>
      </c>
      <c r="J25" s="1"/>
      <c r="K25" s="1">
        <f t="shared" si="2"/>
        <v>0</v>
      </c>
      <c r="L25" s="1"/>
      <c r="M25" s="1"/>
      <c r="N25" s="1">
        <v>0</v>
      </c>
      <c r="O25" s="1">
        <f t="shared" si="4"/>
        <v>0</v>
      </c>
      <c r="P25" s="5"/>
      <c r="Q25" s="5"/>
      <c r="R25" s="1"/>
      <c r="S25" s="1" t="e">
        <f t="shared" si="5"/>
        <v>#DIV/0!</v>
      </c>
      <c r="T25" s="1" t="e">
        <f t="shared" si="6"/>
        <v>#DIV/0!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/>
      <c r="AF25" s="1">
        <f t="shared" si="7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9" t="s">
        <v>63</v>
      </c>
      <c r="B26" s="1" t="s">
        <v>45</v>
      </c>
      <c r="C26" s="1">
        <v>108.569</v>
      </c>
      <c r="D26" s="1"/>
      <c r="E26" s="1">
        <v>8.7639999999999993</v>
      </c>
      <c r="F26" s="1">
        <v>99.805000000000007</v>
      </c>
      <c r="G26" s="7">
        <v>1</v>
      </c>
      <c r="H26" s="1">
        <v>120</v>
      </c>
      <c r="I26" s="1">
        <v>5522704</v>
      </c>
      <c r="J26" s="1">
        <v>8</v>
      </c>
      <c r="K26" s="1">
        <f t="shared" si="2"/>
        <v>0.76399999999999935</v>
      </c>
      <c r="L26" s="1"/>
      <c r="M26" s="1"/>
      <c r="N26" s="1">
        <v>0</v>
      </c>
      <c r="O26" s="1">
        <f t="shared" si="4"/>
        <v>1.7527999999999999</v>
      </c>
      <c r="P26" s="5"/>
      <c r="Q26" s="5"/>
      <c r="R26" s="1"/>
      <c r="S26" s="1">
        <f t="shared" si="5"/>
        <v>56.940324052943865</v>
      </c>
      <c r="T26" s="1">
        <f t="shared" si="6"/>
        <v>56.940324052943865</v>
      </c>
      <c r="U26" s="1">
        <v>1.1342000000000001</v>
      </c>
      <c r="V26" s="1">
        <v>1.1572</v>
      </c>
      <c r="W26" s="1">
        <v>0</v>
      </c>
      <c r="X26" s="1">
        <v>0.55259999999999998</v>
      </c>
      <c r="Y26" s="1">
        <v>0.50460000000000005</v>
      </c>
      <c r="Z26" s="1">
        <v>0</v>
      </c>
      <c r="AA26" s="1">
        <v>15.896800000000001</v>
      </c>
      <c r="AB26" s="1">
        <v>0.5736</v>
      </c>
      <c r="AC26" s="1">
        <v>0</v>
      </c>
      <c r="AD26" s="1">
        <v>0</v>
      </c>
      <c r="AE26" s="33" t="s">
        <v>37</v>
      </c>
      <c r="AF26" s="1">
        <f t="shared" si="7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9" t="s">
        <v>64</v>
      </c>
      <c r="B27" s="1" t="s">
        <v>35</v>
      </c>
      <c r="C27" s="1">
        <v>45</v>
      </c>
      <c r="D27" s="1"/>
      <c r="E27" s="1">
        <v>18</v>
      </c>
      <c r="F27" s="1">
        <v>27</v>
      </c>
      <c r="G27" s="7">
        <v>0.14000000000000001</v>
      </c>
      <c r="H27" s="1">
        <v>180</v>
      </c>
      <c r="I27" s="1">
        <v>9988391</v>
      </c>
      <c r="J27" s="1">
        <v>18</v>
      </c>
      <c r="K27" s="1">
        <f t="shared" si="2"/>
        <v>0</v>
      </c>
      <c r="L27" s="1"/>
      <c r="M27" s="1"/>
      <c r="N27" s="1">
        <v>0</v>
      </c>
      <c r="O27" s="1">
        <f t="shared" si="4"/>
        <v>3.6</v>
      </c>
      <c r="P27" s="5">
        <f t="shared" ref="P27:P34" si="8">20*O27-N27-F27</f>
        <v>45</v>
      </c>
      <c r="Q27" s="5"/>
      <c r="R27" s="1"/>
      <c r="S27" s="1">
        <f t="shared" si="5"/>
        <v>20</v>
      </c>
      <c r="T27" s="1">
        <f t="shared" si="6"/>
        <v>7.5</v>
      </c>
      <c r="U27" s="1">
        <v>2</v>
      </c>
      <c r="V27" s="1">
        <v>1.8</v>
      </c>
      <c r="W27" s="1">
        <v>3.8</v>
      </c>
      <c r="X27" s="1">
        <v>1.6</v>
      </c>
      <c r="Y27" s="1">
        <v>4.4000000000000004</v>
      </c>
      <c r="Z27" s="1">
        <v>3.6</v>
      </c>
      <c r="AA27" s="1">
        <v>2.8</v>
      </c>
      <c r="AB27" s="1">
        <v>1.4</v>
      </c>
      <c r="AC27" s="1">
        <v>1.5</v>
      </c>
      <c r="AD27" s="1">
        <v>2.4</v>
      </c>
      <c r="AE27" s="32" t="s">
        <v>47</v>
      </c>
      <c r="AF27" s="1">
        <f t="shared" si="7"/>
        <v>6.3000000000000007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9" t="s">
        <v>65</v>
      </c>
      <c r="B28" s="1" t="s">
        <v>35</v>
      </c>
      <c r="C28" s="1"/>
      <c r="D28" s="1"/>
      <c r="E28" s="1"/>
      <c r="F28" s="1"/>
      <c r="G28" s="7">
        <v>0.18</v>
      </c>
      <c r="H28" s="1">
        <v>270</v>
      </c>
      <c r="I28" s="1">
        <v>9988681</v>
      </c>
      <c r="J28" s="1"/>
      <c r="K28" s="1">
        <f t="shared" si="2"/>
        <v>0</v>
      </c>
      <c r="L28" s="1"/>
      <c r="M28" s="1"/>
      <c r="N28" s="1">
        <v>0</v>
      </c>
      <c r="O28" s="1">
        <f t="shared" si="4"/>
        <v>0</v>
      </c>
      <c r="P28" s="5"/>
      <c r="Q28" s="5"/>
      <c r="R28" s="1"/>
      <c r="S28" s="1" t="e">
        <f t="shared" si="5"/>
        <v>#DIV/0!</v>
      </c>
      <c r="T28" s="1" t="e">
        <f t="shared" si="6"/>
        <v>#DIV/0!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/>
      <c r="AF28" s="1">
        <f t="shared" si="7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9" t="s">
        <v>66</v>
      </c>
      <c r="B29" s="1" t="s">
        <v>45</v>
      </c>
      <c r="C29" s="1"/>
      <c r="D29" s="1"/>
      <c r="E29" s="1"/>
      <c r="F29" s="1"/>
      <c r="G29" s="7">
        <v>1</v>
      </c>
      <c r="H29" s="1">
        <v>120</v>
      </c>
      <c r="I29" s="1">
        <v>8785198</v>
      </c>
      <c r="J29" s="1"/>
      <c r="K29" s="1">
        <f t="shared" si="2"/>
        <v>0</v>
      </c>
      <c r="L29" s="1"/>
      <c r="M29" s="1"/>
      <c r="N29" s="1">
        <v>0</v>
      </c>
      <c r="O29" s="1">
        <f t="shared" si="4"/>
        <v>0</v>
      </c>
      <c r="P29" s="5"/>
      <c r="Q29" s="5"/>
      <c r="R29" s="1"/>
      <c r="S29" s="1" t="e">
        <f t="shared" si="5"/>
        <v>#DIV/0!</v>
      </c>
      <c r="T29" s="1" t="e">
        <f t="shared" si="6"/>
        <v>#DIV/0!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/>
      <c r="AF29" s="1">
        <f t="shared" si="7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9" t="s">
        <v>67</v>
      </c>
      <c r="B30" s="1" t="s">
        <v>35</v>
      </c>
      <c r="C30" s="1"/>
      <c r="D30" s="1"/>
      <c r="E30" s="1"/>
      <c r="F30" s="1"/>
      <c r="G30" s="7">
        <v>0.1</v>
      </c>
      <c r="H30" s="1">
        <v>60</v>
      </c>
      <c r="I30" s="1">
        <v>8444187</v>
      </c>
      <c r="J30" s="1"/>
      <c r="K30" s="1">
        <f t="shared" si="2"/>
        <v>0</v>
      </c>
      <c r="L30" s="1"/>
      <c r="M30" s="1"/>
      <c r="N30" s="1">
        <v>0</v>
      </c>
      <c r="O30" s="1">
        <f t="shared" si="4"/>
        <v>0</v>
      </c>
      <c r="P30" s="5"/>
      <c r="Q30" s="5"/>
      <c r="R30" s="1"/>
      <c r="S30" s="1" t="e">
        <f t="shared" si="5"/>
        <v>#DIV/0!</v>
      </c>
      <c r="T30" s="1" t="e">
        <f t="shared" si="6"/>
        <v>#DIV/0!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/>
      <c r="AF30" s="1">
        <f t="shared" si="7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9" t="s">
        <v>68</v>
      </c>
      <c r="B31" s="1" t="s">
        <v>35</v>
      </c>
      <c r="C31" s="1"/>
      <c r="D31" s="1"/>
      <c r="E31" s="1"/>
      <c r="F31" s="1"/>
      <c r="G31" s="7">
        <v>0.1</v>
      </c>
      <c r="H31" s="1">
        <v>90</v>
      </c>
      <c r="I31" s="1">
        <v>8444194</v>
      </c>
      <c r="J31" s="1"/>
      <c r="K31" s="1">
        <f t="shared" si="2"/>
        <v>0</v>
      </c>
      <c r="L31" s="1"/>
      <c r="M31" s="1"/>
      <c r="N31" s="1">
        <v>0</v>
      </c>
      <c r="O31" s="1">
        <f t="shared" si="4"/>
        <v>0</v>
      </c>
      <c r="P31" s="5"/>
      <c r="Q31" s="5"/>
      <c r="R31" s="1"/>
      <c r="S31" s="1" t="e">
        <f t="shared" si="5"/>
        <v>#DIV/0!</v>
      </c>
      <c r="T31" s="1" t="e">
        <f t="shared" si="6"/>
        <v>#DIV/0!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/>
      <c r="AF31" s="1">
        <f t="shared" si="7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9" t="s">
        <v>69</v>
      </c>
      <c r="B32" s="1" t="s">
        <v>35</v>
      </c>
      <c r="C32" s="1">
        <v>121</v>
      </c>
      <c r="D32" s="1"/>
      <c r="E32" s="1">
        <v>109</v>
      </c>
      <c r="F32" s="1">
        <v>12</v>
      </c>
      <c r="G32" s="7">
        <v>0.2</v>
      </c>
      <c r="H32" s="1">
        <v>120</v>
      </c>
      <c r="I32" s="1">
        <v>783798</v>
      </c>
      <c r="J32" s="1">
        <v>118</v>
      </c>
      <c r="K32" s="1">
        <f t="shared" si="2"/>
        <v>-9</v>
      </c>
      <c r="L32" s="1"/>
      <c r="M32" s="1"/>
      <c r="N32" s="1">
        <v>200</v>
      </c>
      <c r="O32" s="1">
        <f t="shared" si="4"/>
        <v>21.8</v>
      </c>
      <c r="P32" s="5">
        <f t="shared" si="8"/>
        <v>224</v>
      </c>
      <c r="Q32" s="5"/>
      <c r="R32" s="1"/>
      <c r="S32" s="1">
        <f t="shared" si="5"/>
        <v>20</v>
      </c>
      <c r="T32" s="1">
        <f t="shared" si="6"/>
        <v>9.7247706422018343</v>
      </c>
      <c r="U32" s="1">
        <v>6</v>
      </c>
      <c r="V32" s="1">
        <v>-0.2</v>
      </c>
      <c r="W32" s="1">
        <v>0</v>
      </c>
      <c r="X32" s="1">
        <v>11.6</v>
      </c>
      <c r="Y32" s="1">
        <v>10.4</v>
      </c>
      <c r="Z32" s="1">
        <v>3.8</v>
      </c>
      <c r="AA32" s="1">
        <v>0</v>
      </c>
      <c r="AB32" s="1">
        <v>0</v>
      </c>
      <c r="AC32" s="1">
        <v>0</v>
      </c>
      <c r="AD32" s="1">
        <v>0</v>
      </c>
      <c r="AE32" s="1"/>
      <c r="AF32" s="1">
        <f t="shared" si="7"/>
        <v>44.800000000000004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45</v>
      </c>
      <c r="C33" s="1">
        <v>77.855000000000004</v>
      </c>
      <c r="D33" s="1"/>
      <c r="E33" s="1">
        <v>45.255000000000003</v>
      </c>
      <c r="F33" s="1">
        <v>32.6</v>
      </c>
      <c r="G33" s="7">
        <v>1</v>
      </c>
      <c r="H33" s="1">
        <v>120</v>
      </c>
      <c r="I33" s="1">
        <v>783811</v>
      </c>
      <c r="J33" s="1">
        <v>47</v>
      </c>
      <c r="K33" s="1">
        <f t="shared" si="2"/>
        <v>-1.7449999999999974</v>
      </c>
      <c r="L33" s="1"/>
      <c r="M33" s="1"/>
      <c r="N33" s="1">
        <v>63.584999999999987</v>
      </c>
      <c r="O33" s="1">
        <f t="shared" si="4"/>
        <v>9.0510000000000002</v>
      </c>
      <c r="P33" s="5">
        <f t="shared" si="8"/>
        <v>84.835000000000036</v>
      </c>
      <c r="Q33" s="5"/>
      <c r="R33" s="1"/>
      <c r="S33" s="1">
        <f t="shared" si="5"/>
        <v>20.000000000000004</v>
      </c>
      <c r="T33" s="1">
        <f t="shared" si="6"/>
        <v>10.627002541155672</v>
      </c>
      <c r="U33" s="1">
        <v>7.0720000000000001</v>
      </c>
      <c r="V33" s="1">
        <v>5.6869999999999994</v>
      </c>
      <c r="W33" s="1">
        <v>10.159000000000001</v>
      </c>
      <c r="X33" s="1">
        <v>3.1829999999999998</v>
      </c>
      <c r="Y33" s="1">
        <v>0</v>
      </c>
      <c r="Z33" s="1">
        <v>0</v>
      </c>
      <c r="AA33" s="1">
        <v>28.8752</v>
      </c>
      <c r="AB33" s="1">
        <v>0</v>
      </c>
      <c r="AC33" s="1">
        <v>0</v>
      </c>
      <c r="AD33" s="1">
        <v>15.8888</v>
      </c>
      <c r="AE33" s="1"/>
      <c r="AF33" s="1">
        <f t="shared" si="7"/>
        <v>84.835000000000036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71</v>
      </c>
      <c r="B34" s="1" t="s">
        <v>35</v>
      </c>
      <c r="C34" s="1">
        <v>143</v>
      </c>
      <c r="D34" s="1"/>
      <c r="E34" s="1">
        <v>107</v>
      </c>
      <c r="F34" s="1">
        <v>36</v>
      </c>
      <c r="G34" s="7">
        <v>0.2</v>
      </c>
      <c r="H34" s="1">
        <v>120</v>
      </c>
      <c r="I34" s="1">
        <v>783804</v>
      </c>
      <c r="J34" s="1">
        <v>111</v>
      </c>
      <c r="K34" s="1">
        <f t="shared" si="2"/>
        <v>-4</v>
      </c>
      <c r="L34" s="1"/>
      <c r="M34" s="1"/>
      <c r="N34" s="1">
        <v>150</v>
      </c>
      <c r="O34" s="1">
        <f t="shared" si="4"/>
        <v>21.4</v>
      </c>
      <c r="P34" s="5">
        <f t="shared" si="8"/>
        <v>242</v>
      </c>
      <c r="Q34" s="5"/>
      <c r="R34" s="1"/>
      <c r="S34" s="1">
        <f t="shared" si="5"/>
        <v>20</v>
      </c>
      <c r="T34" s="1">
        <f t="shared" si="6"/>
        <v>8.6915887850467293</v>
      </c>
      <c r="U34" s="1">
        <v>5.4</v>
      </c>
      <c r="V34" s="1">
        <v>-0.2</v>
      </c>
      <c r="W34" s="1">
        <v>0</v>
      </c>
      <c r="X34" s="1">
        <v>10.199999999999999</v>
      </c>
      <c r="Y34" s="1">
        <v>11.6</v>
      </c>
      <c r="Z34" s="1">
        <v>10</v>
      </c>
      <c r="AA34" s="1">
        <v>0</v>
      </c>
      <c r="AB34" s="1">
        <v>0</v>
      </c>
      <c r="AC34" s="1">
        <v>0</v>
      </c>
      <c r="AD34" s="1">
        <v>0</v>
      </c>
      <c r="AE34" s="1"/>
      <c r="AF34" s="1">
        <f t="shared" si="7"/>
        <v>48.400000000000006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72</v>
      </c>
      <c r="B35" s="1" t="s">
        <v>45</v>
      </c>
      <c r="C35" s="1">
        <v>49.503999999999998</v>
      </c>
      <c r="D35" s="1">
        <v>85.77</v>
      </c>
      <c r="E35" s="1">
        <v>33.686</v>
      </c>
      <c r="F35" s="1">
        <v>101.58799999999999</v>
      </c>
      <c r="G35" s="7">
        <v>1</v>
      </c>
      <c r="H35" s="1">
        <v>120</v>
      </c>
      <c r="I35" s="1">
        <v>783828</v>
      </c>
      <c r="J35" s="1">
        <v>35</v>
      </c>
      <c r="K35" s="1">
        <f t="shared" si="2"/>
        <v>-1.3140000000000001</v>
      </c>
      <c r="L35" s="1"/>
      <c r="M35" s="1"/>
      <c r="N35" s="1">
        <v>68.268000000000001</v>
      </c>
      <c r="O35" s="1">
        <f t="shared" si="4"/>
        <v>6.7371999999999996</v>
      </c>
      <c r="P35" s="5"/>
      <c r="Q35" s="5"/>
      <c r="R35" s="1"/>
      <c r="S35" s="1">
        <f t="shared" si="5"/>
        <v>25.211660630529003</v>
      </c>
      <c r="T35" s="1">
        <f t="shared" si="6"/>
        <v>25.211660630529003</v>
      </c>
      <c r="U35" s="1">
        <v>9.7584</v>
      </c>
      <c r="V35" s="1">
        <v>11.084</v>
      </c>
      <c r="W35" s="1">
        <v>5.7544000000000004</v>
      </c>
      <c r="X35" s="1">
        <v>7.9287999999999998</v>
      </c>
      <c r="Y35" s="1">
        <v>6.3136000000000001</v>
      </c>
      <c r="Z35" s="1">
        <v>4.306</v>
      </c>
      <c r="AA35" s="1">
        <v>19.474399999999999</v>
      </c>
      <c r="AB35" s="1">
        <v>9.2384000000000004</v>
      </c>
      <c r="AC35" s="1">
        <v>1.782</v>
      </c>
      <c r="AD35" s="1">
        <v>2.6947999999999999</v>
      </c>
      <c r="AE35" s="1"/>
      <c r="AF35" s="1">
        <f t="shared" si="7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0"/>
      <c r="B36" s="10"/>
      <c r="C36" s="10"/>
      <c r="D36" s="10"/>
      <c r="E36" s="10"/>
      <c r="F36" s="10"/>
      <c r="G36" s="11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2" t="s">
        <v>40</v>
      </c>
      <c r="B37" s="13" t="s">
        <v>35</v>
      </c>
      <c r="C37" s="13"/>
      <c r="D37" s="13"/>
      <c r="E37" s="13"/>
      <c r="F37" s="14"/>
      <c r="G37" s="7">
        <v>0.18</v>
      </c>
      <c r="H37" s="1">
        <v>120</v>
      </c>
      <c r="I37" s="1"/>
      <c r="J37" s="1"/>
      <c r="K37" s="1">
        <f>E37-J37</f>
        <v>0</v>
      </c>
      <c r="L37" s="1"/>
      <c r="M37" s="1"/>
      <c r="N37" s="1">
        <v>50</v>
      </c>
      <c r="O37" s="1">
        <f t="shared" ref="O37:O39" si="9">E37/5</f>
        <v>0</v>
      </c>
      <c r="P37" s="5">
        <v>100</v>
      </c>
      <c r="Q37" s="5"/>
      <c r="R37" s="1"/>
      <c r="S37" s="1" t="e">
        <f t="shared" ref="S37:S39" si="10">(F37+N37+P37)/O37</f>
        <v>#DIV/0!</v>
      </c>
      <c r="T37" s="1" t="e">
        <f t="shared" ref="T37:T39" si="11">(F37+N37)/O37</f>
        <v>#DIV/0!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/>
      <c r="AF37" s="1">
        <f>G37*P37</f>
        <v>18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5" t="s">
        <v>34</v>
      </c>
      <c r="B38" s="16" t="s">
        <v>35</v>
      </c>
      <c r="C38" s="16">
        <v>94</v>
      </c>
      <c r="D38" s="16"/>
      <c r="E38" s="16">
        <v>43</v>
      </c>
      <c r="F38" s="17">
        <v>51</v>
      </c>
      <c r="G38" s="7">
        <v>0</v>
      </c>
      <c r="H38" s="1">
        <v>120</v>
      </c>
      <c r="I38" s="18" t="s">
        <v>46</v>
      </c>
      <c r="J38" s="1">
        <v>43</v>
      </c>
      <c r="K38" s="1">
        <f>E38-J38</f>
        <v>0</v>
      </c>
      <c r="L38" s="1"/>
      <c r="M38" s="1"/>
      <c r="N38" s="1"/>
      <c r="O38" s="1">
        <f t="shared" si="9"/>
        <v>8.6</v>
      </c>
      <c r="P38" s="5"/>
      <c r="Q38" s="5"/>
      <c r="R38" s="1"/>
      <c r="S38" s="1">
        <f t="shared" si="10"/>
        <v>5.9302325581395348</v>
      </c>
      <c r="T38" s="1">
        <f t="shared" si="11"/>
        <v>5.9302325581395348</v>
      </c>
      <c r="U38" s="1">
        <v>2.8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41</v>
      </c>
      <c r="B39" s="1" t="s">
        <v>35</v>
      </c>
      <c r="C39" s="1">
        <v>73</v>
      </c>
      <c r="D39" s="1"/>
      <c r="E39" s="1">
        <v>45</v>
      </c>
      <c r="F39" s="1">
        <v>28</v>
      </c>
      <c r="G39" s="7">
        <v>0.18</v>
      </c>
      <c r="H39" s="1">
        <v>120</v>
      </c>
      <c r="I39" s="1"/>
      <c r="J39" s="1">
        <v>45</v>
      </c>
      <c r="K39" s="1">
        <f>E39-J39</f>
        <v>0</v>
      </c>
      <c r="L39" s="1"/>
      <c r="M39" s="1"/>
      <c r="N39" s="1">
        <v>150</v>
      </c>
      <c r="O39" s="1">
        <f t="shared" si="9"/>
        <v>9</v>
      </c>
      <c r="P39" s="5">
        <v>100</v>
      </c>
      <c r="Q39" s="5"/>
      <c r="R39" s="1"/>
      <c r="S39" s="1">
        <f t="shared" si="10"/>
        <v>30.888888888888889</v>
      </c>
      <c r="T39" s="1">
        <f t="shared" si="11"/>
        <v>19.777777777777779</v>
      </c>
      <c r="U39" s="1">
        <v>5.4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/>
      <c r="AF39" s="1">
        <f>G39*P39</f>
        <v>18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2025-03-10T10:34:25Z</dcterms:created>
  <dcterms:modified xsi:type="dcterms:W3CDTF">2025-03-12T08:51:56Z</dcterms:modified>
</cp:coreProperties>
</file>