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F5192C4E-4E19-4CD4-A5D0-45D5564C35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AG9" i="1" s="1"/>
  <c r="P10" i="1"/>
  <c r="P11" i="1"/>
  <c r="AG11" i="1" s="1"/>
  <c r="P12" i="1"/>
  <c r="P13" i="1"/>
  <c r="P14" i="1"/>
  <c r="P15" i="1"/>
  <c r="P16" i="1"/>
  <c r="T16" i="1" s="1"/>
  <c r="P18" i="1"/>
  <c r="AG18" i="1" s="1"/>
  <c r="P19" i="1"/>
  <c r="P20" i="1"/>
  <c r="P21" i="1"/>
  <c r="P22" i="1"/>
  <c r="Q22" i="1" s="1"/>
  <c r="AG22" i="1" s="1"/>
  <c r="P23" i="1"/>
  <c r="P24" i="1"/>
  <c r="P25" i="1"/>
  <c r="AG25" i="1" s="1"/>
  <c r="P26" i="1"/>
  <c r="P27" i="1"/>
  <c r="AG27" i="1" s="1"/>
  <c r="P28" i="1"/>
  <c r="AG28" i="1" s="1"/>
  <c r="P29" i="1"/>
  <c r="AG29" i="1" s="1"/>
  <c r="P30" i="1"/>
  <c r="P31" i="1"/>
  <c r="Q31" i="1" s="1"/>
  <c r="AG31" i="1" s="1"/>
  <c r="P32" i="1"/>
  <c r="Q32" i="1" s="1"/>
  <c r="P33" i="1"/>
  <c r="AG33" i="1" s="1"/>
  <c r="P34" i="1"/>
  <c r="P35" i="1"/>
  <c r="P36" i="1"/>
  <c r="P37" i="1"/>
  <c r="P38" i="1"/>
  <c r="Q38" i="1" s="1"/>
  <c r="AG38" i="1" s="1"/>
  <c r="P39" i="1"/>
  <c r="P40" i="1"/>
  <c r="P41" i="1"/>
  <c r="AG41" i="1" s="1"/>
  <c r="P42" i="1"/>
  <c r="Q42" i="1" s="1"/>
  <c r="P43" i="1"/>
  <c r="AG43" i="1" s="1"/>
  <c r="P44" i="1"/>
  <c r="P45" i="1"/>
  <c r="AG45" i="1" s="1"/>
  <c r="P46" i="1"/>
  <c r="P47" i="1"/>
  <c r="AG47" i="1" s="1"/>
  <c r="P48" i="1"/>
  <c r="T48" i="1" s="1"/>
  <c r="P49" i="1"/>
  <c r="P51" i="1"/>
  <c r="P53" i="1"/>
  <c r="P54" i="1"/>
  <c r="P56" i="1"/>
  <c r="P57" i="1"/>
  <c r="AG57" i="1" s="1"/>
  <c r="P58" i="1"/>
  <c r="P59" i="1"/>
  <c r="Q59" i="1" s="1"/>
  <c r="AG59" i="1" s="1"/>
  <c r="P60" i="1"/>
  <c r="P61" i="1"/>
  <c r="Q61" i="1" s="1"/>
  <c r="AG61" i="1" s="1"/>
  <c r="P62" i="1"/>
  <c r="P63" i="1"/>
  <c r="P64" i="1"/>
  <c r="P65" i="1"/>
  <c r="AG65" i="1" s="1"/>
  <c r="P66" i="1"/>
  <c r="P67" i="1"/>
  <c r="P68" i="1"/>
  <c r="P69" i="1"/>
  <c r="P71" i="1"/>
  <c r="P72" i="1"/>
  <c r="Q72" i="1" s="1"/>
  <c r="AG72" i="1" s="1"/>
  <c r="P73" i="1"/>
  <c r="P74" i="1"/>
  <c r="P76" i="1"/>
  <c r="T76" i="1" s="1"/>
  <c r="P78" i="1"/>
  <c r="P80" i="1"/>
  <c r="T80" i="1" s="1"/>
  <c r="P82" i="1"/>
  <c r="P84" i="1"/>
  <c r="P85" i="1"/>
  <c r="AG85" i="1" s="1"/>
  <c r="P86" i="1"/>
  <c r="P87" i="1"/>
  <c r="Q87" i="1" s="1"/>
  <c r="AG87" i="1" s="1"/>
  <c r="P88" i="1"/>
  <c r="P89" i="1"/>
  <c r="AG89" i="1" s="1"/>
  <c r="P90" i="1"/>
  <c r="Q90" i="1" s="1"/>
  <c r="P7" i="1"/>
  <c r="AG7" i="1" s="1"/>
  <c r="P91" i="1"/>
  <c r="P92" i="1"/>
  <c r="Q92" i="1" s="1"/>
  <c r="AG92" i="1" s="1"/>
  <c r="P93" i="1"/>
  <c r="P94" i="1"/>
  <c r="Q94" i="1" s="1"/>
  <c r="P95" i="1"/>
  <c r="P96" i="1"/>
  <c r="P97" i="1"/>
  <c r="P98" i="1"/>
  <c r="P99" i="1"/>
  <c r="P100" i="1"/>
  <c r="P101" i="1"/>
  <c r="P102" i="1"/>
  <c r="P103" i="1"/>
  <c r="P75" i="1"/>
  <c r="P70" i="1"/>
  <c r="P81" i="1"/>
  <c r="P83" i="1"/>
  <c r="P77" i="1"/>
  <c r="P79" i="1"/>
  <c r="P104" i="1"/>
  <c r="P52" i="1"/>
  <c r="P17" i="1"/>
  <c r="P55" i="1"/>
  <c r="P50" i="1"/>
  <c r="P6" i="1"/>
  <c r="U6" i="1" s="1"/>
  <c r="K50" i="1"/>
  <c r="K55" i="1"/>
  <c r="K17" i="1"/>
  <c r="K52" i="1"/>
  <c r="K104" i="1"/>
  <c r="K79" i="1"/>
  <c r="K77" i="1"/>
  <c r="K83" i="1"/>
  <c r="K81" i="1"/>
  <c r="K70" i="1"/>
  <c r="K75" i="1"/>
  <c r="K103" i="1"/>
  <c r="K102" i="1"/>
  <c r="K101" i="1"/>
  <c r="K100" i="1"/>
  <c r="K99" i="1"/>
  <c r="K98" i="1"/>
  <c r="K97" i="1"/>
  <c r="K96" i="1"/>
  <c r="K95" i="1"/>
  <c r="AG94" i="1"/>
  <c r="K94" i="1"/>
  <c r="K93" i="1"/>
  <c r="K92" i="1"/>
  <c r="K91" i="1"/>
  <c r="K7" i="1"/>
  <c r="K90" i="1"/>
  <c r="K89" i="1"/>
  <c r="K88" i="1"/>
  <c r="K87" i="1"/>
  <c r="K86" i="1"/>
  <c r="K85" i="1"/>
  <c r="K84" i="1"/>
  <c r="K82" i="1"/>
  <c r="K80" i="1"/>
  <c r="K78" i="1"/>
  <c r="K76" i="1"/>
  <c r="K74" i="1"/>
  <c r="K73" i="1"/>
  <c r="K72" i="1"/>
  <c r="K71" i="1"/>
  <c r="K69" i="1"/>
  <c r="K68" i="1"/>
  <c r="K67" i="1"/>
  <c r="K66" i="1"/>
  <c r="K65" i="1"/>
  <c r="K64" i="1"/>
  <c r="AG63" i="1"/>
  <c r="K63" i="1"/>
  <c r="K62" i="1"/>
  <c r="K61" i="1"/>
  <c r="K60" i="1"/>
  <c r="K59" i="1"/>
  <c r="K58" i="1"/>
  <c r="K57" i="1"/>
  <c r="K56" i="1"/>
  <c r="K54" i="1"/>
  <c r="K53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AG15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6" i="1" l="1"/>
  <c r="AG66" i="1" s="1"/>
  <c r="AG35" i="1"/>
  <c r="Q21" i="1"/>
  <c r="AG21" i="1" s="1"/>
  <c r="AG55" i="1"/>
  <c r="AG52" i="1"/>
  <c r="AG79" i="1"/>
  <c r="AG83" i="1"/>
  <c r="AG70" i="1"/>
  <c r="AG103" i="1"/>
  <c r="AG101" i="1"/>
  <c r="Q99" i="1"/>
  <c r="AG99" i="1" s="1"/>
  <c r="AG97" i="1"/>
  <c r="Q95" i="1"/>
  <c r="AG95" i="1" s="1"/>
  <c r="AG93" i="1"/>
  <c r="AG91" i="1"/>
  <c r="AG90" i="1"/>
  <c r="AG88" i="1"/>
  <c r="AG86" i="1"/>
  <c r="AG84" i="1"/>
  <c r="AG73" i="1"/>
  <c r="Q71" i="1"/>
  <c r="AG71" i="1" s="1"/>
  <c r="Q68" i="1"/>
  <c r="AG68" i="1" s="1"/>
  <c r="Q64" i="1"/>
  <c r="AG64" i="1" s="1"/>
  <c r="Q62" i="1"/>
  <c r="AG62" i="1" s="1"/>
  <c r="AG60" i="1"/>
  <c r="AG58" i="1"/>
  <c r="AG56" i="1"/>
  <c r="AG53" i="1"/>
  <c r="Q39" i="1"/>
  <c r="AG39" i="1" s="1"/>
  <c r="Q37" i="1"/>
  <c r="AG37" i="1" s="1"/>
  <c r="AG23" i="1"/>
  <c r="AG19" i="1"/>
  <c r="AG14" i="1"/>
  <c r="AG12" i="1"/>
  <c r="AG10" i="1"/>
  <c r="AG50" i="1"/>
  <c r="AG17" i="1"/>
  <c r="AG104" i="1"/>
  <c r="AG77" i="1"/>
  <c r="AG81" i="1"/>
  <c r="AG75" i="1"/>
  <c r="AG102" i="1"/>
  <c r="AG100" i="1"/>
  <c r="AG98" i="1"/>
  <c r="Q96" i="1"/>
  <c r="AG96" i="1" s="1"/>
  <c r="AG67" i="1"/>
  <c r="AG46" i="1"/>
  <c r="Q44" i="1"/>
  <c r="AG44" i="1" s="1"/>
  <c r="AG42" i="1"/>
  <c r="AG40" i="1"/>
  <c r="AG36" i="1"/>
  <c r="AG34" i="1"/>
  <c r="AG32" i="1"/>
  <c r="AG30" i="1"/>
  <c r="AG26" i="1"/>
  <c r="AG24" i="1"/>
  <c r="Q20" i="1"/>
  <c r="AG20" i="1" s="1"/>
  <c r="AG13" i="1"/>
  <c r="U20" i="1"/>
  <c r="U13" i="1"/>
  <c r="U16" i="1"/>
  <c r="U10" i="1"/>
  <c r="T6" i="1"/>
  <c r="U52" i="1"/>
  <c r="U83" i="1"/>
  <c r="U103" i="1"/>
  <c r="U99" i="1"/>
  <c r="U95" i="1"/>
  <c r="U91" i="1"/>
  <c r="U88" i="1"/>
  <c r="U84" i="1"/>
  <c r="U76" i="1"/>
  <c r="U71" i="1"/>
  <c r="U67" i="1"/>
  <c r="U64" i="1"/>
  <c r="U60" i="1"/>
  <c r="U56" i="1"/>
  <c r="U46" i="1"/>
  <c r="U44" i="1"/>
  <c r="U40" i="1"/>
  <c r="U37" i="1"/>
  <c r="U34" i="1"/>
  <c r="U30" i="1"/>
  <c r="U26" i="1"/>
  <c r="U23" i="1"/>
  <c r="U55" i="1"/>
  <c r="U79" i="1"/>
  <c r="U70" i="1"/>
  <c r="U101" i="1"/>
  <c r="U97" i="1"/>
  <c r="U93" i="1"/>
  <c r="U90" i="1"/>
  <c r="U86" i="1"/>
  <c r="U80" i="1"/>
  <c r="U73" i="1"/>
  <c r="U68" i="1"/>
  <c r="U62" i="1"/>
  <c r="U58" i="1"/>
  <c r="U53" i="1"/>
  <c r="U48" i="1"/>
  <c r="U42" i="1"/>
  <c r="U39" i="1"/>
  <c r="U36" i="1"/>
  <c r="U32" i="1"/>
  <c r="U24" i="1"/>
  <c r="U19" i="1"/>
  <c r="U14" i="1"/>
  <c r="U12" i="1"/>
  <c r="U8" i="1"/>
  <c r="T94" i="1"/>
  <c r="U94" i="1"/>
  <c r="T92" i="1"/>
  <c r="U92" i="1"/>
  <c r="T7" i="1"/>
  <c r="U7" i="1"/>
  <c r="T89" i="1"/>
  <c r="U89" i="1"/>
  <c r="T87" i="1"/>
  <c r="U87" i="1"/>
  <c r="T85" i="1"/>
  <c r="U85" i="1"/>
  <c r="T82" i="1"/>
  <c r="U82" i="1"/>
  <c r="T78" i="1"/>
  <c r="U78" i="1"/>
  <c r="T74" i="1"/>
  <c r="U74" i="1"/>
  <c r="T72" i="1"/>
  <c r="U72" i="1"/>
  <c r="T69" i="1"/>
  <c r="U69" i="1"/>
  <c r="U66" i="1"/>
  <c r="T65" i="1"/>
  <c r="U65" i="1"/>
  <c r="T63" i="1"/>
  <c r="U63" i="1"/>
  <c r="T61" i="1"/>
  <c r="U61" i="1"/>
  <c r="T59" i="1"/>
  <c r="U59" i="1"/>
  <c r="T57" i="1"/>
  <c r="U57" i="1"/>
  <c r="T54" i="1"/>
  <c r="U54" i="1"/>
  <c r="T51" i="1"/>
  <c r="U51" i="1"/>
  <c r="T49" i="1"/>
  <c r="U49" i="1"/>
  <c r="T47" i="1"/>
  <c r="U47" i="1"/>
  <c r="T45" i="1"/>
  <c r="U45" i="1"/>
  <c r="T43" i="1"/>
  <c r="U43" i="1"/>
  <c r="T41" i="1"/>
  <c r="U41" i="1"/>
  <c r="T38" i="1"/>
  <c r="U38" i="1"/>
  <c r="U35" i="1"/>
  <c r="T33" i="1"/>
  <c r="U33" i="1"/>
  <c r="T31" i="1"/>
  <c r="U31" i="1"/>
  <c r="T29" i="1"/>
  <c r="U29" i="1"/>
  <c r="T28" i="1"/>
  <c r="U28" i="1"/>
  <c r="T27" i="1"/>
  <c r="U27" i="1"/>
  <c r="T25" i="1"/>
  <c r="U25" i="1"/>
  <c r="T22" i="1"/>
  <c r="U22" i="1"/>
  <c r="T21" i="1"/>
  <c r="U21" i="1"/>
  <c r="T18" i="1"/>
  <c r="U18" i="1"/>
  <c r="T15" i="1"/>
  <c r="U15" i="1"/>
  <c r="T11" i="1"/>
  <c r="U11" i="1"/>
  <c r="T9" i="1"/>
  <c r="U9" i="1"/>
  <c r="U50" i="1"/>
  <c r="U17" i="1"/>
  <c r="U104" i="1"/>
  <c r="U77" i="1"/>
  <c r="U81" i="1"/>
  <c r="U75" i="1"/>
  <c r="U102" i="1"/>
  <c r="U100" i="1"/>
  <c r="U98" i="1"/>
  <c r="U96" i="1"/>
  <c r="K5" i="1"/>
  <c r="P5" i="1"/>
  <c r="T66" i="1" l="1"/>
  <c r="T35" i="1"/>
  <c r="AG8" i="1"/>
  <c r="AG5" i="1" s="1"/>
  <c r="Q5" i="1"/>
  <c r="T13" i="1"/>
  <c r="T20" i="1"/>
  <c r="T24" i="1"/>
  <c r="T26" i="1"/>
  <c r="T30" i="1"/>
  <c r="T32" i="1"/>
  <c r="T34" i="1"/>
  <c r="T36" i="1"/>
  <c r="T40" i="1"/>
  <c r="T42" i="1"/>
  <c r="T44" i="1"/>
  <c r="T46" i="1"/>
  <c r="T67" i="1"/>
  <c r="T96" i="1"/>
  <c r="T98" i="1"/>
  <c r="T100" i="1"/>
  <c r="T102" i="1"/>
  <c r="T75" i="1"/>
  <c r="T81" i="1"/>
  <c r="T77" i="1"/>
  <c r="T104" i="1"/>
  <c r="T17" i="1"/>
  <c r="T50" i="1"/>
  <c r="T8" i="1"/>
  <c r="T10" i="1"/>
  <c r="T12" i="1"/>
  <c r="T14" i="1"/>
  <c r="T19" i="1"/>
  <c r="T23" i="1"/>
  <c r="T37" i="1"/>
  <c r="T39" i="1"/>
  <c r="T53" i="1"/>
  <c r="T56" i="1"/>
  <c r="T58" i="1"/>
  <c r="T60" i="1"/>
  <c r="T62" i="1"/>
  <c r="T64" i="1"/>
  <c r="T68" i="1"/>
  <c r="T71" i="1"/>
  <c r="T73" i="1"/>
  <c r="T84" i="1"/>
  <c r="T86" i="1"/>
  <c r="T88" i="1"/>
  <c r="T90" i="1"/>
  <c r="T91" i="1"/>
  <c r="T93" i="1"/>
  <c r="T95" i="1"/>
  <c r="T97" i="1"/>
  <c r="T99" i="1"/>
  <c r="T101" i="1"/>
  <c r="T103" i="1"/>
  <c r="T70" i="1"/>
  <c r="T83" i="1"/>
  <c r="T79" i="1"/>
  <c r="T52" i="1"/>
  <c r="T55" i="1"/>
</calcChain>
</file>

<file path=xl/sharedStrings.xml><?xml version="1.0" encoding="utf-8"?>
<sst xmlns="http://schemas.openxmlformats.org/spreadsheetml/2006/main" count="402" uniqueCount="182">
  <si>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</si>
  <si>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</si>
  <si>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</si>
  <si>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</si>
  <si>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</si>
  <si>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</si>
  <si>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</si>
  <si>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</si>
  <si>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</si>
  <si>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</si>
  <si>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</si>
  <si>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</si>
  <si>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</si>
  <si>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</si>
  <si>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</si>
  <si>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</si>
  <si>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</si>
  <si>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</si>
  <si>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</si>
  <si>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</si>
  <si>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</si>
  <si>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</si>
  <si>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</si>
  <si>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08,03,</t>
  </si>
  <si>
    <t>10,03,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</si>
  <si>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</si>
  <si>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</si>
  <si>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</si>
  <si>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</si>
  <si>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</si>
  <si>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</si>
  <si>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</si>
  <si>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</si>
  <si>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</si>
  <si>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</si>
  <si>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</si>
  <si>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</si>
  <si>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</si>
  <si>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</si>
  <si>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замена на 6888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</si>
  <si>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</si>
  <si>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</si>
  <si>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</si>
  <si>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</si>
  <si>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</si>
  <si>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</si>
  <si>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</si>
  <si>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</si>
  <si>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</si>
  <si>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</si>
  <si>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</si>
  <si>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</si>
  <si>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</si>
  <si>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</si>
  <si>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</si>
  <si>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</si>
  <si>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</si>
  <si>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</si>
  <si>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</si>
  <si>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</si>
  <si>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</si>
  <si>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</si>
  <si>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</si>
  <si>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</si>
  <si>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</si>
  <si>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</si>
  <si>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</si>
  <si>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</si>
  <si>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</si>
  <si>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</si>
  <si>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</si>
  <si>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</si>
  <si>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</si>
  <si>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</si>
  <si>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</si>
  <si>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</si>
  <si>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</si>
  <si>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</si>
  <si>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</si>
  <si>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</si>
  <si>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</si>
  <si>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</si>
  <si>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</si>
  <si>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</si>
  <si>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</si>
  <si>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</si>
  <si>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6665 БАЛЫКОВАЯ Папа Может п/к в/у 0,31кг 8шт 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</si>
  <si>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</si>
  <si>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</si>
  <si>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</si>
  <si>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</si>
  <si>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</si>
  <si>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</si>
  <si>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</si>
  <si>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</si>
  <si>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</si>
  <si>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</si>
  <si>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</si>
  <si>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нужно увеличить продажи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</si>
  <si>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</si>
  <si>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</si>
  <si>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</si>
  <si>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</si>
  <si>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</si>
  <si>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</si>
  <si>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</si>
  <si>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</si>
  <si>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</si>
  <si>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</si>
  <si>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</si>
  <si>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</si>
  <si>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</si>
  <si>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</si>
  <si>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</si>
  <si>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</si>
  <si>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</si>
  <si>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09,01,25 в уценку 85 шт. / ротация на 7144</t>
  </si>
  <si>
    <t>6796 ОСТАНКИНСКАЯ в/к в/у  Останкино</t>
  </si>
  <si>
    <t>ротация на 7146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</si>
  <si>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</si>
  <si>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</si>
  <si>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</si>
  <si>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</si>
  <si>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</si>
  <si>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</si>
  <si>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</si>
  <si>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</si>
  <si>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</si>
  <si>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</si>
  <si>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ГРУДИНКОЙ вар б/о в/у срез 0.4кг 8шт.</t>
  </si>
  <si>
    <t>вместо 2675 / 01,03,25 завод не отгрузил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</si>
  <si>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</si>
  <si>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</si>
  <si>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</si>
  <si>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</si>
  <si>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</si>
  <si>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</si>
  <si>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</si>
  <si>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</si>
  <si>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</si>
  <si>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</si>
  <si>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</si>
  <si>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</si>
  <si>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</si>
  <si>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</si>
  <si>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</si>
  <si>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</si>
  <si>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</si>
  <si>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</si>
  <si>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</si>
  <si>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</si>
  <si>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</si>
  <si>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</si>
  <si>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</si>
  <si>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</si>
  <si>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</si>
  <si>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</si>
  <si>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0.84кг 6шт.</t>
  </si>
  <si>
    <t>вместо 6803</t>
  </si>
  <si>
    <t>7135 СЕРВЕЛАТ КРЕМЛЕВСКИЙ в/к в/у 0.84кг 6шт.</t>
  </si>
  <si>
    <t>вместо 6804</t>
  </si>
  <si>
    <t>7144 МРАМОРНАЯ ПРЕМИУМ в/к в/у 0.33кг 8шт.</t>
  </si>
  <si>
    <t>вместо 6795</t>
  </si>
  <si>
    <t>7146 МРАМОРНАЯ ПРЕМИУМ в/к в/у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</si>
  <si>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</si>
  <si>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</si>
  <si>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</si>
  <si>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</si>
  <si>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</si>
  <si>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</si>
  <si>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</si>
  <si>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</si>
  <si>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</si>
  <si>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 БОЯNСКАЯ ПМ п/к в/у 0.28кг 8шт_50с</t>
  </si>
  <si>
    <t>вместо 6666</t>
  </si>
  <si>
    <t>нужно увеличить продажи / ротация на 7133</t>
  </si>
  <si>
    <t>нужно увеличить продажи / ротация на 7134</t>
  </si>
  <si>
    <t>нужно увеличить продажи / ротация на 7135</t>
  </si>
  <si>
    <t>нужно увеличить продажи / вместо 6919</t>
  </si>
  <si>
    <t>нужно увеличить продажи / вместо 6206 (31,01,25)</t>
  </si>
  <si>
    <t>нужно увеличить продажи / вместо 6777</t>
  </si>
  <si>
    <t>06,03,25 в уценку 85шт.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</si>
</sst>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4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2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SUM(E6:E461)</f>
        <v>10580.521000000001</v>
      </c>
      <c r="F5" s="4">
        <f>SUM(F6:F461)</f>
        <v>19415.081000000002</v>
      </c>
      <c r="G5" s="7"/>
      <c r="H5" s="1"/>
      <c r="I5" s="1"/>
      <c r="J5" s="4">
        <f t="shared" ref="J5:R5" si="0">SUM(J6:J461)</f>
        <v>10547.213000000002</v>
      </c>
      <c r="K5" s="4">
        <f t="shared" si="0"/>
        <v>33.308000000000007</v>
      </c>
      <c r="L5" s="4">
        <f t="shared" si="0"/>
        <v>0</v>
      </c>
      <c r="M5" s="4">
        <f t="shared" si="0"/>
        <v>0</v>
      </c>
      <c r="N5" s="4">
        <f t="shared" si="0"/>
        <v>10446</v>
      </c>
      <c r="O5" s="4">
        <f t="shared" si="0"/>
        <v>6870</v>
      </c>
      <c r="P5" s="4">
        <f t="shared" si="0"/>
        <v>2116.1041999999998</v>
      </c>
      <c r="Q5" s="4">
        <f t="shared" si="0"/>
        <v>1928.0720000000001</v>
      </c>
      <c r="R5" s="4">
        <f t="shared" si="0"/>
        <v>0</v>
      </c>
      <c r="S5" s="1"/>
      <c r="T5" s="1"/>
      <c r="U5" s="1"/>
      <c r="V5" s="4">
        <f t="shared" ref="V5:AE5" si="1">SUM(V6:V461)</f>
        <v>2810.3613999999998</v>
      </c>
      <c r="W5" s="4">
        <f t="shared" si="1"/>
        <v>2832.0161999999991</v>
      </c>
      <c r="X5" s="4">
        <f t="shared" si="1"/>
        <v>2342.9466000000007</v>
      </c>
      <c r="Y5" s="4">
        <f t="shared" si="1"/>
        <v>2889.7864</v>
      </c>
      <c r="Z5" s="4">
        <f t="shared" si="1"/>
        <v>1859.2184000000002</v>
      </c>
      <c r="AA5" s="4">
        <f t="shared" si="1"/>
        <v>2123.2576000000008</v>
      </c>
      <c r="AB5" s="4">
        <f t="shared" si="1"/>
        <v>2428.8787999999981</v>
      </c>
      <c r="AC5" s="4">
        <f t="shared" si="1"/>
        <v>2171.4956000000011</v>
      </c>
      <c r="AD5" s="4">
        <f t="shared" si="1"/>
        <v>3947.3976000000016</v>
      </c>
      <c r="AE5" s="4">
        <f t="shared" si="1"/>
        <v>3197.0530000000012</v>
      </c>
      <c r="AF5" s="1"/>
      <c r="AG5" s="4">
        <f>SUM(AG6:AG461)</f>
        <v>1095.49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36</v>
      </c>
      <c r="B6" s="19" t="s">
        <v>37</v>
      </c>
      <c r="C6" s="19">
        <v>4.1920000000000002</v>
      </c>
      <c r="D6" s="19"/>
      <c r="E6" s="19"/>
      <c r="F6" s="20"/>
      <c r="G6" s="11">
        <v>0</v>
      </c>
      <c r="H6" s="10">
        <v>60</v>
      </c>
      <c r="I6" s="10" t="s">
        <v>38</v>
      </c>
      <c r="J6" s="10">
        <v>4.9000000000000004</v>
      </c>
      <c r="K6" s="10">
        <f t="shared" ref="K6:K30" si="2">E6-J6</f>
        <v>-4.9000000000000004</v>
      </c>
      <c r="L6" s="10"/>
      <c r="M6" s="10"/>
      <c r="N6" s="10">
        <v>0</v>
      </c>
      <c r="O6" s="10"/>
      <c r="P6" s="10">
        <f>E6/5</f>
        <v>0</v>
      </c>
      <c r="Q6" s="12"/>
      <c r="R6" s="12"/>
      <c r="S6" s="10"/>
      <c r="T6" s="10" t="e">
        <f>(F6+N6+O6+Q6)/P6</f>
        <v>#DIV/0!</v>
      </c>
      <c r="U6" s="10" t="e">
        <f>(F6+N6+O6)/P6</f>
        <v>#DIV/0!</v>
      </c>
      <c r="V6" s="10">
        <v>1.6432</v>
      </c>
      <c r="W6" s="10">
        <v>10.640599999999999</v>
      </c>
      <c r="X6" s="10">
        <v>1.9164000000000001</v>
      </c>
      <c r="Y6" s="10">
        <v>2.1831999999999998</v>
      </c>
      <c r="Z6" s="10">
        <v>2.7162000000000002</v>
      </c>
      <c r="AA6" s="10">
        <v>6.2464000000000004</v>
      </c>
      <c r="AB6" s="10">
        <v>0</v>
      </c>
      <c r="AC6" s="10">
        <v>0</v>
      </c>
      <c r="AD6" s="10">
        <v>0</v>
      </c>
      <c r="AE6" s="10">
        <v>0</v>
      </c>
      <c r="AF6" s="13" t="s">
        <v>39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21" t="s">
        <v>129</v>
      </c>
      <c r="B7" s="25" t="s">
        <v>41</v>
      </c>
      <c r="C7" s="25"/>
      <c r="D7" s="25"/>
      <c r="E7" s="25"/>
      <c r="F7" s="26"/>
      <c r="G7" s="7">
        <v>0.4</v>
      </c>
      <c r="H7" s="1">
        <v>30</v>
      </c>
      <c r="I7" s="1" t="s">
        <v>42</v>
      </c>
      <c r="J7" s="1"/>
      <c r="K7" s="1">
        <f>E7-J7</f>
        <v>0</v>
      </c>
      <c r="L7" s="1"/>
      <c r="M7" s="1"/>
      <c r="N7" s="1">
        <v>24</v>
      </c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130</v>
      </c>
      <c r="AG7" s="1">
        <f t="shared" ref="AG7:AG15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320</v>
      </c>
      <c r="D8" s="1">
        <v>16</v>
      </c>
      <c r="E8" s="1">
        <v>242</v>
      </c>
      <c r="F8" s="1">
        <v>38</v>
      </c>
      <c r="G8" s="7">
        <v>0.4</v>
      </c>
      <c r="H8" s="1">
        <v>60</v>
      </c>
      <c r="I8" s="1" t="s">
        <v>42</v>
      </c>
      <c r="J8" s="1">
        <v>248</v>
      </c>
      <c r="K8" s="1">
        <f t="shared" si="2"/>
        <v>-6</v>
      </c>
      <c r="L8" s="1"/>
      <c r="M8" s="1"/>
      <c r="N8" s="1">
        <v>400</v>
      </c>
      <c r="O8" s="1">
        <v>300</v>
      </c>
      <c r="P8" s="1">
        <f t="shared" ref="P8:P61" si="4">E8/5</f>
        <v>48.4</v>
      </c>
      <c r="Q8" s="5"/>
      <c r="R8" s="5"/>
      <c r="S8" s="1"/>
      <c r="T8" s="1">
        <f t="shared" ref="T8:T61" si="5">(F8+N8+O8+Q8)/P8</f>
        <v>15.24793388429752</v>
      </c>
      <c r="U8" s="1">
        <f t="shared" ref="U8:U61" si="6">(F8+N8+O8)/P8</f>
        <v>15.24793388429752</v>
      </c>
      <c r="V8" s="1">
        <v>61.4</v>
      </c>
      <c r="W8" s="1">
        <v>26</v>
      </c>
      <c r="X8" s="1">
        <v>3.2</v>
      </c>
      <c r="Y8" s="1">
        <v>62.4</v>
      </c>
      <c r="Z8" s="1">
        <v>18.399999999999999</v>
      </c>
      <c r="AA8" s="1">
        <v>28.6</v>
      </c>
      <c r="AB8" s="1">
        <v>33.4</v>
      </c>
      <c r="AC8" s="1">
        <v>38.200000000000003</v>
      </c>
      <c r="AD8" s="1">
        <v>90.67</v>
      </c>
      <c r="AE8" s="1">
        <v>57.87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38.143000000000001</v>
      </c>
      <c r="D9" s="1">
        <v>111.83199999999999</v>
      </c>
      <c r="E9" s="1">
        <v>24.981999999999999</v>
      </c>
      <c r="F9" s="1">
        <v>121.997</v>
      </c>
      <c r="G9" s="7">
        <v>1</v>
      </c>
      <c r="H9" s="1">
        <v>120</v>
      </c>
      <c r="I9" s="1" t="s">
        <v>42</v>
      </c>
      <c r="J9" s="1">
        <v>24.4</v>
      </c>
      <c r="K9" s="1">
        <f t="shared" si="2"/>
        <v>0.58200000000000074</v>
      </c>
      <c r="L9" s="1"/>
      <c r="M9" s="1"/>
      <c r="N9" s="1">
        <v>24</v>
      </c>
      <c r="O9" s="1"/>
      <c r="P9" s="1">
        <f t="shared" si="4"/>
        <v>4.9963999999999995</v>
      </c>
      <c r="Q9" s="5"/>
      <c r="R9" s="5"/>
      <c r="S9" s="1"/>
      <c r="T9" s="1">
        <f t="shared" si="5"/>
        <v>29.220438715875435</v>
      </c>
      <c r="U9" s="1">
        <f t="shared" si="6"/>
        <v>29.220438715875435</v>
      </c>
      <c r="V9" s="1">
        <v>3.5656000000000012</v>
      </c>
      <c r="W9" s="1">
        <v>10.582599999999999</v>
      </c>
      <c r="X9" s="1">
        <v>6.6736000000000004</v>
      </c>
      <c r="Y9" s="1">
        <v>2.7016</v>
      </c>
      <c r="Z9" s="1">
        <v>3.383</v>
      </c>
      <c r="AA9" s="1">
        <v>6.8041999999999998</v>
      </c>
      <c r="AB9" s="1">
        <v>5.9198000000000004</v>
      </c>
      <c r="AC9" s="1">
        <v>9.7275999999999989</v>
      </c>
      <c r="AD9" s="1">
        <v>16.0426</v>
      </c>
      <c r="AE9" s="1">
        <v>13.5334</v>
      </c>
      <c r="AF9" s="27" t="s">
        <v>98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533.524</v>
      </c>
      <c r="D10" s="1">
        <v>836.30799999999999</v>
      </c>
      <c r="E10" s="1">
        <v>243.15199999999999</v>
      </c>
      <c r="F10" s="1">
        <v>1030.857</v>
      </c>
      <c r="G10" s="7">
        <v>1</v>
      </c>
      <c r="H10" s="1">
        <v>60</v>
      </c>
      <c r="I10" s="1" t="s">
        <v>45</v>
      </c>
      <c r="J10" s="1">
        <v>236.8</v>
      </c>
      <c r="K10" s="1">
        <f t="shared" si="2"/>
        <v>6.3519999999999754</v>
      </c>
      <c r="L10" s="1"/>
      <c r="M10" s="1"/>
      <c r="N10" s="1">
        <v>0</v>
      </c>
      <c r="O10" s="1"/>
      <c r="P10" s="1">
        <f t="shared" si="4"/>
        <v>48.630399999999995</v>
      </c>
      <c r="Q10" s="5"/>
      <c r="R10" s="5"/>
      <c r="S10" s="1"/>
      <c r="T10" s="1">
        <f t="shared" si="5"/>
        <v>21.197789859840761</v>
      </c>
      <c r="U10" s="1">
        <f t="shared" si="6"/>
        <v>21.197789859840761</v>
      </c>
      <c r="V10" s="1">
        <v>58.698600000000013</v>
      </c>
      <c r="W10" s="1">
        <v>106.0228</v>
      </c>
      <c r="X10" s="1">
        <v>74.044000000000011</v>
      </c>
      <c r="Y10" s="1">
        <v>76.787400000000005</v>
      </c>
      <c r="Z10" s="1">
        <v>62.173000000000002</v>
      </c>
      <c r="AA10" s="1">
        <v>71.738</v>
      </c>
      <c r="AB10" s="1">
        <v>89.2744</v>
      </c>
      <c r="AC10" s="1">
        <v>88.975400000000008</v>
      </c>
      <c r="AD10" s="1">
        <v>123.6306</v>
      </c>
      <c r="AE10" s="1">
        <v>113.3492</v>
      </c>
      <c r="AF10" s="27" t="s">
        <v>98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24.827999999999999</v>
      </c>
      <c r="D11" s="1">
        <v>33.207999999999998</v>
      </c>
      <c r="E11" s="1">
        <v>21.228000000000002</v>
      </c>
      <c r="F11" s="1">
        <v>30.456</v>
      </c>
      <c r="G11" s="7">
        <v>1</v>
      </c>
      <c r="H11" s="1">
        <v>120</v>
      </c>
      <c r="I11" s="1" t="s">
        <v>42</v>
      </c>
      <c r="J11" s="1">
        <v>20.399999999999999</v>
      </c>
      <c r="K11" s="1">
        <f t="shared" si="2"/>
        <v>0.82800000000000296</v>
      </c>
      <c r="L11" s="1"/>
      <c r="M11" s="1"/>
      <c r="N11" s="1">
        <v>70</v>
      </c>
      <c r="O11" s="1"/>
      <c r="P11" s="1">
        <f t="shared" si="4"/>
        <v>4.2456000000000005</v>
      </c>
      <c r="Q11" s="5"/>
      <c r="R11" s="5"/>
      <c r="S11" s="1"/>
      <c r="T11" s="1">
        <f t="shared" si="5"/>
        <v>23.661202185792348</v>
      </c>
      <c r="U11" s="1">
        <f t="shared" si="6"/>
        <v>23.661202185792348</v>
      </c>
      <c r="V11" s="1">
        <v>5.1863999999999999</v>
      </c>
      <c r="W11" s="1">
        <v>5.1638000000000002</v>
      </c>
      <c r="X11" s="1">
        <v>4.2688000000000006</v>
      </c>
      <c r="Y11" s="1">
        <v>4.1374000000000004</v>
      </c>
      <c r="Z11" s="1">
        <v>3.7877999999999998</v>
      </c>
      <c r="AA11" s="1">
        <v>4.3263999999999996</v>
      </c>
      <c r="AB11" s="1">
        <v>6.0389999999999997</v>
      </c>
      <c r="AC11" s="1">
        <v>6.2492000000000001</v>
      </c>
      <c r="AD11" s="1">
        <v>13.7844</v>
      </c>
      <c r="AE11" s="1">
        <v>14.958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41.902999999999999</v>
      </c>
      <c r="D12" s="1">
        <v>381.64400000000001</v>
      </c>
      <c r="E12" s="1">
        <v>54.232999999999997</v>
      </c>
      <c r="F12" s="1">
        <v>324.036</v>
      </c>
      <c r="G12" s="7">
        <v>1</v>
      </c>
      <c r="H12" s="1" t="e">
        <v>#N/A</v>
      </c>
      <c r="I12" s="1" t="s">
        <v>42</v>
      </c>
      <c r="J12" s="1">
        <v>49.012999999999998</v>
      </c>
      <c r="K12" s="1">
        <f t="shared" si="2"/>
        <v>5.2199999999999989</v>
      </c>
      <c r="L12" s="1"/>
      <c r="M12" s="1"/>
      <c r="N12" s="1">
        <v>0</v>
      </c>
      <c r="O12" s="1"/>
      <c r="P12" s="1">
        <f t="shared" si="4"/>
        <v>10.846599999999999</v>
      </c>
      <c r="Q12" s="5"/>
      <c r="R12" s="5"/>
      <c r="S12" s="1"/>
      <c r="T12" s="1">
        <f t="shared" si="5"/>
        <v>29.874430697177001</v>
      </c>
      <c r="U12" s="1">
        <f t="shared" si="6"/>
        <v>29.874430697177001</v>
      </c>
      <c r="V12" s="1">
        <v>14.8752</v>
      </c>
      <c r="W12" s="1">
        <v>34.717200000000012</v>
      </c>
      <c r="X12" s="1">
        <v>19.171600000000002</v>
      </c>
      <c r="Y12" s="1">
        <v>20.121600000000001</v>
      </c>
      <c r="Z12" s="1">
        <v>17.269600000000001</v>
      </c>
      <c r="AA12" s="1">
        <v>24.165199999999999</v>
      </c>
      <c r="AB12" s="1">
        <v>21.401199999999999</v>
      </c>
      <c r="AC12" s="1">
        <v>22.9404</v>
      </c>
      <c r="AD12" s="1">
        <v>39.593000000000004</v>
      </c>
      <c r="AE12" s="1">
        <v>29.288399999999999</v>
      </c>
      <c r="AF12" s="27" t="s">
        <v>98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162.261</v>
      </c>
      <c r="D13" s="1"/>
      <c r="E13" s="1">
        <v>36.622999999999998</v>
      </c>
      <c r="F13" s="1">
        <v>102.10299999999999</v>
      </c>
      <c r="G13" s="7">
        <v>1</v>
      </c>
      <c r="H13" s="1">
        <v>60</v>
      </c>
      <c r="I13" s="1" t="s">
        <v>45</v>
      </c>
      <c r="J13" s="1">
        <v>36.4</v>
      </c>
      <c r="K13" s="1">
        <f t="shared" si="2"/>
        <v>0.22299999999999898</v>
      </c>
      <c r="L13" s="1"/>
      <c r="M13" s="1"/>
      <c r="N13" s="1">
        <v>28</v>
      </c>
      <c r="O13" s="1"/>
      <c r="P13" s="1">
        <f t="shared" si="4"/>
        <v>7.3245999999999993</v>
      </c>
      <c r="Q13" s="5"/>
      <c r="R13" s="5"/>
      <c r="S13" s="1"/>
      <c r="T13" s="1">
        <f t="shared" si="5"/>
        <v>17.762471670807965</v>
      </c>
      <c r="U13" s="1">
        <f t="shared" si="6"/>
        <v>17.762471670807965</v>
      </c>
      <c r="V13" s="1">
        <v>11.2248</v>
      </c>
      <c r="W13" s="1">
        <v>14.103400000000001</v>
      </c>
      <c r="X13" s="1">
        <v>18.014199999999999</v>
      </c>
      <c r="Y13" s="1">
        <v>19.323799999999999</v>
      </c>
      <c r="Z13" s="1">
        <v>15.6462</v>
      </c>
      <c r="AA13" s="1">
        <v>12.8026</v>
      </c>
      <c r="AB13" s="1">
        <v>25.327200000000001</v>
      </c>
      <c r="AC13" s="1">
        <v>21.779</v>
      </c>
      <c r="AD13" s="1">
        <v>16.9132</v>
      </c>
      <c r="AE13" s="1">
        <v>17.2392</v>
      </c>
      <c r="AF13" s="29" t="s">
        <v>54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329.99099999999999</v>
      </c>
      <c r="D14" s="1">
        <v>987.95</v>
      </c>
      <c r="E14" s="1">
        <v>232.733</v>
      </c>
      <c r="F14" s="1">
        <v>1019.904</v>
      </c>
      <c r="G14" s="7">
        <v>1</v>
      </c>
      <c r="H14" s="1">
        <v>60</v>
      </c>
      <c r="I14" s="1" t="s">
        <v>45</v>
      </c>
      <c r="J14" s="1">
        <v>223.5</v>
      </c>
      <c r="K14" s="1">
        <f t="shared" si="2"/>
        <v>9.2330000000000041</v>
      </c>
      <c r="L14" s="1"/>
      <c r="M14" s="1"/>
      <c r="N14" s="1">
        <v>0</v>
      </c>
      <c r="O14" s="1"/>
      <c r="P14" s="1">
        <f t="shared" si="4"/>
        <v>46.546599999999998</v>
      </c>
      <c r="Q14" s="5"/>
      <c r="R14" s="5"/>
      <c r="S14" s="1"/>
      <c r="T14" s="1">
        <f t="shared" si="5"/>
        <v>21.91146077264505</v>
      </c>
      <c r="U14" s="1">
        <f t="shared" si="6"/>
        <v>21.91146077264505</v>
      </c>
      <c r="V14" s="1">
        <v>53.947999999999979</v>
      </c>
      <c r="W14" s="1">
        <v>100.0104</v>
      </c>
      <c r="X14" s="1">
        <v>55.921799999999998</v>
      </c>
      <c r="Y14" s="1">
        <v>60.629399999999997</v>
      </c>
      <c r="Z14" s="1">
        <v>56.204999999999998</v>
      </c>
      <c r="AA14" s="1">
        <v>55.48</v>
      </c>
      <c r="AB14" s="1">
        <v>73.773200000000003</v>
      </c>
      <c r="AC14" s="1">
        <v>75.239400000000003</v>
      </c>
      <c r="AD14" s="1">
        <v>97.432400000000001</v>
      </c>
      <c r="AE14" s="1">
        <v>89.1708</v>
      </c>
      <c r="AF14" s="29" t="s">
        <v>54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50</v>
      </c>
      <c r="B15" s="1" t="s">
        <v>41</v>
      </c>
      <c r="C15" s="1">
        <v>60</v>
      </c>
      <c r="D15" s="1">
        <v>891</v>
      </c>
      <c r="E15" s="1">
        <v>168</v>
      </c>
      <c r="F15" s="1">
        <v>629</v>
      </c>
      <c r="G15" s="7">
        <v>0.25</v>
      </c>
      <c r="H15" s="1">
        <v>120</v>
      </c>
      <c r="I15" s="1" t="s">
        <v>42</v>
      </c>
      <c r="J15" s="1">
        <v>166</v>
      </c>
      <c r="K15" s="1">
        <f t="shared" si="2"/>
        <v>2</v>
      </c>
      <c r="L15" s="1"/>
      <c r="M15" s="1"/>
      <c r="N15" s="1">
        <v>0</v>
      </c>
      <c r="O15" s="1"/>
      <c r="P15" s="1">
        <f t="shared" si="4"/>
        <v>33.6</v>
      </c>
      <c r="Q15" s="5"/>
      <c r="R15" s="5"/>
      <c r="S15" s="1"/>
      <c r="T15" s="1">
        <f t="shared" si="5"/>
        <v>18.720238095238095</v>
      </c>
      <c r="U15" s="1">
        <f t="shared" si="6"/>
        <v>18.720238095238095</v>
      </c>
      <c r="V15" s="1">
        <v>25.8</v>
      </c>
      <c r="W15" s="1">
        <v>61.8</v>
      </c>
      <c r="X15" s="1">
        <v>28.8</v>
      </c>
      <c r="Y15" s="1">
        <v>33.200000000000003</v>
      </c>
      <c r="Z15" s="1">
        <v>21</v>
      </c>
      <c r="AA15" s="1">
        <v>33</v>
      </c>
      <c r="AB15" s="1">
        <v>48.4</v>
      </c>
      <c r="AC15" s="1">
        <v>21.6</v>
      </c>
      <c r="AD15" s="1">
        <v>79.8</v>
      </c>
      <c r="AE15" s="1">
        <v>49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51</v>
      </c>
      <c r="B16" s="19" t="s">
        <v>37</v>
      </c>
      <c r="C16" s="19">
        <v>612.56200000000001</v>
      </c>
      <c r="D16" s="19">
        <v>24.812000000000001</v>
      </c>
      <c r="E16" s="19">
        <v>271.23599999999999</v>
      </c>
      <c r="F16" s="20">
        <v>269.47899999999998</v>
      </c>
      <c r="G16" s="11">
        <v>0</v>
      </c>
      <c r="H16" s="10">
        <v>45</v>
      </c>
      <c r="I16" s="10" t="s">
        <v>38</v>
      </c>
      <c r="J16" s="10">
        <v>254.5</v>
      </c>
      <c r="K16" s="10">
        <f t="shared" si="2"/>
        <v>16.73599999999999</v>
      </c>
      <c r="L16" s="10"/>
      <c r="M16" s="10"/>
      <c r="N16" s="10">
        <v>0</v>
      </c>
      <c r="O16" s="10"/>
      <c r="P16" s="10">
        <f t="shared" si="4"/>
        <v>54.247199999999999</v>
      </c>
      <c r="Q16" s="12"/>
      <c r="R16" s="12"/>
      <c r="S16" s="10"/>
      <c r="T16" s="10">
        <f t="shared" si="5"/>
        <v>4.9676112315474343</v>
      </c>
      <c r="U16" s="10">
        <f t="shared" si="6"/>
        <v>4.9676112315474343</v>
      </c>
      <c r="V16" s="10">
        <v>53.232399999999998</v>
      </c>
      <c r="W16" s="10">
        <v>89.499600000000001</v>
      </c>
      <c r="X16" s="10">
        <v>81.741799999999998</v>
      </c>
      <c r="Y16" s="10">
        <v>68.194000000000003</v>
      </c>
      <c r="Z16" s="10">
        <v>58.728400000000001</v>
      </c>
      <c r="AA16" s="10">
        <v>67.491</v>
      </c>
      <c r="AB16" s="10">
        <v>81.126000000000005</v>
      </c>
      <c r="AC16" s="10">
        <v>83.577399999999997</v>
      </c>
      <c r="AD16" s="10">
        <v>132.8306</v>
      </c>
      <c r="AE16" s="10">
        <v>114.2256</v>
      </c>
      <c r="AF16" s="27" t="s">
        <v>52</v>
      </c>
      <c r="AG16" s="1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4" t="s">
        <v>169</v>
      </c>
      <c r="B17" s="25" t="s">
        <v>37</v>
      </c>
      <c r="C17" s="25"/>
      <c r="D17" s="25">
        <v>447.57100000000003</v>
      </c>
      <c r="E17" s="25"/>
      <c r="F17" s="26">
        <v>446.44499999999999</v>
      </c>
      <c r="G17" s="7">
        <v>1</v>
      </c>
      <c r="H17" s="1">
        <v>50</v>
      </c>
      <c r="I17" s="1" t="s">
        <v>42</v>
      </c>
      <c r="J17" s="1"/>
      <c r="K17" s="1">
        <f>E17-J17</f>
        <v>0</v>
      </c>
      <c r="L17" s="1"/>
      <c r="M17" s="1"/>
      <c r="N17" s="1">
        <v>0</v>
      </c>
      <c r="O17" s="1"/>
      <c r="P17" s="1">
        <f>E17/5</f>
        <v>0</v>
      </c>
      <c r="Q17" s="5"/>
      <c r="R17" s="5"/>
      <c r="S17" s="1"/>
      <c r="T17" s="1" t="e">
        <f>(F17+N17+O17+Q17)/P17</f>
        <v>#DIV/0!</v>
      </c>
      <c r="U17" s="1" t="e">
        <f>(F17+N17+O17)/P17</f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170</v>
      </c>
      <c r="AG17" s="1">
        <f t="shared" ref="AG17:AG47" si="7"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211.59100000000001</v>
      </c>
      <c r="D18" s="1">
        <v>304.96699999999998</v>
      </c>
      <c r="E18" s="1">
        <v>48.95</v>
      </c>
      <c r="F18" s="1">
        <v>443.05099999999999</v>
      </c>
      <c r="G18" s="7">
        <v>1</v>
      </c>
      <c r="H18" s="1">
        <v>60</v>
      </c>
      <c r="I18" s="1" t="s">
        <v>42</v>
      </c>
      <c r="J18" s="1">
        <v>46.3</v>
      </c>
      <c r="K18" s="1">
        <f t="shared" si="2"/>
        <v>2.6500000000000057</v>
      </c>
      <c r="L18" s="1"/>
      <c r="M18" s="1"/>
      <c r="N18" s="1">
        <v>0</v>
      </c>
      <c r="O18" s="1"/>
      <c r="P18" s="1">
        <f t="shared" si="4"/>
        <v>9.7900000000000009</v>
      </c>
      <c r="Q18" s="5"/>
      <c r="R18" s="5"/>
      <c r="S18" s="1"/>
      <c r="T18" s="1">
        <f t="shared" si="5"/>
        <v>45.255464759959139</v>
      </c>
      <c r="U18" s="1">
        <f t="shared" si="6"/>
        <v>45.255464759959139</v>
      </c>
      <c r="V18" s="1">
        <v>13.878399999999999</v>
      </c>
      <c r="W18" s="1">
        <v>30.363199999999999</v>
      </c>
      <c r="X18" s="1">
        <v>16.809799999999999</v>
      </c>
      <c r="Y18" s="1">
        <v>31.5974</v>
      </c>
      <c r="Z18" s="1">
        <v>18.5518</v>
      </c>
      <c r="AA18" s="1">
        <v>24.547999999999998</v>
      </c>
      <c r="AB18" s="1">
        <v>21.572199999999999</v>
      </c>
      <c r="AC18" s="1">
        <v>19.395800000000001</v>
      </c>
      <c r="AD18" s="1">
        <v>53.061800000000012</v>
      </c>
      <c r="AE18" s="1">
        <v>44.197800000000001</v>
      </c>
      <c r="AF18" s="29" t="s">
        <v>54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41</v>
      </c>
      <c r="C19" s="1">
        <v>326</v>
      </c>
      <c r="D19" s="1">
        <v>6</v>
      </c>
      <c r="E19" s="1">
        <v>202</v>
      </c>
      <c r="F19" s="1">
        <v>82</v>
      </c>
      <c r="G19" s="7">
        <v>0.25</v>
      </c>
      <c r="H19" s="1">
        <v>120</v>
      </c>
      <c r="I19" s="1" t="s">
        <v>42</v>
      </c>
      <c r="J19" s="1">
        <v>203</v>
      </c>
      <c r="K19" s="1">
        <f t="shared" si="2"/>
        <v>-1</v>
      </c>
      <c r="L19" s="1"/>
      <c r="M19" s="1"/>
      <c r="N19" s="1">
        <v>400</v>
      </c>
      <c r="O19" s="1">
        <v>300</v>
      </c>
      <c r="P19" s="1">
        <f t="shared" si="4"/>
        <v>40.4</v>
      </c>
      <c r="Q19" s="5"/>
      <c r="R19" s="5"/>
      <c r="S19" s="1"/>
      <c r="T19" s="1">
        <f t="shared" si="5"/>
        <v>19.356435643564357</v>
      </c>
      <c r="U19" s="1">
        <f t="shared" si="6"/>
        <v>19.356435643564357</v>
      </c>
      <c r="V19" s="1">
        <v>51.2</v>
      </c>
      <c r="W19" s="1">
        <v>24.2</v>
      </c>
      <c r="X19" s="1">
        <v>24.4</v>
      </c>
      <c r="Y19" s="1">
        <v>62.2</v>
      </c>
      <c r="Z19" s="1">
        <v>22</v>
      </c>
      <c r="AA19" s="1">
        <v>25.6</v>
      </c>
      <c r="AB19" s="1">
        <v>45.8</v>
      </c>
      <c r="AC19" s="1">
        <v>38.6</v>
      </c>
      <c r="AD19" s="1">
        <v>116</v>
      </c>
      <c r="AE19" s="1">
        <v>75.400000000000006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41</v>
      </c>
      <c r="C20" s="1">
        <v>126</v>
      </c>
      <c r="D20" s="1">
        <v>2</v>
      </c>
      <c r="E20" s="1">
        <v>67</v>
      </c>
      <c r="F20" s="1">
        <v>43</v>
      </c>
      <c r="G20" s="7">
        <v>0.4</v>
      </c>
      <c r="H20" s="1">
        <v>60</v>
      </c>
      <c r="I20" s="1" t="s">
        <v>42</v>
      </c>
      <c r="J20" s="1">
        <v>68</v>
      </c>
      <c r="K20" s="1">
        <f t="shared" si="2"/>
        <v>-1</v>
      </c>
      <c r="L20" s="1"/>
      <c r="M20" s="1"/>
      <c r="N20" s="1">
        <v>70</v>
      </c>
      <c r="O20" s="1"/>
      <c r="P20" s="1">
        <f t="shared" si="4"/>
        <v>13.4</v>
      </c>
      <c r="Q20" s="5">
        <f t="shared" ref="Q20:Q44" si="8">14*P20-O20-N20-F20</f>
        <v>74.599999999999994</v>
      </c>
      <c r="R20" s="5"/>
      <c r="S20" s="1"/>
      <c r="T20" s="1">
        <f t="shared" si="5"/>
        <v>14</v>
      </c>
      <c r="U20" s="1">
        <f t="shared" si="6"/>
        <v>8.432835820895523</v>
      </c>
      <c r="V20" s="1">
        <v>12.8</v>
      </c>
      <c r="W20" s="1">
        <v>11</v>
      </c>
      <c r="X20" s="1">
        <v>16.600000000000001</v>
      </c>
      <c r="Y20" s="1">
        <v>11.8</v>
      </c>
      <c r="Z20" s="1">
        <v>10.199999999999999</v>
      </c>
      <c r="AA20" s="1">
        <v>12</v>
      </c>
      <c r="AB20" s="1">
        <v>15.6</v>
      </c>
      <c r="AC20" s="1">
        <v>13.6</v>
      </c>
      <c r="AD20" s="1">
        <v>17.399999999999999</v>
      </c>
      <c r="AE20" s="1">
        <v>20.6</v>
      </c>
      <c r="AF20" s="1"/>
      <c r="AG20" s="1">
        <f t="shared" si="7"/>
        <v>29.84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707.22</v>
      </c>
      <c r="D21" s="1">
        <v>140.99600000000001</v>
      </c>
      <c r="E21" s="1">
        <v>279.54399999999998</v>
      </c>
      <c r="F21" s="1">
        <v>498.87799999999999</v>
      </c>
      <c r="G21" s="7">
        <v>1</v>
      </c>
      <c r="H21" s="1">
        <v>45</v>
      </c>
      <c r="I21" s="1" t="s">
        <v>58</v>
      </c>
      <c r="J21" s="1">
        <v>251.4</v>
      </c>
      <c r="K21" s="1">
        <f t="shared" si="2"/>
        <v>28.143999999999977</v>
      </c>
      <c r="L21" s="1"/>
      <c r="M21" s="1"/>
      <c r="N21" s="1">
        <v>91</v>
      </c>
      <c r="O21" s="1"/>
      <c r="P21" s="1">
        <f t="shared" si="4"/>
        <v>55.908799999999999</v>
      </c>
      <c r="Q21" s="5">
        <f>15*P21-O21-N21-F21</f>
        <v>248.75399999999996</v>
      </c>
      <c r="R21" s="5"/>
      <c r="S21" s="1"/>
      <c r="T21" s="1">
        <f t="shared" si="5"/>
        <v>14.999999999999996</v>
      </c>
      <c r="U21" s="1">
        <f t="shared" si="6"/>
        <v>10.550718312680651</v>
      </c>
      <c r="V21" s="1">
        <v>56.091200000000001</v>
      </c>
      <c r="W21" s="1">
        <v>67.593400000000003</v>
      </c>
      <c r="X21" s="1">
        <v>82.532600000000002</v>
      </c>
      <c r="Y21" s="1">
        <v>68.058399999999992</v>
      </c>
      <c r="Z21" s="1">
        <v>61.456600000000002</v>
      </c>
      <c r="AA21" s="1">
        <v>72.413600000000002</v>
      </c>
      <c r="AB21" s="1">
        <v>87.378599999999992</v>
      </c>
      <c r="AC21" s="1">
        <v>80.274599999999992</v>
      </c>
      <c r="AD21" s="1">
        <v>129.01939999999999</v>
      </c>
      <c r="AE21" s="1">
        <v>111.89239999999999</v>
      </c>
      <c r="AF21" s="1"/>
      <c r="AG21" s="1">
        <f t="shared" si="7"/>
        <v>248.75399999999996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41</v>
      </c>
      <c r="C22" s="1">
        <v>153</v>
      </c>
      <c r="D22" s="1">
        <v>692</v>
      </c>
      <c r="E22" s="1">
        <v>224</v>
      </c>
      <c r="F22" s="1">
        <v>461</v>
      </c>
      <c r="G22" s="7">
        <v>0.12</v>
      </c>
      <c r="H22" s="1">
        <v>60</v>
      </c>
      <c r="I22" s="1" t="s">
        <v>42</v>
      </c>
      <c r="J22" s="1">
        <v>220</v>
      </c>
      <c r="K22" s="1">
        <f t="shared" si="2"/>
        <v>4</v>
      </c>
      <c r="L22" s="1"/>
      <c r="M22" s="1"/>
      <c r="N22" s="1">
        <v>6</v>
      </c>
      <c r="O22" s="1"/>
      <c r="P22" s="1">
        <f t="shared" si="4"/>
        <v>44.8</v>
      </c>
      <c r="Q22" s="5">
        <f t="shared" si="8"/>
        <v>160.19999999999993</v>
      </c>
      <c r="R22" s="5"/>
      <c r="S22" s="1"/>
      <c r="T22" s="1">
        <f t="shared" si="5"/>
        <v>14</v>
      </c>
      <c r="U22" s="1">
        <f t="shared" si="6"/>
        <v>10.424107142857144</v>
      </c>
      <c r="V22" s="1">
        <v>49.8</v>
      </c>
      <c r="W22" s="1">
        <v>67.2</v>
      </c>
      <c r="X22" s="1">
        <v>46.2</v>
      </c>
      <c r="Y22" s="1">
        <v>49.8</v>
      </c>
      <c r="Z22" s="1">
        <v>56.6</v>
      </c>
      <c r="AA22" s="1">
        <v>53.4</v>
      </c>
      <c r="AB22" s="1">
        <v>58.8</v>
      </c>
      <c r="AC22" s="1">
        <v>62.8</v>
      </c>
      <c r="AD22" s="1">
        <v>91</v>
      </c>
      <c r="AE22" s="1">
        <v>92.8</v>
      </c>
      <c r="AF22" s="1"/>
      <c r="AG22" s="1">
        <f t="shared" si="7"/>
        <v>19.22399999999999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41</v>
      </c>
      <c r="C23" s="1">
        <v>125</v>
      </c>
      <c r="D23" s="1">
        <v>366</v>
      </c>
      <c r="E23" s="1">
        <v>193</v>
      </c>
      <c r="F23" s="1">
        <v>104</v>
      </c>
      <c r="G23" s="7">
        <v>0.25</v>
      </c>
      <c r="H23" s="1">
        <v>120</v>
      </c>
      <c r="I23" s="1" t="s">
        <v>42</v>
      </c>
      <c r="J23" s="1">
        <v>191</v>
      </c>
      <c r="K23" s="1">
        <f t="shared" si="2"/>
        <v>2</v>
      </c>
      <c r="L23" s="1"/>
      <c r="M23" s="1"/>
      <c r="N23" s="1">
        <v>400</v>
      </c>
      <c r="O23" s="1">
        <v>350</v>
      </c>
      <c r="P23" s="1">
        <f t="shared" si="4"/>
        <v>38.6</v>
      </c>
      <c r="Q23" s="5"/>
      <c r="R23" s="5"/>
      <c r="S23" s="1"/>
      <c r="T23" s="1">
        <f t="shared" si="5"/>
        <v>22.124352331606218</v>
      </c>
      <c r="U23" s="1">
        <f t="shared" si="6"/>
        <v>22.124352331606218</v>
      </c>
      <c r="V23" s="1">
        <v>55.8</v>
      </c>
      <c r="W23" s="1">
        <v>39</v>
      </c>
      <c r="X23" s="1">
        <v>28.6</v>
      </c>
      <c r="Y23" s="1">
        <v>58</v>
      </c>
      <c r="Z23" s="1">
        <v>24.6</v>
      </c>
      <c r="AA23" s="1">
        <v>37.4</v>
      </c>
      <c r="AB23" s="1">
        <v>47.4</v>
      </c>
      <c r="AC23" s="1">
        <v>43.6</v>
      </c>
      <c r="AD23" s="1">
        <v>114.2</v>
      </c>
      <c r="AE23" s="1">
        <v>87.2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11.281000000000001</v>
      </c>
      <c r="D24" s="1">
        <v>19.834</v>
      </c>
      <c r="E24" s="1">
        <v>15.73</v>
      </c>
      <c r="F24" s="1">
        <v>3.36</v>
      </c>
      <c r="G24" s="7">
        <v>1</v>
      </c>
      <c r="H24" s="1">
        <v>120</v>
      </c>
      <c r="I24" s="1" t="s">
        <v>42</v>
      </c>
      <c r="J24" s="1">
        <v>17.2</v>
      </c>
      <c r="K24" s="1">
        <f t="shared" si="2"/>
        <v>-1.4699999999999989</v>
      </c>
      <c r="L24" s="1"/>
      <c r="M24" s="1"/>
      <c r="N24" s="1">
        <v>40</v>
      </c>
      <c r="O24" s="1"/>
      <c r="P24" s="1">
        <f t="shared" si="4"/>
        <v>3.1459999999999999</v>
      </c>
      <c r="Q24" s="5"/>
      <c r="R24" s="5"/>
      <c r="S24" s="1"/>
      <c r="T24" s="1">
        <f t="shared" si="5"/>
        <v>13.782581055308329</v>
      </c>
      <c r="U24" s="1">
        <f t="shared" si="6"/>
        <v>13.782581055308329</v>
      </c>
      <c r="V24" s="1">
        <v>3.9842</v>
      </c>
      <c r="W24" s="1">
        <v>2.4923999999999999</v>
      </c>
      <c r="X24" s="1">
        <v>2.9798</v>
      </c>
      <c r="Y24" s="1">
        <v>2.5392000000000001</v>
      </c>
      <c r="Z24" s="1">
        <v>3.1594000000000002</v>
      </c>
      <c r="AA24" s="1">
        <v>4.49</v>
      </c>
      <c r="AB24" s="1">
        <v>4.5777999999999999</v>
      </c>
      <c r="AC24" s="1">
        <v>4.3770000000000007</v>
      </c>
      <c r="AD24" s="1">
        <v>14.856</v>
      </c>
      <c r="AE24" s="1">
        <v>13.049200000000001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41</v>
      </c>
      <c r="C25" s="1">
        <v>231</v>
      </c>
      <c r="D25" s="1"/>
      <c r="E25" s="1">
        <v>131</v>
      </c>
      <c r="F25" s="1">
        <v>3</v>
      </c>
      <c r="G25" s="7">
        <v>0.4</v>
      </c>
      <c r="H25" s="1">
        <v>45</v>
      </c>
      <c r="I25" s="1" t="s">
        <v>42</v>
      </c>
      <c r="J25" s="1">
        <v>130</v>
      </c>
      <c r="K25" s="1">
        <f t="shared" si="2"/>
        <v>1</v>
      </c>
      <c r="L25" s="1"/>
      <c r="M25" s="1"/>
      <c r="N25" s="1">
        <v>970</v>
      </c>
      <c r="O25" s="1"/>
      <c r="P25" s="1">
        <f t="shared" si="4"/>
        <v>26.2</v>
      </c>
      <c r="Q25" s="5"/>
      <c r="R25" s="5"/>
      <c r="S25" s="1"/>
      <c r="T25" s="1">
        <f t="shared" si="5"/>
        <v>37.137404580152676</v>
      </c>
      <c r="U25" s="1">
        <f t="shared" si="6"/>
        <v>37.137404580152676</v>
      </c>
      <c r="V25" s="1">
        <v>74.2</v>
      </c>
      <c r="W25" s="1">
        <v>21.2</v>
      </c>
      <c r="X25" s="1">
        <v>1.8</v>
      </c>
      <c r="Y25" s="1">
        <v>69.8</v>
      </c>
      <c r="Z25" s="1">
        <v>22.4</v>
      </c>
      <c r="AA25" s="1">
        <v>31.4</v>
      </c>
      <c r="AB25" s="1">
        <v>35.4</v>
      </c>
      <c r="AC25" s="1">
        <v>12.4</v>
      </c>
      <c r="AD25" s="1">
        <v>67.400000000000006</v>
      </c>
      <c r="AE25" s="1">
        <v>41</v>
      </c>
      <c r="AF25" s="1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352.93200000000002</v>
      </c>
      <c r="D26" s="1">
        <v>293.04899999999998</v>
      </c>
      <c r="E26" s="1">
        <v>153.86699999999999</v>
      </c>
      <c r="F26" s="1">
        <v>465.05799999999999</v>
      </c>
      <c r="G26" s="7">
        <v>1</v>
      </c>
      <c r="H26" s="1">
        <v>60</v>
      </c>
      <c r="I26" s="1" t="s">
        <v>45</v>
      </c>
      <c r="J26" s="1">
        <v>147</v>
      </c>
      <c r="K26" s="1">
        <f t="shared" si="2"/>
        <v>6.8669999999999902</v>
      </c>
      <c r="L26" s="1"/>
      <c r="M26" s="1"/>
      <c r="N26" s="1">
        <v>49</v>
      </c>
      <c r="O26" s="1"/>
      <c r="P26" s="1">
        <f t="shared" si="4"/>
        <v>30.773399999999999</v>
      </c>
      <c r="Q26" s="5"/>
      <c r="R26" s="5"/>
      <c r="S26" s="1"/>
      <c r="T26" s="1">
        <f t="shared" si="5"/>
        <v>16.704621523783526</v>
      </c>
      <c r="U26" s="1">
        <f t="shared" si="6"/>
        <v>16.704621523783526</v>
      </c>
      <c r="V26" s="1">
        <v>33.688000000000002</v>
      </c>
      <c r="W26" s="1">
        <v>41.630600000000001</v>
      </c>
      <c r="X26" s="1">
        <v>46.5672</v>
      </c>
      <c r="Y26" s="1">
        <v>45.295400000000001</v>
      </c>
      <c r="Z26" s="1">
        <v>36.093200000000003</v>
      </c>
      <c r="AA26" s="1">
        <v>49.101999999999997</v>
      </c>
      <c r="AB26" s="1">
        <v>51.592599999999997</v>
      </c>
      <c r="AC26" s="1">
        <v>45.104999999999997</v>
      </c>
      <c r="AD26" s="1">
        <v>81.658799999999999</v>
      </c>
      <c r="AE26" s="1">
        <v>70.123599999999996</v>
      </c>
      <c r="AF26" s="27" t="s">
        <v>98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41</v>
      </c>
      <c r="C27" s="1">
        <v>215</v>
      </c>
      <c r="D27" s="1">
        <v>11</v>
      </c>
      <c r="E27" s="1">
        <v>92</v>
      </c>
      <c r="F27" s="1">
        <v>99</v>
      </c>
      <c r="G27" s="7">
        <v>0.22</v>
      </c>
      <c r="H27" s="1">
        <v>120</v>
      </c>
      <c r="I27" s="1" t="s">
        <v>42</v>
      </c>
      <c r="J27" s="1">
        <v>92</v>
      </c>
      <c r="K27" s="1">
        <f t="shared" si="2"/>
        <v>0</v>
      </c>
      <c r="L27" s="1"/>
      <c r="M27" s="1"/>
      <c r="N27" s="1">
        <v>200</v>
      </c>
      <c r="O27" s="1">
        <v>150</v>
      </c>
      <c r="P27" s="1">
        <f t="shared" si="4"/>
        <v>18.399999999999999</v>
      </c>
      <c r="Q27" s="5"/>
      <c r="R27" s="5"/>
      <c r="S27" s="1"/>
      <c r="T27" s="1">
        <f t="shared" si="5"/>
        <v>24.40217391304348</v>
      </c>
      <c r="U27" s="1">
        <f t="shared" si="6"/>
        <v>24.40217391304348</v>
      </c>
      <c r="V27" s="1">
        <v>26.4</v>
      </c>
      <c r="W27" s="1">
        <v>21.4</v>
      </c>
      <c r="X27" s="1">
        <v>11.6</v>
      </c>
      <c r="Y27" s="1">
        <v>32.6</v>
      </c>
      <c r="Z27" s="1">
        <v>21.2</v>
      </c>
      <c r="AA27" s="1">
        <v>26</v>
      </c>
      <c r="AB27" s="1">
        <v>23.4</v>
      </c>
      <c r="AC27" s="1">
        <v>27</v>
      </c>
      <c r="AD27" s="1">
        <v>61.6</v>
      </c>
      <c r="AE27" s="1">
        <v>48.2</v>
      </c>
      <c r="AF27" s="27" t="s">
        <v>98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41</v>
      </c>
      <c r="C28" s="1">
        <v>153</v>
      </c>
      <c r="D28" s="1"/>
      <c r="E28" s="1">
        <v>67</v>
      </c>
      <c r="F28" s="1">
        <v>32</v>
      </c>
      <c r="G28" s="7">
        <v>0.33</v>
      </c>
      <c r="H28" s="1">
        <v>45</v>
      </c>
      <c r="I28" s="1" t="s">
        <v>42</v>
      </c>
      <c r="J28" s="1">
        <v>67</v>
      </c>
      <c r="K28" s="1">
        <f t="shared" si="2"/>
        <v>0</v>
      </c>
      <c r="L28" s="1"/>
      <c r="M28" s="1"/>
      <c r="N28" s="1">
        <v>180</v>
      </c>
      <c r="O28" s="1"/>
      <c r="P28" s="1">
        <f t="shared" si="4"/>
        <v>13.4</v>
      </c>
      <c r="Q28" s="5"/>
      <c r="R28" s="5"/>
      <c r="S28" s="1"/>
      <c r="T28" s="1">
        <f t="shared" si="5"/>
        <v>15.82089552238806</v>
      </c>
      <c r="U28" s="1">
        <f t="shared" si="6"/>
        <v>15.82089552238806</v>
      </c>
      <c r="V28" s="1">
        <v>18.399999999999999</v>
      </c>
      <c r="W28" s="1">
        <v>9.4</v>
      </c>
      <c r="X28" s="1">
        <v>16</v>
      </c>
      <c r="Y28" s="1">
        <v>9.4</v>
      </c>
      <c r="Z28" s="1">
        <v>9.4</v>
      </c>
      <c r="AA28" s="1">
        <v>8.8000000000000007</v>
      </c>
      <c r="AB28" s="1">
        <v>-2.4</v>
      </c>
      <c r="AC28" s="1">
        <v>-4.5999999999999996</v>
      </c>
      <c r="AD28" s="1">
        <v>14</v>
      </c>
      <c r="AE28" s="1">
        <v>14.4</v>
      </c>
      <c r="AF28" s="1" t="s">
        <v>66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41</v>
      </c>
      <c r="C29" s="1">
        <v>22</v>
      </c>
      <c r="D29" s="1">
        <v>231</v>
      </c>
      <c r="E29" s="1">
        <v>41</v>
      </c>
      <c r="F29" s="1">
        <v>169</v>
      </c>
      <c r="G29" s="7">
        <v>0.09</v>
      </c>
      <c r="H29" s="1">
        <v>45</v>
      </c>
      <c r="I29" s="1" t="s">
        <v>42</v>
      </c>
      <c r="J29" s="1">
        <v>43</v>
      </c>
      <c r="K29" s="1">
        <f t="shared" si="2"/>
        <v>-2</v>
      </c>
      <c r="L29" s="1"/>
      <c r="M29" s="1"/>
      <c r="N29" s="1">
        <v>0</v>
      </c>
      <c r="O29" s="1"/>
      <c r="P29" s="1">
        <f t="shared" si="4"/>
        <v>8.1999999999999993</v>
      </c>
      <c r="Q29" s="5"/>
      <c r="R29" s="5"/>
      <c r="S29" s="1"/>
      <c r="T29" s="1">
        <f t="shared" si="5"/>
        <v>20.609756097560979</v>
      </c>
      <c r="U29" s="1">
        <f t="shared" si="6"/>
        <v>20.609756097560979</v>
      </c>
      <c r="V29" s="1">
        <v>7</v>
      </c>
      <c r="W29" s="1">
        <v>19.600000000000001</v>
      </c>
      <c r="X29" s="1">
        <v>11.4</v>
      </c>
      <c r="Y29" s="1">
        <v>5</v>
      </c>
      <c r="Z29" s="1">
        <v>8.8000000000000007</v>
      </c>
      <c r="AA29" s="1">
        <v>17.600000000000001</v>
      </c>
      <c r="AB29" s="1">
        <v>12.2</v>
      </c>
      <c r="AC29" s="1">
        <v>11.4</v>
      </c>
      <c r="AD29" s="1">
        <v>42.2</v>
      </c>
      <c r="AE29" s="1">
        <v>44.2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37</v>
      </c>
      <c r="C30" s="1">
        <v>756.76400000000001</v>
      </c>
      <c r="D30" s="1">
        <v>386.32299999999998</v>
      </c>
      <c r="E30" s="1">
        <v>225.477</v>
      </c>
      <c r="F30" s="1">
        <v>862.61699999999996</v>
      </c>
      <c r="G30" s="7">
        <v>1</v>
      </c>
      <c r="H30" s="1">
        <v>45</v>
      </c>
      <c r="I30" s="1" t="s">
        <v>58</v>
      </c>
      <c r="J30" s="1">
        <v>206</v>
      </c>
      <c r="K30" s="1">
        <f t="shared" si="2"/>
        <v>19.477000000000004</v>
      </c>
      <c r="L30" s="1"/>
      <c r="M30" s="1"/>
      <c r="N30" s="1">
        <v>0</v>
      </c>
      <c r="O30" s="1"/>
      <c r="P30" s="1">
        <f t="shared" si="4"/>
        <v>45.095399999999998</v>
      </c>
      <c r="Q30" s="5"/>
      <c r="R30" s="5"/>
      <c r="S30" s="1"/>
      <c r="T30" s="1">
        <f t="shared" si="5"/>
        <v>19.128713793424605</v>
      </c>
      <c r="U30" s="1">
        <f t="shared" si="6"/>
        <v>19.128713793424605</v>
      </c>
      <c r="V30" s="1">
        <v>49.727999999999987</v>
      </c>
      <c r="W30" s="1">
        <v>72.525199999999998</v>
      </c>
      <c r="X30" s="1">
        <v>74.436199999999999</v>
      </c>
      <c r="Y30" s="1">
        <v>68.076800000000006</v>
      </c>
      <c r="Z30" s="1">
        <v>69.951400000000007</v>
      </c>
      <c r="AA30" s="1">
        <v>79.698599999999999</v>
      </c>
      <c r="AB30" s="1">
        <v>91.167200000000008</v>
      </c>
      <c r="AC30" s="1">
        <v>69.303200000000004</v>
      </c>
      <c r="AD30" s="1">
        <v>98.673199999999994</v>
      </c>
      <c r="AE30" s="1">
        <v>94.244600000000005</v>
      </c>
      <c r="AF30" s="29" t="s">
        <v>54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41</v>
      </c>
      <c r="C31" s="1">
        <v>215</v>
      </c>
      <c r="D31" s="1">
        <v>8</v>
      </c>
      <c r="E31" s="1">
        <v>92</v>
      </c>
      <c r="F31" s="1">
        <v>114</v>
      </c>
      <c r="G31" s="7">
        <v>0.4</v>
      </c>
      <c r="H31" s="1" t="e">
        <v>#N/A</v>
      </c>
      <c r="I31" s="1" t="s">
        <v>42</v>
      </c>
      <c r="J31" s="1">
        <v>92</v>
      </c>
      <c r="K31" s="1">
        <f t="shared" ref="K31:K60" si="9">E31-J31</f>
        <v>0</v>
      </c>
      <c r="L31" s="1"/>
      <c r="M31" s="1"/>
      <c r="N31" s="1">
        <v>0</v>
      </c>
      <c r="O31" s="1"/>
      <c r="P31" s="1">
        <f t="shared" si="4"/>
        <v>18.399999999999999</v>
      </c>
      <c r="Q31" s="5">
        <f t="shared" si="8"/>
        <v>143.59999999999997</v>
      </c>
      <c r="R31" s="5"/>
      <c r="S31" s="1"/>
      <c r="T31" s="1">
        <f t="shared" si="5"/>
        <v>14</v>
      </c>
      <c r="U31" s="1">
        <f t="shared" si="6"/>
        <v>6.1956521739130439</v>
      </c>
      <c r="V31" s="1">
        <v>11.6</v>
      </c>
      <c r="W31" s="1">
        <v>14.4</v>
      </c>
      <c r="X31" s="1">
        <v>26</v>
      </c>
      <c r="Y31" s="1">
        <v>15.2</v>
      </c>
      <c r="Z31" s="1">
        <v>14.4</v>
      </c>
      <c r="AA31" s="1">
        <v>21</v>
      </c>
      <c r="AB31" s="1">
        <v>20.2</v>
      </c>
      <c r="AC31" s="1">
        <v>22.2</v>
      </c>
      <c r="AD31" s="1">
        <v>23</v>
      </c>
      <c r="AE31" s="1">
        <v>22.2</v>
      </c>
      <c r="AF31" s="1"/>
      <c r="AG31" s="1">
        <f t="shared" si="7"/>
        <v>57.439999999999991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41</v>
      </c>
      <c r="C32" s="1">
        <v>708</v>
      </c>
      <c r="D32" s="1">
        <v>1</v>
      </c>
      <c r="E32" s="1">
        <v>423</v>
      </c>
      <c r="F32" s="1">
        <v>167</v>
      </c>
      <c r="G32" s="7">
        <v>0.4</v>
      </c>
      <c r="H32" s="1">
        <v>60</v>
      </c>
      <c r="I32" s="1" t="s">
        <v>45</v>
      </c>
      <c r="J32" s="1">
        <v>422</v>
      </c>
      <c r="K32" s="1">
        <f t="shared" si="9"/>
        <v>1</v>
      </c>
      <c r="L32" s="1"/>
      <c r="M32" s="1"/>
      <c r="N32" s="1">
        <v>529</v>
      </c>
      <c r="O32" s="1">
        <v>400</v>
      </c>
      <c r="P32" s="1">
        <f t="shared" si="4"/>
        <v>84.6</v>
      </c>
      <c r="Q32" s="5">
        <f>15*P32-O32-N32-F32</f>
        <v>173</v>
      </c>
      <c r="R32" s="5"/>
      <c r="S32" s="1"/>
      <c r="T32" s="1">
        <f t="shared" si="5"/>
        <v>15.000000000000002</v>
      </c>
      <c r="U32" s="1">
        <f t="shared" si="6"/>
        <v>12.955082742316785</v>
      </c>
      <c r="V32" s="1">
        <v>101.2</v>
      </c>
      <c r="W32" s="1">
        <v>59.6</v>
      </c>
      <c r="X32" s="1">
        <v>57.2</v>
      </c>
      <c r="Y32" s="1">
        <v>125</v>
      </c>
      <c r="Z32" s="1">
        <v>46.4</v>
      </c>
      <c r="AA32" s="1">
        <v>77</v>
      </c>
      <c r="AB32" s="1">
        <v>84</v>
      </c>
      <c r="AC32" s="1">
        <v>38.799999999999997</v>
      </c>
      <c r="AD32" s="1">
        <v>147.19999999999999</v>
      </c>
      <c r="AE32" s="1">
        <v>112.4</v>
      </c>
      <c r="AF32" s="1"/>
      <c r="AG32" s="1">
        <f t="shared" si="7"/>
        <v>69.2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41</v>
      </c>
      <c r="C33" s="1">
        <v>87</v>
      </c>
      <c r="D33" s="1">
        <v>4</v>
      </c>
      <c r="E33" s="1">
        <v>9</v>
      </c>
      <c r="F33" s="1">
        <v>72</v>
      </c>
      <c r="G33" s="7">
        <v>0.5</v>
      </c>
      <c r="H33" s="1">
        <v>60</v>
      </c>
      <c r="I33" s="1" t="s">
        <v>42</v>
      </c>
      <c r="J33" s="1">
        <v>10</v>
      </c>
      <c r="K33" s="1">
        <f t="shared" si="9"/>
        <v>-1</v>
      </c>
      <c r="L33" s="1"/>
      <c r="M33" s="1"/>
      <c r="N33" s="1">
        <v>0</v>
      </c>
      <c r="O33" s="1"/>
      <c r="P33" s="1">
        <f t="shared" si="4"/>
        <v>1.8</v>
      </c>
      <c r="Q33" s="5"/>
      <c r="R33" s="5"/>
      <c r="S33" s="1"/>
      <c r="T33" s="1">
        <f t="shared" si="5"/>
        <v>40</v>
      </c>
      <c r="U33" s="1">
        <f t="shared" si="6"/>
        <v>40</v>
      </c>
      <c r="V33" s="1">
        <v>3.2</v>
      </c>
      <c r="W33" s="1">
        <v>1.6</v>
      </c>
      <c r="X33" s="1">
        <v>1.6</v>
      </c>
      <c r="Y33" s="1">
        <v>11.2</v>
      </c>
      <c r="Z33" s="1">
        <v>2.6</v>
      </c>
      <c r="AA33" s="1">
        <v>3</v>
      </c>
      <c r="AB33" s="1">
        <v>7.2</v>
      </c>
      <c r="AC33" s="1">
        <v>5.6</v>
      </c>
      <c r="AD33" s="1">
        <v>14.2</v>
      </c>
      <c r="AE33" s="1">
        <v>16</v>
      </c>
      <c r="AF33" s="29" t="s">
        <v>54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41</v>
      </c>
      <c r="C34" s="1">
        <v>23</v>
      </c>
      <c r="D34" s="1"/>
      <c r="E34" s="1">
        <v>4</v>
      </c>
      <c r="F34" s="1">
        <v>15</v>
      </c>
      <c r="G34" s="7">
        <v>0.5</v>
      </c>
      <c r="H34" s="1">
        <v>60</v>
      </c>
      <c r="I34" s="1" t="s">
        <v>42</v>
      </c>
      <c r="J34" s="1">
        <v>5</v>
      </c>
      <c r="K34" s="1">
        <f t="shared" si="9"/>
        <v>-1</v>
      </c>
      <c r="L34" s="1"/>
      <c r="M34" s="1"/>
      <c r="N34" s="1">
        <v>0</v>
      </c>
      <c r="O34" s="1"/>
      <c r="P34" s="1">
        <f t="shared" si="4"/>
        <v>0.8</v>
      </c>
      <c r="Q34" s="5"/>
      <c r="R34" s="5"/>
      <c r="S34" s="1"/>
      <c r="T34" s="1">
        <f t="shared" si="5"/>
        <v>18.75</v>
      </c>
      <c r="U34" s="1">
        <f t="shared" si="6"/>
        <v>18.75</v>
      </c>
      <c r="V34" s="1">
        <v>-0.2</v>
      </c>
      <c r="W34" s="1">
        <v>0.8</v>
      </c>
      <c r="X34" s="1">
        <v>1</v>
      </c>
      <c r="Y34" s="1">
        <v>2.6</v>
      </c>
      <c r="Z34" s="1">
        <v>0.4</v>
      </c>
      <c r="AA34" s="1">
        <v>1</v>
      </c>
      <c r="AB34" s="1">
        <v>0.6</v>
      </c>
      <c r="AC34" s="1">
        <v>2</v>
      </c>
      <c r="AD34" s="1">
        <v>3.2</v>
      </c>
      <c r="AE34" s="1">
        <v>3</v>
      </c>
      <c r="AF34" s="29" t="s">
        <v>54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41</v>
      </c>
      <c r="C35" s="1">
        <v>511</v>
      </c>
      <c r="D35" s="1">
        <v>8</v>
      </c>
      <c r="E35" s="1">
        <v>338</v>
      </c>
      <c r="F35" s="1">
        <v>71</v>
      </c>
      <c r="G35" s="7">
        <v>0.4</v>
      </c>
      <c r="H35" s="1">
        <v>60</v>
      </c>
      <c r="I35" s="1" t="s">
        <v>45</v>
      </c>
      <c r="J35" s="1">
        <v>330</v>
      </c>
      <c r="K35" s="1">
        <f t="shared" si="9"/>
        <v>8</v>
      </c>
      <c r="L35" s="1"/>
      <c r="M35" s="1"/>
      <c r="N35" s="1">
        <v>600</v>
      </c>
      <c r="O35" s="1">
        <v>500</v>
      </c>
      <c r="P35" s="1">
        <f t="shared" si="4"/>
        <v>67.599999999999994</v>
      </c>
      <c r="Q35" s="5"/>
      <c r="R35" s="5"/>
      <c r="S35" s="1"/>
      <c r="T35" s="1">
        <f t="shared" si="5"/>
        <v>17.322485207100595</v>
      </c>
      <c r="U35" s="1">
        <f t="shared" si="6"/>
        <v>17.322485207100595</v>
      </c>
      <c r="V35" s="1">
        <v>91.2</v>
      </c>
      <c r="W35" s="1">
        <v>48.2</v>
      </c>
      <c r="X35" s="1">
        <v>16</v>
      </c>
      <c r="Y35" s="1">
        <v>112.6</v>
      </c>
      <c r="Z35" s="1">
        <v>41.8</v>
      </c>
      <c r="AA35" s="1">
        <v>54.2</v>
      </c>
      <c r="AB35" s="1">
        <v>68.8</v>
      </c>
      <c r="AC35" s="1">
        <v>70.599999999999994</v>
      </c>
      <c r="AD35" s="1">
        <v>125.4</v>
      </c>
      <c r="AE35" s="1">
        <v>89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41</v>
      </c>
      <c r="C36" s="1">
        <v>519</v>
      </c>
      <c r="D36" s="1"/>
      <c r="E36" s="1">
        <v>261</v>
      </c>
      <c r="F36" s="1">
        <v>161</v>
      </c>
      <c r="G36" s="7">
        <v>0.4</v>
      </c>
      <c r="H36" s="1">
        <v>60</v>
      </c>
      <c r="I36" s="1" t="s">
        <v>42</v>
      </c>
      <c r="J36" s="1">
        <v>261.3</v>
      </c>
      <c r="K36" s="1">
        <f t="shared" si="9"/>
        <v>-0.30000000000001137</v>
      </c>
      <c r="L36" s="1"/>
      <c r="M36" s="1"/>
      <c r="N36" s="1">
        <v>550</v>
      </c>
      <c r="O36" s="1">
        <v>450</v>
      </c>
      <c r="P36" s="1">
        <f t="shared" si="4"/>
        <v>52.2</v>
      </c>
      <c r="Q36" s="5"/>
      <c r="R36" s="5"/>
      <c r="S36" s="1"/>
      <c r="T36" s="1">
        <f t="shared" si="5"/>
        <v>22.241379310344826</v>
      </c>
      <c r="U36" s="1">
        <f t="shared" si="6"/>
        <v>22.241379310344826</v>
      </c>
      <c r="V36" s="1">
        <v>88.4</v>
      </c>
      <c r="W36" s="1">
        <v>43.2</v>
      </c>
      <c r="X36" s="1">
        <v>15.4</v>
      </c>
      <c r="Y36" s="1">
        <v>108.8</v>
      </c>
      <c r="Z36" s="1">
        <v>39.200000000000003</v>
      </c>
      <c r="AA36" s="1">
        <v>54.6</v>
      </c>
      <c r="AB36" s="1">
        <v>70.400000000000006</v>
      </c>
      <c r="AC36" s="1">
        <v>63.8</v>
      </c>
      <c r="AD36" s="1">
        <v>130.4</v>
      </c>
      <c r="AE36" s="1">
        <v>88.4</v>
      </c>
      <c r="AF36" s="1"/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41</v>
      </c>
      <c r="C37" s="1">
        <v>98</v>
      </c>
      <c r="D37" s="1">
        <v>279</v>
      </c>
      <c r="E37" s="1">
        <v>120</v>
      </c>
      <c r="F37" s="1">
        <v>121</v>
      </c>
      <c r="G37" s="7">
        <v>0.1</v>
      </c>
      <c r="H37" s="1">
        <v>45</v>
      </c>
      <c r="I37" s="1" t="s">
        <v>42</v>
      </c>
      <c r="J37" s="1">
        <v>129</v>
      </c>
      <c r="K37" s="1">
        <f t="shared" si="9"/>
        <v>-9</v>
      </c>
      <c r="L37" s="1"/>
      <c r="M37" s="1"/>
      <c r="N37" s="1">
        <v>100</v>
      </c>
      <c r="O37" s="1"/>
      <c r="P37" s="1">
        <f t="shared" si="4"/>
        <v>24</v>
      </c>
      <c r="Q37" s="5">
        <f t="shared" si="8"/>
        <v>115</v>
      </c>
      <c r="R37" s="5"/>
      <c r="S37" s="1"/>
      <c r="T37" s="1">
        <f t="shared" si="5"/>
        <v>14</v>
      </c>
      <c r="U37" s="1">
        <f t="shared" si="6"/>
        <v>9.2083333333333339</v>
      </c>
      <c r="V37" s="1">
        <v>23.4</v>
      </c>
      <c r="W37" s="1">
        <v>26.6</v>
      </c>
      <c r="X37" s="1">
        <v>22.8</v>
      </c>
      <c r="Y37" s="1">
        <v>20.399999999999999</v>
      </c>
      <c r="Z37" s="1">
        <v>21</v>
      </c>
      <c r="AA37" s="1">
        <v>30.2</v>
      </c>
      <c r="AB37" s="1">
        <v>33.799999999999997</v>
      </c>
      <c r="AC37" s="1">
        <v>52.6</v>
      </c>
      <c r="AD37" s="1">
        <v>21.8</v>
      </c>
      <c r="AE37" s="1">
        <v>39</v>
      </c>
      <c r="AF37" s="1"/>
      <c r="AG37" s="1">
        <f t="shared" si="7"/>
        <v>11.5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41</v>
      </c>
      <c r="C38" s="1">
        <v>166</v>
      </c>
      <c r="D38" s="1">
        <v>98</v>
      </c>
      <c r="E38" s="1">
        <v>111</v>
      </c>
      <c r="F38" s="1">
        <v>129</v>
      </c>
      <c r="G38" s="7">
        <v>0.1</v>
      </c>
      <c r="H38" s="1">
        <v>60</v>
      </c>
      <c r="I38" s="1" t="s">
        <v>42</v>
      </c>
      <c r="J38" s="1">
        <v>112</v>
      </c>
      <c r="K38" s="1">
        <f t="shared" si="9"/>
        <v>-1</v>
      </c>
      <c r="L38" s="1"/>
      <c r="M38" s="1"/>
      <c r="N38" s="1">
        <v>160</v>
      </c>
      <c r="O38" s="1"/>
      <c r="P38" s="1">
        <f t="shared" si="4"/>
        <v>22.2</v>
      </c>
      <c r="Q38" s="5">
        <f t="shared" si="8"/>
        <v>21.800000000000011</v>
      </c>
      <c r="R38" s="5"/>
      <c r="S38" s="1"/>
      <c r="T38" s="1">
        <f t="shared" si="5"/>
        <v>14.000000000000002</v>
      </c>
      <c r="U38" s="1">
        <f t="shared" si="6"/>
        <v>13.018018018018019</v>
      </c>
      <c r="V38" s="1">
        <v>26.6</v>
      </c>
      <c r="W38" s="1">
        <v>26.8</v>
      </c>
      <c r="X38" s="1">
        <v>29.6</v>
      </c>
      <c r="Y38" s="1">
        <v>29.8</v>
      </c>
      <c r="Z38" s="1">
        <v>23.8</v>
      </c>
      <c r="AA38" s="1">
        <v>16.600000000000001</v>
      </c>
      <c r="AB38" s="1">
        <v>35.4</v>
      </c>
      <c r="AC38" s="1">
        <v>13</v>
      </c>
      <c r="AD38" s="1">
        <v>69.599999999999994</v>
      </c>
      <c r="AE38" s="1">
        <v>59.2</v>
      </c>
      <c r="AF38" s="1"/>
      <c r="AG38" s="1">
        <f t="shared" si="7"/>
        <v>2.180000000000001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41</v>
      </c>
      <c r="C39" s="1">
        <v>237</v>
      </c>
      <c r="D39" s="1">
        <v>100</v>
      </c>
      <c r="E39" s="1">
        <v>104</v>
      </c>
      <c r="F39" s="1">
        <v>194</v>
      </c>
      <c r="G39" s="7">
        <v>0.1</v>
      </c>
      <c r="H39" s="1">
        <v>60</v>
      </c>
      <c r="I39" s="1" t="s">
        <v>42</v>
      </c>
      <c r="J39" s="1">
        <v>105</v>
      </c>
      <c r="K39" s="1">
        <f t="shared" si="9"/>
        <v>-1</v>
      </c>
      <c r="L39" s="1"/>
      <c r="M39" s="1"/>
      <c r="N39" s="1">
        <v>0</v>
      </c>
      <c r="O39" s="1"/>
      <c r="P39" s="1">
        <f t="shared" si="4"/>
        <v>20.8</v>
      </c>
      <c r="Q39" s="5">
        <f t="shared" si="8"/>
        <v>97.199999999999989</v>
      </c>
      <c r="R39" s="5"/>
      <c r="S39" s="1"/>
      <c r="T39" s="1">
        <f t="shared" si="5"/>
        <v>13.999999999999998</v>
      </c>
      <c r="U39" s="1">
        <f t="shared" si="6"/>
        <v>9.3269230769230766</v>
      </c>
      <c r="V39" s="1">
        <v>16</v>
      </c>
      <c r="W39" s="1">
        <v>26.4</v>
      </c>
      <c r="X39" s="1">
        <v>27.6</v>
      </c>
      <c r="Y39" s="1">
        <v>17.600000000000001</v>
      </c>
      <c r="Z39" s="1">
        <v>22.2</v>
      </c>
      <c r="AA39" s="1">
        <v>31.8</v>
      </c>
      <c r="AB39" s="1">
        <v>34</v>
      </c>
      <c r="AC39" s="1">
        <v>19</v>
      </c>
      <c r="AD39" s="1">
        <v>60.2</v>
      </c>
      <c r="AE39" s="1">
        <v>57.8</v>
      </c>
      <c r="AF39" s="1"/>
      <c r="AG39" s="1">
        <f t="shared" si="7"/>
        <v>9.7199999999999989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344</v>
      </c>
      <c r="D40" s="1">
        <v>54</v>
      </c>
      <c r="E40" s="1">
        <v>211</v>
      </c>
      <c r="F40" s="1">
        <v>48</v>
      </c>
      <c r="G40" s="7">
        <v>0.4</v>
      </c>
      <c r="H40" s="1">
        <v>45</v>
      </c>
      <c r="I40" s="1" t="s">
        <v>42</v>
      </c>
      <c r="J40" s="1">
        <v>210</v>
      </c>
      <c r="K40" s="1">
        <f t="shared" si="9"/>
        <v>1</v>
      </c>
      <c r="L40" s="1"/>
      <c r="M40" s="1"/>
      <c r="N40" s="1">
        <v>440</v>
      </c>
      <c r="O40" s="1">
        <v>410</v>
      </c>
      <c r="P40" s="1">
        <f t="shared" si="4"/>
        <v>42.2</v>
      </c>
      <c r="Q40" s="5"/>
      <c r="R40" s="5"/>
      <c r="S40" s="1"/>
      <c r="T40" s="1">
        <f t="shared" si="5"/>
        <v>21.279620853080566</v>
      </c>
      <c r="U40" s="1">
        <f t="shared" si="6"/>
        <v>21.279620853080566</v>
      </c>
      <c r="V40" s="1">
        <v>74.400000000000006</v>
      </c>
      <c r="W40" s="1">
        <v>40.6</v>
      </c>
      <c r="X40" s="1">
        <v>61.4</v>
      </c>
      <c r="Y40" s="1">
        <v>76.8</v>
      </c>
      <c r="Z40" s="1">
        <v>28.6</v>
      </c>
      <c r="AA40" s="1">
        <v>56.8</v>
      </c>
      <c r="AB40" s="1">
        <v>34.4</v>
      </c>
      <c r="AC40" s="1">
        <v>40.6</v>
      </c>
      <c r="AD40" s="1">
        <v>52.8</v>
      </c>
      <c r="AE40" s="1">
        <v>36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159</v>
      </c>
      <c r="D41" s="1"/>
      <c r="E41" s="1">
        <v>15</v>
      </c>
      <c r="F41" s="1">
        <v>128</v>
      </c>
      <c r="G41" s="7">
        <v>0.3</v>
      </c>
      <c r="H41" s="1" t="e">
        <v>#N/A</v>
      </c>
      <c r="I41" s="1" t="s">
        <v>42</v>
      </c>
      <c r="J41" s="1">
        <v>19</v>
      </c>
      <c r="K41" s="1">
        <f t="shared" si="9"/>
        <v>-4</v>
      </c>
      <c r="L41" s="1"/>
      <c r="M41" s="1"/>
      <c r="N41" s="1">
        <v>0</v>
      </c>
      <c r="O41" s="1"/>
      <c r="P41" s="1">
        <f t="shared" si="4"/>
        <v>3</v>
      </c>
      <c r="Q41" s="5"/>
      <c r="R41" s="5"/>
      <c r="S41" s="1"/>
      <c r="T41" s="1">
        <f t="shared" si="5"/>
        <v>42.666666666666664</v>
      </c>
      <c r="U41" s="1">
        <f t="shared" si="6"/>
        <v>42.666666666666664</v>
      </c>
      <c r="V41" s="1">
        <v>6.6</v>
      </c>
      <c r="W41" s="1">
        <v>5.2</v>
      </c>
      <c r="X41" s="1">
        <v>1.8</v>
      </c>
      <c r="Y41" s="1">
        <v>3.6</v>
      </c>
      <c r="Z41" s="1">
        <v>9.6</v>
      </c>
      <c r="AA41" s="1">
        <v>7.4</v>
      </c>
      <c r="AB41" s="1">
        <v>4.5999999999999996</v>
      </c>
      <c r="AC41" s="1">
        <v>10.199999999999999</v>
      </c>
      <c r="AD41" s="1">
        <v>14.8</v>
      </c>
      <c r="AE41" s="1">
        <v>13.8</v>
      </c>
      <c r="AF41" s="29" t="s">
        <v>54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37</v>
      </c>
      <c r="C42" s="1">
        <v>361.34300000000002</v>
      </c>
      <c r="D42" s="1">
        <v>180.32499999999999</v>
      </c>
      <c r="E42" s="1">
        <v>146.51300000000001</v>
      </c>
      <c r="F42" s="1">
        <v>346.94200000000001</v>
      </c>
      <c r="G42" s="7">
        <v>1</v>
      </c>
      <c r="H42" s="1">
        <v>60</v>
      </c>
      <c r="I42" s="1" t="s">
        <v>45</v>
      </c>
      <c r="J42" s="1">
        <v>148.80000000000001</v>
      </c>
      <c r="K42" s="1">
        <f t="shared" si="9"/>
        <v>-2.2870000000000061</v>
      </c>
      <c r="L42" s="1"/>
      <c r="M42" s="1"/>
      <c r="N42" s="1">
        <v>35</v>
      </c>
      <c r="O42" s="1"/>
      <c r="P42" s="1">
        <f t="shared" si="4"/>
        <v>29.302600000000002</v>
      </c>
      <c r="Q42" s="5">
        <f>15*P42-O42-N42-F42</f>
        <v>57.597000000000037</v>
      </c>
      <c r="R42" s="5"/>
      <c r="S42" s="1"/>
      <c r="T42" s="1">
        <f t="shared" si="5"/>
        <v>15</v>
      </c>
      <c r="U42" s="1">
        <f t="shared" si="6"/>
        <v>13.034406503177191</v>
      </c>
      <c r="V42" s="1">
        <v>30.738399999999999</v>
      </c>
      <c r="W42" s="1">
        <v>38.894199999999998</v>
      </c>
      <c r="X42" s="1">
        <v>44.018000000000001</v>
      </c>
      <c r="Y42" s="1">
        <v>43.773200000000003</v>
      </c>
      <c r="Z42" s="1">
        <v>33.919600000000003</v>
      </c>
      <c r="AA42" s="1">
        <v>47.7804</v>
      </c>
      <c r="AB42" s="1">
        <v>52.772799999999997</v>
      </c>
      <c r="AC42" s="1">
        <v>53.555199999999999</v>
      </c>
      <c r="AD42" s="1">
        <v>77.083799999999997</v>
      </c>
      <c r="AE42" s="1">
        <v>64.191600000000008</v>
      </c>
      <c r="AF42" s="1"/>
      <c r="AG42" s="1">
        <f t="shared" si="7"/>
        <v>57.597000000000037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37</v>
      </c>
      <c r="C43" s="1">
        <v>310.85199999999998</v>
      </c>
      <c r="D43" s="1">
        <v>530.53599999999994</v>
      </c>
      <c r="E43" s="1">
        <v>170.989</v>
      </c>
      <c r="F43" s="1">
        <v>565.35299999999995</v>
      </c>
      <c r="G43" s="7">
        <v>1</v>
      </c>
      <c r="H43" s="1">
        <v>45</v>
      </c>
      <c r="I43" s="1" t="s">
        <v>42</v>
      </c>
      <c r="J43" s="1">
        <v>170.6</v>
      </c>
      <c r="K43" s="1">
        <f t="shared" si="9"/>
        <v>0.38900000000001</v>
      </c>
      <c r="L43" s="1"/>
      <c r="M43" s="1"/>
      <c r="N43" s="1">
        <v>0</v>
      </c>
      <c r="O43" s="1"/>
      <c r="P43" s="1">
        <f t="shared" si="4"/>
        <v>34.197800000000001</v>
      </c>
      <c r="Q43" s="5"/>
      <c r="R43" s="5"/>
      <c r="S43" s="1"/>
      <c r="T43" s="1">
        <f t="shared" si="5"/>
        <v>16.531852926211627</v>
      </c>
      <c r="U43" s="1">
        <f t="shared" si="6"/>
        <v>16.531852926211627</v>
      </c>
      <c r="V43" s="1">
        <v>24.566400000000002</v>
      </c>
      <c r="W43" s="1">
        <v>60.973599999999998</v>
      </c>
      <c r="X43" s="1">
        <v>43.851599999999998</v>
      </c>
      <c r="Y43" s="1">
        <v>40.589399999999998</v>
      </c>
      <c r="Z43" s="1">
        <v>43.712200000000003</v>
      </c>
      <c r="AA43" s="1">
        <v>45.191800000000001</v>
      </c>
      <c r="AB43" s="1">
        <v>43.186</v>
      </c>
      <c r="AC43" s="1">
        <v>50.336599999999997</v>
      </c>
      <c r="AD43" s="1">
        <v>36.656999999999996</v>
      </c>
      <c r="AE43" s="1">
        <v>35.595399999999998</v>
      </c>
      <c r="AF43" s="1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37</v>
      </c>
      <c r="C44" s="1">
        <v>395.93400000000003</v>
      </c>
      <c r="D44" s="1">
        <v>334.73599999999999</v>
      </c>
      <c r="E44" s="1">
        <v>178.84200000000001</v>
      </c>
      <c r="F44" s="1">
        <v>478.78300000000002</v>
      </c>
      <c r="G44" s="7">
        <v>1</v>
      </c>
      <c r="H44" s="1">
        <v>45</v>
      </c>
      <c r="I44" s="1" t="s">
        <v>42</v>
      </c>
      <c r="J44" s="1">
        <v>179.6</v>
      </c>
      <c r="K44" s="1">
        <f t="shared" si="9"/>
        <v>-0.75799999999998136</v>
      </c>
      <c r="L44" s="1"/>
      <c r="M44" s="1"/>
      <c r="N44" s="1">
        <v>0</v>
      </c>
      <c r="O44" s="1"/>
      <c r="P44" s="1">
        <f t="shared" si="4"/>
        <v>35.7684</v>
      </c>
      <c r="Q44" s="5">
        <f t="shared" si="8"/>
        <v>21.974600000000009</v>
      </c>
      <c r="R44" s="5"/>
      <c r="S44" s="1"/>
      <c r="T44" s="1">
        <f t="shared" si="5"/>
        <v>14</v>
      </c>
      <c r="U44" s="1">
        <f t="shared" si="6"/>
        <v>13.385642075127766</v>
      </c>
      <c r="V44" s="1">
        <v>35.402999999999999</v>
      </c>
      <c r="W44" s="1">
        <v>50.593200000000003</v>
      </c>
      <c r="X44" s="1">
        <v>52.731200000000001</v>
      </c>
      <c r="Y44" s="1">
        <v>45.7014</v>
      </c>
      <c r="Z44" s="1">
        <v>39.399000000000001</v>
      </c>
      <c r="AA44" s="1">
        <v>40.0306</v>
      </c>
      <c r="AB44" s="1">
        <v>44.078000000000003</v>
      </c>
      <c r="AC44" s="1">
        <v>43.291800000000002</v>
      </c>
      <c r="AD44" s="1">
        <v>47.689</v>
      </c>
      <c r="AE44" s="1">
        <v>43.711399999999998</v>
      </c>
      <c r="AF44" s="1"/>
      <c r="AG44" s="1">
        <f t="shared" si="7"/>
        <v>21.974600000000009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41</v>
      </c>
      <c r="C45" s="1"/>
      <c r="D45" s="1">
        <v>35</v>
      </c>
      <c r="E45" s="1">
        <v>5</v>
      </c>
      <c r="F45" s="1">
        <v>25</v>
      </c>
      <c r="G45" s="7">
        <v>0.09</v>
      </c>
      <c r="H45" s="1">
        <v>45</v>
      </c>
      <c r="I45" s="1" t="s">
        <v>42</v>
      </c>
      <c r="J45" s="1">
        <v>5</v>
      </c>
      <c r="K45" s="1">
        <f t="shared" si="9"/>
        <v>0</v>
      </c>
      <c r="L45" s="1"/>
      <c r="M45" s="1"/>
      <c r="N45" s="1">
        <v>0</v>
      </c>
      <c r="O45" s="1"/>
      <c r="P45" s="1">
        <f t="shared" si="4"/>
        <v>1</v>
      </c>
      <c r="Q45" s="5"/>
      <c r="R45" s="5"/>
      <c r="S45" s="1"/>
      <c r="T45" s="1">
        <f t="shared" si="5"/>
        <v>25</v>
      </c>
      <c r="U45" s="1">
        <f t="shared" si="6"/>
        <v>25</v>
      </c>
      <c r="V45" s="1">
        <v>1.2</v>
      </c>
      <c r="W45" s="1">
        <v>2.8</v>
      </c>
      <c r="X45" s="1">
        <v>1.4</v>
      </c>
      <c r="Y45" s="1">
        <v>0.4</v>
      </c>
      <c r="Z45" s="1">
        <v>2.4</v>
      </c>
      <c r="AA45" s="1">
        <v>3</v>
      </c>
      <c r="AB45" s="1">
        <v>0.2</v>
      </c>
      <c r="AC45" s="1">
        <v>3</v>
      </c>
      <c r="AD45" s="1">
        <v>3.6</v>
      </c>
      <c r="AE45" s="1">
        <v>4</v>
      </c>
      <c r="AF45" s="1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37</v>
      </c>
      <c r="C46" s="1">
        <v>212.476</v>
      </c>
      <c r="D46" s="1">
        <v>389.94299999999998</v>
      </c>
      <c r="E46" s="1">
        <v>111.857</v>
      </c>
      <c r="F46" s="1">
        <v>454.52</v>
      </c>
      <c r="G46" s="7">
        <v>1</v>
      </c>
      <c r="H46" s="1">
        <v>45</v>
      </c>
      <c r="I46" s="1" t="s">
        <v>42</v>
      </c>
      <c r="J46" s="1">
        <v>111.6</v>
      </c>
      <c r="K46" s="1">
        <f t="shared" si="9"/>
        <v>0.257000000000005</v>
      </c>
      <c r="L46" s="1"/>
      <c r="M46" s="1"/>
      <c r="N46" s="1">
        <v>0</v>
      </c>
      <c r="O46" s="1"/>
      <c r="P46" s="1">
        <f t="shared" si="4"/>
        <v>22.371400000000001</v>
      </c>
      <c r="Q46" s="5"/>
      <c r="R46" s="5"/>
      <c r="S46" s="1"/>
      <c r="T46" s="1">
        <f t="shared" si="5"/>
        <v>20.317011899121198</v>
      </c>
      <c r="U46" s="1">
        <f t="shared" si="6"/>
        <v>20.317011899121198</v>
      </c>
      <c r="V46" s="1">
        <v>24.823599999999999</v>
      </c>
      <c r="W46" s="1">
        <v>44.723599999999998</v>
      </c>
      <c r="X46" s="1">
        <v>32.197800000000001</v>
      </c>
      <c r="Y46" s="1">
        <v>30.555399999999999</v>
      </c>
      <c r="Z46" s="1">
        <v>28.261399999999998</v>
      </c>
      <c r="AA46" s="1">
        <v>37.157200000000003</v>
      </c>
      <c r="AB46" s="1">
        <v>39.151799999999987</v>
      </c>
      <c r="AC46" s="1">
        <v>33.187800000000003</v>
      </c>
      <c r="AD46" s="1">
        <v>38.102999999999987</v>
      </c>
      <c r="AE46" s="1">
        <v>29.477</v>
      </c>
      <c r="AF46" s="29" t="s">
        <v>54</v>
      </c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37</v>
      </c>
      <c r="C47" s="1">
        <v>337.22300000000001</v>
      </c>
      <c r="D47" s="1">
        <v>190.92599999999999</v>
      </c>
      <c r="E47" s="1">
        <v>118.077</v>
      </c>
      <c r="F47" s="1">
        <v>369.39800000000002</v>
      </c>
      <c r="G47" s="7">
        <v>1</v>
      </c>
      <c r="H47" s="1">
        <v>45</v>
      </c>
      <c r="I47" s="1" t="s">
        <v>42</v>
      </c>
      <c r="J47" s="1">
        <v>113.5</v>
      </c>
      <c r="K47" s="1">
        <f t="shared" si="9"/>
        <v>4.5769999999999982</v>
      </c>
      <c r="L47" s="1"/>
      <c r="M47" s="1"/>
      <c r="N47" s="1">
        <v>40</v>
      </c>
      <c r="O47" s="1"/>
      <c r="P47" s="1">
        <f t="shared" si="4"/>
        <v>23.615400000000001</v>
      </c>
      <c r="Q47" s="5"/>
      <c r="R47" s="5"/>
      <c r="S47" s="1"/>
      <c r="T47" s="1">
        <f t="shared" si="5"/>
        <v>17.336060367387383</v>
      </c>
      <c r="U47" s="1">
        <f t="shared" si="6"/>
        <v>17.336060367387383</v>
      </c>
      <c r="V47" s="1">
        <v>23.662400000000002</v>
      </c>
      <c r="W47" s="1">
        <v>34.990400000000001</v>
      </c>
      <c r="X47" s="1">
        <v>42.936999999999998</v>
      </c>
      <c r="Y47" s="1">
        <v>32.451000000000001</v>
      </c>
      <c r="Z47" s="1">
        <v>30.9376</v>
      </c>
      <c r="AA47" s="1">
        <v>38.764600000000002</v>
      </c>
      <c r="AB47" s="1">
        <v>42.788200000000003</v>
      </c>
      <c r="AC47" s="1">
        <v>38.3904</v>
      </c>
      <c r="AD47" s="1">
        <v>34.041800000000002</v>
      </c>
      <c r="AE47" s="1">
        <v>40.388199999999998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0" t="s">
        <v>86</v>
      </c>
      <c r="B48" s="10" t="s">
        <v>41</v>
      </c>
      <c r="C48" s="10">
        <v>-24</v>
      </c>
      <c r="D48" s="10">
        <v>24</v>
      </c>
      <c r="E48" s="10"/>
      <c r="F48" s="10"/>
      <c r="G48" s="11">
        <v>0</v>
      </c>
      <c r="H48" s="10" t="e">
        <v>#N/A</v>
      </c>
      <c r="I48" s="10" t="s">
        <v>38</v>
      </c>
      <c r="J48" s="10"/>
      <c r="K48" s="10">
        <f t="shared" si="9"/>
        <v>0</v>
      </c>
      <c r="L48" s="10"/>
      <c r="M48" s="10"/>
      <c r="N48" s="10">
        <v>0</v>
      </c>
      <c r="O48" s="10"/>
      <c r="P48" s="10">
        <f t="shared" si="4"/>
        <v>0</v>
      </c>
      <c r="Q48" s="12"/>
      <c r="R48" s="12"/>
      <c r="S48" s="10"/>
      <c r="T48" s="10" t="e">
        <f t="shared" si="5"/>
        <v>#DIV/0!</v>
      </c>
      <c r="U48" s="10" t="e">
        <f t="shared" si="6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/>
      <c r="AG48" s="10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87</v>
      </c>
      <c r="B49" s="19" t="s">
        <v>41</v>
      </c>
      <c r="C49" s="19">
        <v>540</v>
      </c>
      <c r="D49" s="19"/>
      <c r="E49" s="19">
        <v>298</v>
      </c>
      <c r="F49" s="20">
        <v>106</v>
      </c>
      <c r="G49" s="11">
        <v>0</v>
      </c>
      <c r="H49" s="10">
        <v>45</v>
      </c>
      <c r="I49" s="10" t="s">
        <v>38</v>
      </c>
      <c r="J49" s="10">
        <v>311</v>
      </c>
      <c r="K49" s="10">
        <f t="shared" si="9"/>
        <v>-13</v>
      </c>
      <c r="L49" s="10"/>
      <c r="M49" s="10"/>
      <c r="N49" s="10">
        <v>0</v>
      </c>
      <c r="O49" s="10"/>
      <c r="P49" s="10">
        <f t="shared" si="4"/>
        <v>59.6</v>
      </c>
      <c r="Q49" s="12"/>
      <c r="R49" s="12"/>
      <c r="S49" s="10"/>
      <c r="T49" s="10">
        <f t="shared" si="5"/>
        <v>1.7785234899328859</v>
      </c>
      <c r="U49" s="10">
        <f t="shared" si="6"/>
        <v>1.7785234899328859</v>
      </c>
      <c r="V49" s="10">
        <v>96.8</v>
      </c>
      <c r="W49" s="10">
        <v>55.6</v>
      </c>
      <c r="X49" s="10">
        <v>85.6</v>
      </c>
      <c r="Y49" s="10">
        <v>103</v>
      </c>
      <c r="Z49" s="10">
        <v>68.400000000000006</v>
      </c>
      <c r="AA49" s="10">
        <v>82.2</v>
      </c>
      <c r="AB49" s="10">
        <v>115.2</v>
      </c>
      <c r="AC49" s="10">
        <v>94</v>
      </c>
      <c r="AD49" s="10">
        <v>188.4</v>
      </c>
      <c r="AE49" s="10">
        <v>126.4</v>
      </c>
      <c r="AF49" s="13" t="s">
        <v>88</v>
      </c>
      <c r="AG49" s="1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s="17" customFormat="1" ht="15.75" thickBot="1" x14ac:dyDescent="0.3">
      <c r="A50" s="21" t="s">
        <v>173</v>
      </c>
      <c r="B50" s="22" t="s">
        <v>41</v>
      </c>
      <c r="C50" s="22"/>
      <c r="D50" s="22"/>
      <c r="E50" s="22"/>
      <c r="F50" s="23"/>
      <c r="G50" s="15">
        <v>0.28000000000000003</v>
      </c>
      <c r="H50" s="14">
        <v>50</v>
      </c>
      <c r="I50" s="14" t="s">
        <v>42</v>
      </c>
      <c r="J50" s="14"/>
      <c r="K50" s="14">
        <f>E50-J50</f>
        <v>0</v>
      </c>
      <c r="L50" s="14"/>
      <c r="M50" s="14"/>
      <c r="N50" s="14">
        <v>400</v>
      </c>
      <c r="O50" s="14">
        <v>400</v>
      </c>
      <c r="P50" s="14">
        <f>E50/5</f>
        <v>0</v>
      </c>
      <c r="Q50" s="16"/>
      <c r="R50" s="16"/>
      <c r="S50" s="14"/>
      <c r="T50" s="14" t="e">
        <f>(F50+N50+O50+Q50)/P50</f>
        <v>#DIV/0!</v>
      </c>
      <c r="U50" s="14" t="e">
        <f>(F50+N50+O50)/P50</f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 t="s">
        <v>174</v>
      </c>
      <c r="AG50" s="14">
        <f>G50*Q50</f>
        <v>0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8" t="s">
        <v>89</v>
      </c>
      <c r="B51" s="19" t="s">
        <v>41</v>
      </c>
      <c r="C51" s="19">
        <v>327</v>
      </c>
      <c r="D51" s="19">
        <v>95</v>
      </c>
      <c r="E51" s="19">
        <v>290</v>
      </c>
      <c r="F51" s="20"/>
      <c r="G51" s="11">
        <v>0</v>
      </c>
      <c r="H51" s="10">
        <v>45</v>
      </c>
      <c r="I51" s="10" t="s">
        <v>38</v>
      </c>
      <c r="J51" s="10">
        <v>293</v>
      </c>
      <c r="K51" s="10">
        <f t="shared" si="9"/>
        <v>-3</v>
      </c>
      <c r="L51" s="10"/>
      <c r="M51" s="10"/>
      <c r="N51" s="10">
        <v>0</v>
      </c>
      <c r="O51" s="10"/>
      <c r="P51" s="10">
        <f t="shared" si="4"/>
        <v>58</v>
      </c>
      <c r="Q51" s="12"/>
      <c r="R51" s="12"/>
      <c r="S51" s="10"/>
      <c r="T51" s="10">
        <f t="shared" si="5"/>
        <v>0</v>
      </c>
      <c r="U51" s="10">
        <f t="shared" si="6"/>
        <v>0</v>
      </c>
      <c r="V51" s="10">
        <v>114</v>
      </c>
      <c r="W51" s="10">
        <v>94</v>
      </c>
      <c r="X51" s="10">
        <v>39.4</v>
      </c>
      <c r="Y51" s="10">
        <v>115.8</v>
      </c>
      <c r="Z51" s="10">
        <v>56.2</v>
      </c>
      <c r="AA51" s="10">
        <v>63.4</v>
      </c>
      <c r="AB51" s="10">
        <v>53.8</v>
      </c>
      <c r="AC51" s="10">
        <v>41.8</v>
      </c>
      <c r="AD51" s="10">
        <v>125.8</v>
      </c>
      <c r="AE51" s="10">
        <v>74.400000000000006</v>
      </c>
      <c r="AF51" s="13" t="s">
        <v>90</v>
      </c>
      <c r="AG51" s="10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thickBot="1" x14ac:dyDescent="0.3">
      <c r="A52" s="24" t="s">
        <v>167</v>
      </c>
      <c r="B52" s="25" t="s">
        <v>41</v>
      </c>
      <c r="C52" s="25"/>
      <c r="D52" s="25">
        <v>596</v>
      </c>
      <c r="E52" s="25">
        <v>6</v>
      </c>
      <c r="F52" s="26">
        <v>396</v>
      </c>
      <c r="G52" s="7">
        <v>0.35</v>
      </c>
      <c r="H52" s="1">
        <v>50</v>
      </c>
      <c r="I52" s="1" t="s">
        <v>42</v>
      </c>
      <c r="J52" s="1">
        <v>6</v>
      </c>
      <c r="K52" s="1">
        <f>E52-J52</f>
        <v>0</v>
      </c>
      <c r="L52" s="1"/>
      <c r="M52" s="1"/>
      <c r="N52" s="1">
        <v>250</v>
      </c>
      <c r="O52" s="1">
        <v>200</v>
      </c>
      <c r="P52" s="1">
        <f>E52/5</f>
        <v>1.2</v>
      </c>
      <c r="Q52" s="5"/>
      <c r="R52" s="5"/>
      <c r="S52" s="1"/>
      <c r="T52" s="1">
        <f>(F52+N52+O52+Q52)/P52</f>
        <v>705</v>
      </c>
      <c r="U52" s="1">
        <f>(F52+N52+O52)/P52</f>
        <v>705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168</v>
      </c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1" t="s">
        <v>91</v>
      </c>
      <c r="B53" s="1" t="s">
        <v>41</v>
      </c>
      <c r="C53" s="1">
        <v>362</v>
      </c>
      <c r="D53" s="1">
        <v>181</v>
      </c>
      <c r="E53" s="1">
        <v>298</v>
      </c>
      <c r="F53" s="1">
        <v>44</v>
      </c>
      <c r="G53" s="7">
        <v>0.28000000000000003</v>
      </c>
      <c r="H53" s="1">
        <v>45</v>
      </c>
      <c r="I53" s="1" t="s">
        <v>42</v>
      </c>
      <c r="J53" s="1">
        <v>300</v>
      </c>
      <c r="K53" s="1">
        <f t="shared" si="9"/>
        <v>-2</v>
      </c>
      <c r="L53" s="1"/>
      <c r="M53" s="1"/>
      <c r="N53" s="1">
        <v>600</v>
      </c>
      <c r="O53" s="1">
        <v>600</v>
      </c>
      <c r="P53" s="1">
        <f t="shared" si="4"/>
        <v>59.6</v>
      </c>
      <c r="Q53" s="5"/>
      <c r="R53" s="5"/>
      <c r="S53" s="1"/>
      <c r="T53" s="1">
        <f t="shared" si="5"/>
        <v>20.872483221476511</v>
      </c>
      <c r="U53" s="1">
        <f t="shared" si="6"/>
        <v>20.872483221476511</v>
      </c>
      <c r="V53" s="1">
        <v>111.4</v>
      </c>
      <c r="W53" s="1">
        <v>65.2</v>
      </c>
      <c r="X53" s="1">
        <v>52.8</v>
      </c>
      <c r="Y53" s="1">
        <v>120</v>
      </c>
      <c r="Z53" s="1">
        <v>59</v>
      </c>
      <c r="AA53" s="1">
        <v>68.400000000000006</v>
      </c>
      <c r="AB53" s="1">
        <v>83.4</v>
      </c>
      <c r="AC53" s="1">
        <v>83.6</v>
      </c>
      <c r="AD53" s="1">
        <v>161.80000000000001</v>
      </c>
      <c r="AE53" s="1">
        <v>109.6</v>
      </c>
      <c r="AF53" s="1"/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8" t="s">
        <v>92</v>
      </c>
      <c r="B54" s="19" t="s">
        <v>41</v>
      </c>
      <c r="C54" s="19">
        <v>588</v>
      </c>
      <c r="D54" s="19"/>
      <c r="E54" s="19">
        <v>378</v>
      </c>
      <c r="F54" s="20">
        <v>53</v>
      </c>
      <c r="G54" s="11">
        <v>0</v>
      </c>
      <c r="H54" s="10">
        <v>45</v>
      </c>
      <c r="I54" s="10" t="s">
        <v>38</v>
      </c>
      <c r="J54" s="10">
        <v>385</v>
      </c>
      <c r="K54" s="10">
        <f t="shared" si="9"/>
        <v>-7</v>
      </c>
      <c r="L54" s="10"/>
      <c r="M54" s="10"/>
      <c r="N54" s="10">
        <v>0</v>
      </c>
      <c r="O54" s="10"/>
      <c r="P54" s="10">
        <f t="shared" si="4"/>
        <v>75.599999999999994</v>
      </c>
      <c r="Q54" s="12"/>
      <c r="R54" s="12"/>
      <c r="S54" s="10"/>
      <c r="T54" s="10">
        <f t="shared" si="5"/>
        <v>0.70105820105820116</v>
      </c>
      <c r="U54" s="10">
        <f t="shared" si="6"/>
        <v>0.70105820105820116</v>
      </c>
      <c r="V54" s="10">
        <v>123.8</v>
      </c>
      <c r="W54" s="10">
        <v>107.8</v>
      </c>
      <c r="X54" s="10">
        <v>109</v>
      </c>
      <c r="Y54" s="10">
        <v>125.6</v>
      </c>
      <c r="Z54" s="10">
        <v>85.2</v>
      </c>
      <c r="AA54" s="10">
        <v>88.4</v>
      </c>
      <c r="AB54" s="10">
        <v>110.2</v>
      </c>
      <c r="AC54" s="10">
        <v>78.2</v>
      </c>
      <c r="AD54" s="10">
        <v>175.4</v>
      </c>
      <c r="AE54" s="10">
        <v>124.4</v>
      </c>
      <c r="AF54" s="13" t="s">
        <v>93</v>
      </c>
      <c r="AG54" s="10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thickBot="1" x14ac:dyDescent="0.3">
      <c r="A55" s="24" t="s">
        <v>171</v>
      </c>
      <c r="B55" s="25" t="s">
        <v>41</v>
      </c>
      <c r="C55" s="25"/>
      <c r="D55" s="25">
        <v>449</v>
      </c>
      <c r="E55" s="25"/>
      <c r="F55" s="26">
        <v>449</v>
      </c>
      <c r="G55" s="7">
        <v>0.35</v>
      </c>
      <c r="H55" s="1">
        <v>50</v>
      </c>
      <c r="I55" s="1" t="s">
        <v>42</v>
      </c>
      <c r="J55" s="1"/>
      <c r="K55" s="1">
        <f>E55-J55</f>
        <v>0</v>
      </c>
      <c r="L55" s="1"/>
      <c r="M55" s="1"/>
      <c r="N55" s="1">
        <v>250</v>
      </c>
      <c r="O55" s="1">
        <v>200</v>
      </c>
      <c r="P55" s="1">
        <f>E55/5</f>
        <v>0</v>
      </c>
      <c r="Q55" s="5"/>
      <c r="R55" s="5"/>
      <c r="S55" s="1"/>
      <c r="T55" s="1" t="e">
        <f>(F55+N55+O55+Q55)/P55</f>
        <v>#DIV/0!</v>
      </c>
      <c r="U55" s="1" t="e">
        <f>(F55+N55+O55)/P55</f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172</v>
      </c>
      <c r="AG55" s="1">
        <f t="shared" ref="AG55:AG68" si="10"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41</v>
      </c>
      <c r="C56" s="1">
        <v>733</v>
      </c>
      <c r="D56" s="1">
        <v>2</v>
      </c>
      <c r="E56" s="1">
        <v>377</v>
      </c>
      <c r="F56" s="1">
        <v>205</v>
      </c>
      <c r="G56" s="7">
        <v>0.35</v>
      </c>
      <c r="H56" s="1">
        <v>45</v>
      </c>
      <c r="I56" s="1" t="s">
        <v>58</v>
      </c>
      <c r="J56" s="1">
        <v>378</v>
      </c>
      <c r="K56" s="1">
        <f t="shared" si="9"/>
        <v>-1</v>
      </c>
      <c r="L56" s="1"/>
      <c r="M56" s="1"/>
      <c r="N56" s="1">
        <v>710</v>
      </c>
      <c r="O56" s="1">
        <v>650</v>
      </c>
      <c r="P56" s="1">
        <f t="shared" si="4"/>
        <v>75.400000000000006</v>
      </c>
      <c r="Q56" s="5"/>
      <c r="R56" s="5"/>
      <c r="S56" s="1"/>
      <c r="T56" s="1">
        <f t="shared" si="5"/>
        <v>20.755968169761271</v>
      </c>
      <c r="U56" s="1">
        <f t="shared" si="6"/>
        <v>20.755968169761271</v>
      </c>
      <c r="V56" s="1">
        <v>129.4</v>
      </c>
      <c r="W56" s="1">
        <v>61.4</v>
      </c>
      <c r="X56" s="1">
        <v>40.200000000000003</v>
      </c>
      <c r="Y56" s="1">
        <v>137</v>
      </c>
      <c r="Z56" s="1">
        <v>59.6</v>
      </c>
      <c r="AA56" s="1">
        <v>52.2</v>
      </c>
      <c r="AB56" s="1">
        <v>111.6</v>
      </c>
      <c r="AC56" s="1">
        <v>56.8</v>
      </c>
      <c r="AD56" s="1">
        <v>183.02699999999999</v>
      </c>
      <c r="AE56" s="1">
        <v>126.027</v>
      </c>
      <c r="AF56" s="27" t="s">
        <v>98</v>
      </c>
      <c r="AG56" s="1">
        <f t="shared" si="10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41</v>
      </c>
      <c r="C57" s="1">
        <v>149</v>
      </c>
      <c r="D57" s="1">
        <v>403</v>
      </c>
      <c r="E57" s="1">
        <v>119</v>
      </c>
      <c r="F57" s="1">
        <v>333</v>
      </c>
      <c r="G57" s="7">
        <v>0.28000000000000003</v>
      </c>
      <c r="H57" s="1">
        <v>45</v>
      </c>
      <c r="I57" s="1" t="s">
        <v>42</v>
      </c>
      <c r="J57" s="1">
        <v>128</v>
      </c>
      <c r="K57" s="1">
        <f t="shared" si="9"/>
        <v>-9</v>
      </c>
      <c r="L57" s="1"/>
      <c r="M57" s="1"/>
      <c r="N57" s="1">
        <v>0</v>
      </c>
      <c r="O57" s="1"/>
      <c r="P57" s="1">
        <f t="shared" si="4"/>
        <v>23.8</v>
      </c>
      <c r="Q57" s="5"/>
      <c r="R57" s="5"/>
      <c r="S57" s="1"/>
      <c r="T57" s="1">
        <f t="shared" si="5"/>
        <v>13.991596638655462</v>
      </c>
      <c r="U57" s="1">
        <f t="shared" si="6"/>
        <v>13.991596638655462</v>
      </c>
      <c r="V57" s="1">
        <v>32.4</v>
      </c>
      <c r="W57" s="1">
        <v>44.2</v>
      </c>
      <c r="X57" s="1">
        <v>31.2</v>
      </c>
      <c r="Y57" s="1">
        <v>31.4</v>
      </c>
      <c r="Z57" s="1">
        <v>26.4</v>
      </c>
      <c r="AA57" s="1">
        <v>20</v>
      </c>
      <c r="AB57" s="1">
        <v>27.6</v>
      </c>
      <c r="AC57" s="1">
        <v>31</v>
      </c>
      <c r="AD57" s="1">
        <v>37.6</v>
      </c>
      <c r="AE57" s="1">
        <v>35</v>
      </c>
      <c r="AF57" s="1"/>
      <c r="AG57" s="1">
        <f t="shared" si="10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41</v>
      </c>
      <c r="C58" s="1"/>
      <c r="D58" s="1">
        <v>684</v>
      </c>
      <c r="E58" s="1">
        <v>110</v>
      </c>
      <c r="F58" s="1">
        <v>452</v>
      </c>
      <c r="G58" s="7">
        <v>0.41</v>
      </c>
      <c r="H58" s="1">
        <v>45</v>
      </c>
      <c r="I58" s="1" t="s">
        <v>42</v>
      </c>
      <c r="J58" s="1">
        <v>116</v>
      </c>
      <c r="K58" s="1">
        <f t="shared" si="9"/>
        <v>-6</v>
      </c>
      <c r="L58" s="1"/>
      <c r="M58" s="1"/>
      <c r="N58" s="1">
        <v>0</v>
      </c>
      <c r="O58" s="1"/>
      <c r="P58" s="1">
        <f t="shared" si="4"/>
        <v>22</v>
      </c>
      <c r="Q58" s="5"/>
      <c r="R58" s="5"/>
      <c r="S58" s="1"/>
      <c r="T58" s="1">
        <f t="shared" si="5"/>
        <v>20.545454545454547</v>
      </c>
      <c r="U58" s="1">
        <f t="shared" si="6"/>
        <v>20.545454545454547</v>
      </c>
      <c r="V58" s="1">
        <v>30</v>
      </c>
      <c r="W58" s="1">
        <v>55</v>
      </c>
      <c r="X58" s="1">
        <v>27</v>
      </c>
      <c r="Y58" s="1">
        <v>76</v>
      </c>
      <c r="Z58" s="1">
        <v>34.799999999999997</v>
      </c>
      <c r="AA58" s="1">
        <v>37.200000000000003</v>
      </c>
      <c r="AB58" s="1">
        <v>48.4</v>
      </c>
      <c r="AC58" s="1">
        <v>19</v>
      </c>
      <c r="AD58" s="1">
        <v>67.599999999999994</v>
      </c>
      <c r="AE58" s="1">
        <v>37.799999999999997</v>
      </c>
      <c r="AF58" s="1"/>
      <c r="AG58" s="1">
        <f t="shared" si="10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41</v>
      </c>
      <c r="C59" s="1">
        <v>59</v>
      </c>
      <c r="D59" s="1">
        <v>202</v>
      </c>
      <c r="E59" s="1">
        <v>67</v>
      </c>
      <c r="F59" s="1">
        <v>134</v>
      </c>
      <c r="G59" s="7">
        <v>0.4</v>
      </c>
      <c r="H59" s="1">
        <v>30</v>
      </c>
      <c r="I59" s="1" t="s">
        <v>42</v>
      </c>
      <c r="J59" s="1">
        <v>71</v>
      </c>
      <c r="K59" s="1">
        <f t="shared" si="9"/>
        <v>-4</v>
      </c>
      <c r="L59" s="1"/>
      <c r="M59" s="1"/>
      <c r="N59" s="1">
        <v>0</v>
      </c>
      <c r="O59" s="1"/>
      <c r="P59" s="1">
        <f t="shared" si="4"/>
        <v>13.4</v>
      </c>
      <c r="Q59" s="5">
        <f t="shared" ref="Q59:Q68" si="11">14*P59-O59-N59-F59</f>
        <v>53.599999999999994</v>
      </c>
      <c r="R59" s="5"/>
      <c r="S59" s="1"/>
      <c r="T59" s="1">
        <f t="shared" si="5"/>
        <v>14</v>
      </c>
      <c r="U59" s="1">
        <f t="shared" si="6"/>
        <v>10</v>
      </c>
      <c r="V59" s="1">
        <v>12.4</v>
      </c>
      <c r="W59" s="1">
        <v>20</v>
      </c>
      <c r="X59" s="1">
        <v>14.8</v>
      </c>
      <c r="Y59" s="1">
        <v>22</v>
      </c>
      <c r="Z59" s="1">
        <v>19.2</v>
      </c>
      <c r="AA59" s="1">
        <v>4</v>
      </c>
      <c r="AB59" s="1">
        <v>19.8</v>
      </c>
      <c r="AC59" s="1">
        <v>10.4</v>
      </c>
      <c r="AD59" s="1">
        <v>18.399999999999999</v>
      </c>
      <c r="AE59" s="1">
        <v>18.399999999999999</v>
      </c>
      <c r="AF59" s="1"/>
      <c r="AG59" s="1">
        <f t="shared" si="10"/>
        <v>21.439999999999998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37</v>
      </c>
      <c r="C60" s="1">
        <v>30.436</v>
      </c>
      <c r="D60" s="1">
        <v>0.01</v>
      </c>
      <c r="E60" s="1">
        <v>7.1959999999999997</v>
      </c>
      <c r="F60" s="1">
        <v>16.931999999999999</v>
      </c>
      <c r="G60" s="7">
        <v>1</v>
      </c>
      <c r="H60" s="1">
        <v>30</v>
      </c>
      <c r="I60" s="1" t="s">
        <v>42</v>
      </c>
      <c r="J60" s="1">
        <v>9</v>
      </c>
      <c r="K60" s="1">
        <f t="shared" si="9"/>
        <v>-1.8040000000000003</v>
      </c>
      <c r="L60" s="1"/>
      <c r="M60" s="1"/>
      <c r="N60" s="1">
        <v>15</v>
      </c>
      <c r="O60" s="1"/>
      <c r="P60" s="1">
        <f t="shared" si="4"/>
        <v>1.4392</v>
      </c>
      <c r="Q60" s="5"/>
      <c r="R60" s="5"/>
      <c r="S60" s="1"/>
      <c r="T60" s="1">
        <f t="shared" si="5"/>
        <v>22.187326292384657</v>
      </c>
      <c r="U60" s="1">
        <f t="shared" si="6"/>
        <v>22.187326292384657</v>
      </c>
      <c r="V60" s="1">
        <v>2.9140000000000001</v>
      </c>
      <c r="W60" s="1">
        <v>0.63080000000000003</v>
      </c>
      <c r="X60" s="1">
        <v>1.905</v>
      </c>
      <c r="Y60" s="1">
        <v>6.1936</v>
      </c>
      <c r="Z60" s="1">
        <v>3.8580000000000001</v>
      </c>
      <c r="AA60" s="1">
        <v>1.8956</v>
      </c>
      <c r="AB60" s="1">
        <v>3.8412000000000002</v>
      </c>
      <c r="AC60" s="1">
        <v>1.0304</v>
      </c>
      <c r="AD60" s="1">
        <v>6.8819999999999997</v>
      </c>
      <c r="AE60" s="1">
        <v>5.5578000000000003</v>
      </c>
      <c r="AF60" s="29" t="s">
        <v>54</v>
      </c>
      <c r="AG60" s="1">
        <f t="shared" si="10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41</v>
      </c>
      <c r="C61" s="1">
        <v>177</v>
      </c>
      <c r="D61" s="1"/>
      <c r="E61" s="1">
        <v>64</v>
      </c>
      <c r="F61" s="1">
        <v>105</v>
      </c>
      <c r="G61" s="7">
        <v>0.41</v>
      </c>
      <c r="H61" s="1">
        <v>45</v>
      </c>
      <c r="I61" s="1" t="s">
        <v>42</v>
      </c>
      <c r="J61" s="1">
        <v>65</v>
      </c>
      <c r="K61" s="1">
        <f t="shared" ref="K61:K91" si="12">E61-J61</f>
        <v>-1</v>
      </c>
      <c r="L61" s="1"/>
      <c r="M61" s="1"/>
      <c r="N61" s="1">
        <v>0</v>
      </c>
      <c r="O61" s="1"/>
      <c r="P61" s="1">
        <f t="shared" si="4"/>
        <v>12.8</v>
      </c>
      <c r="Q61" s="5">
        <f t="shared" si="11"/>
        <v>74.200000000000017</v>
      </c>
      <c r="R61" s="5"/>
      <c r="S61" s="1"/>
      <c r="T61" s="1">
        <f t="shared" si="5"/>
        <v>14</v>
      </c>
      <c r="U61" s="1">
        <f t="shared" si="6"/>
        <v>8.203125</v>
      </c>
      <c r="V61" s="1">
        <v>7.6</v>
      </c>
      <c r="W61" s="1">
        <v>8.8000000000000007</v>
      </c>
      <c r="X61" s="1">
        <v>22.8</v>
      </c>
      <c r="Y61" s="1">
        <v>7.4</v>
      </c>
      <c r="Z61" s="1">
        <v>9.1999999999999993</v>
      </c>
      <c r="AA61" s="1">
        <v>17</v>
      </c>
      <c r="AB61" s="1">
        <v>9.1999999999999993</v>
      </c>
      <c r="AC61" s="1">
        <v>3.2</v>
      </c>
      <c r="AD61" s="1">
        <v>6.8</v>
      </c>
      <c r="AE61" s="1">
        <v>7</v>
      </c>
      <c r="AF61" s="1"/>
      <c r="AG61" s="1">
        <f t="shared" si="10"/>
        <v>30.422000000000004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37</v>
      </c>
      <c r="C62" s="1">
        <v>22.94</v>
      </c>
      <c r="D62" s="1">
        <v>35.872999999999998</v>
      </c>
      <c r="E62" s="1">
        <v>25.632000000000001</v>
      </c>
      <c r="F62" s="1">
        <v>13.298</v>
      </c>
      <c r="G62" s="7">
        <v>1</v>
      </c>
      <c r="H62" s="1">
        <v>45</v>
      </c>
      <c r="I62" s="1" t="s">
        <v>42</v>
      </c>
      <c r="J62" s="1">
        <v>24</v>
      </c>
      <c r="K62" s="1">
        <f t="shared" si="12"/>
        <v>1.6320000000000014</v>
      </c>
      <c r="L62" s="1"/>
      <c r="M62" s="1"/>
      <c r="N62" s="1">
        <v>20</v>
      </c>
      <c r="O62" s="1"/>
      <c r="P62" s="1">
        <f t="shared" ref="P62:P104" si="13">E62/5</f>
        <v>5.1264000000000003</v>
      </c>
      <c r="Q62" s="5">
        <f t="shared" si="11"/>
        <v>38.471599999999995</v>
      </c>
      <c r="R62" s="5"/>
      <c r="S62" s="1"/>
      <c r="T62" s="1">
        <f t="shared" ref="T62:T104" si="14">(F62+N62+O62+Q62)/P62</f>
        <v>13.999999999999998</v>
      </c>
      <c r="U62" s="1">
        <f t="shared" ref="U62:U104" si="15">(F62+N62+O62)/P62</f>
        <v>6.4953963795255927</v>
      </c>
      <c r="V62" s="1">
        <v>3.9346000000000001</v>
      </c>
      <c r="W62" s="1">
        <v>4.202</v>
      </c>
      <c r="X62" s="1">
        <v>3.553199999999999</v>
      </c>
      <c r="Y62" s="1">
        <v>4.9947999999999997</v>
      </c>
      <c r="Z62" s="1">
        <v>7.0069999999999997</v>
      </c>
      <c r="AA62" s="1">
        <v>3.3119999999999998</v>
      </c>
      <c r="AB62" s="1">
        <v>6.6494</v>
      </c>
      <c r="AC62" s="1">
        <v>2.5703999999999998</v>
      </c>
      <c r="AD62" s="1">
        <v>6.3234000000000004</v>
      </c>
      <c r="AE62" s="1">
        <v>7.883799999999999</v>
      </c>
      <c r="AF62" s="1"/>
      <c r="AG62" s="1">
        <f t="shared" si="10"/>
        <v>38.471599999999995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41</v>
      </c>
      <c r="C63" s="1">
        <v>99</v>
      </c>
      <c r="D63" s="1">
        <v>239</v>
      </c>
      <c r="E63" s="1">
        <v>128</v>
      </c>
      <c r="F63" s="1">
        <v>91</v>
      </c>
      <c r="G63" s="7">
        <v>0.36</v>
      </c>
      <c r="H63" s="1">
        <v>45</v>
      </c>
      <c r="I63" s="1" t="s">
        <v>42</v>
      </c>
      <c r="J63" s="1">
        <v>129</v>
      </c>
      <c r="K63" s="1">
        <f t="shared" si="12"/>
        <v>-1</v>
      </c>
      <c r="L63" s="1"/>
      <c r="M63" s="1"/>
      <c r="N63" s="1">
        <v>225</v>
      </c>
      <c r="O63" s="1">
        <v>200</v>
      </c>
      <c r="P63" s="1">
        <f t="shared" si="13"/>
        <v>25.6</v>
      </c>
      <c r="Q63" s="5"/>
      <c r="R63" s="5"/>
      <c r="S63" s="1"/>
      <c r="T63" s="1">
        <f t="shared" si="14"/>
        <v>20.15625</v>
      </c>
      <c r="U63" s="1">
        <f t="shared" si="15"/>
        <v>20.15625</v>
      </c>
      <c r="V63" s="1">
        <v>42.6</v>
      </c>
      <c r="W63" s="1">
        <v>30</v>
      </c>
      <c r="X63" s="1">
        <v>29.4</v>
      </c>
      <c r="Y63" s="1">
        <v>35.6</v>
      </c>
      <c r="Z63" s="1">
        <v>28</v>
      </c>
      <c r="AA63" s="1">
        <v>22.2</v>
      </c>
      <c r="AB63" s="1">
        <v>26</v>
      </c>
      <c r="AC63" s="1">
        <v>12.4</v>
      </c>
      <c r="AD63" s="1">
        <v>50.8</v>
      </c>
      <c r="AE63" s="1">
        <v>27.2</v>
      </c>
      <c r="AF63" s="1"/>
      <c r="AG63" s="1">
        <f t="shared" si="10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37</v>
      </c>
      <c r="C64" s="1">
        <v>89.474999999999994</v>
      </c>
      <c r="D64" s="1">
        <v>4.2619999999999996</v>
      </c>
      <c r="E64" s="1">
        <v>39.759</v>
      </c>
      <c r="F64" s="1">
        <v>43.277999999999999</v>
      </c>
      <c r="G64" s="7">
        <v>1</v>
      </c>
      <c r="H64" s="1">
        <v>45</v>
      </c>
      <c r="I64" s="1" t="s">
        <v>42</v>
      </c>
      <c r="J64" s="1">
        <v>37</v>
      </c>
      <c r="K64" s="1">
        <f t="shared" si="12"/>
        <v>2.7590000000000003</v>
      </c>
      <c r="L64" s="1"/>
      <c r="M64" s="1"/>
      <c r="N64" s="1">
        <v>55</v>
      </c>
      <c r="O64" s="1"/>
      <c r="P64" s="1">
        <f t="shared" si="13"/>
        <v>7.9518000000000004</v>
      </c>
      <c r="Q64" s="5">
        <f t="shared" si="11"/>
        <v>13.047200000000011</v>
      </c>
      <c r="R64" s="5"/>
      <c r="S64" s="1"/>
      <c r="T64" s="1">
        <f t="shared" si="14"/>
        <v>13.999999999999998</v>
      </c>
      <c r="U64" s="1">
        <f t="shared" si="15"/>
        <v>12.359214265952362</v>
      </c>
      <c r="V64" s="1">
        <v>8.9825999999999997</v>
      </c>
      <c r="W64" s="1">
        <v>7.1231999999999998</v>
      </c>
      <c r="X64" s="1">
        <v>10.985200000000001</v>
      </c>
      <c r="Y64" s="1">
        <v>12.244400000000001</v>
      </c>
      <c r="Z64" s="1">
        <v>11.993600000000001</v>
      </c>
      <c r="AA64" s="1">
        <v>12.036799999999999</v>
      </c>
      <c r="AB64" s="1">
        <v>9.0383999999999993</v>
      </c>
      <c r="AC64" s="1">
        <v>8.8730000000000011</v>
      </c>
      <c r="AD64" s="1">
        <v>7.8849999999999998</v>
      </c>
      <c r="AE64" s="1">
        <v>7.6936000000000009</v>
      </c>
      <c r="AF64" s="1"/>
      <c r="AG64" s="1">
        <f t="shared" si="10"/>
        <v>13.047200000000011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41</v>
      </c>
      <c r="C65" s="1"/>
      <c r="D65" s="1">
        <v>244</v>
      </c>
      <c r="E65" s="1">
        <v>19</v>
      </c>
      <c r="F65" s="1">
        <v>200</v>
      </c>
      <c r="G65" s="7">
        <v>0.41</v>
      </c>
      <c r="H65" s="1">
        <v>45</v>
      </c>
      <c r="I65" s="1" t="s">
        <v>42</v>
      </c>
      <c r="J65" s="1">
        <v>22</v>
      </c>
      <c r="K65" s="1">
        <f t="shared" si="12"/>
        <v>-3</v>
      </c>
      <c r="L65" s="1"/>
      <c r="M65" s="1"/>
      <c r="N65" s="1">
        <v>0</v>
      </c>
      <c r="O65" s="1"/>
      <c r="P65" s="1">
        <f t="shared" si="13"/>
        <v>3.8</v>
      </c>
      <c r="Q65" s="5"/>
      <c r="R65" s="5"/>
      <c r="S65" s="1"/>
      <c r="T65" s="1">
        <f t="shared" si="14"/>
        <v>52.631578947368425</v>
      </c>
      <c r="U65" s="1">
        <f t="shared" si="15"/>
        <v>52.631578947368425</v>
      </c>
      <c r="V65" s="1">
        <v>6.2</v>
      </c>
      <c r="W65" s="1">
        <v>21</v>
      </c>
      <c r="X65" s="1">
        <v>8.1999999999999993</v>
      </c>
      <c r="Y65" s="1">
        <v>10.4</v>
      </c>
      <c r="Z65" s="1">
        <v>17.2</v>
      </c>
      <c r="AA65" s="1">
        <v>10</v>
      </c>
      <c r="AB65" s="1">
        <v>3.4</v>
      </c>
      <c r="AC65" s="1">
        <v>18.8</v>
      </c>
      <c r="AD65" s="1">
        <v>12.2</v>
      </c>
      <c r="AE65" s="1">
        <v>14.4</v>
      </c>
      <c r="AF65" s="1"/>
      <c r="AG65" s="1">
        <f t="shared" si="10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41</v>
      </c>
      <c r="C66" s="1">
        <v>52</v>
      </c>
      <c r="D66" s="1"/>
      <c r="E66" s="1">
        <v>44</v>
      </c>
      <c r="F66" s="1">
        <v>7</v>
      </c>
      <c r="G66" s="7">
        <v>0.41</v>
      </c>
      <c r="H66" s="1">
        <v>45</v>
      </c>
      <c r="I66" s="1" t="s">
        <v>42</v>
      </c>
      <c r="J66" s="1">
        <v>45</v>
      </c>
      <c r="K66" s="1">
        <f t="shared" si="12"/>
        <v>-1</v>
      </c>
      <c r="L66" s="1"/>
      <c r="M66" s="1"/>
      <c r="N66" s="1">
        <v>0</v>
      </c>
      <c r="O66" s="1"/>
      <c r="P66" s="1">
        <f t="shared" si="13"/>
        <v>8.8000000000000007</v>
      </c>
      <c r="Q66" s="5">
        <f>8*P66-O66-N66-F66</f>
        <v>63.400000000000006</v>
      </c>
      <c r="R66" s="5"/>
      <c r="S66" s="1"/>
      <c r="T66" s="1">
        <f t="shared" si="14"/>
        <v>8</v>
      </c>
      <c r="U66" s="1">
        <f t="shared" si="15"/>
        <v>0.79545454545454541</v>
      </c>
      <c r="V66" s="1">
        <v>3.4</v>
      </c>
      <c r="W66" s="1">
        <v>3.2</v>
      </c>
      <c r="X66" s="1">
        <v>6.4</v>
      </c>
      <c r="Y66" s="1">
        <v>4</v>
      </c>
      <c r="Z66" s="1">
        <v>2.2000000000000002</v>
      </c>
      <c r="AA66" s="1">
        <v>4</v>
      </c>
      <c r="AB66" s="1">
        <v>-2.8</v>
      </c>
      <c r="AC66" s="1">
        <v>1</v>
      </c>
      <c r="AD66" s="1">
        <v>5.8</v>
      </c>
      <c r="AE66" s="1">
        <v>6.8</v>
      </c>
      <c r="AF66" s="1" t="s">
        <v>106</v>
      </c>
      <c r="AG66" s="1">
        <f t="shared" si="10"/>
        <v>25.994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41</v>
      </c>
      <c r="C67" s="1">
        <v>257</v>
      </c>
      <c r="D67" s="1">
        <v>432</v>
      </c>
      <c r="E67" s="1">
        <v>157</v>
      </c>
      <c r="F67" s="1">
        <v>468</v>
      </c>
      <c r="G67" s="7">
        <v>0.28000000000000003</v>
      </c>
      <c r="H67" s="1">
        <v>45</v>
      </c>
      <c r="I67" s="1" t="s">
        <v>42</v>
      </c>
      <c r="J67" s="1">
        <v>159</v>
      </c>
      <c r="K67" s="1">
        <f t="shared" si="12"/>
        <v>-2</v>
      </c>
      <c r="L67" s="1"/>
      <c r="M67" s="1"/>
      <c r="N67" s="1">
        <v>80</v>
      </c>
      <c r="O67" s="1">
        <v>80</v>
      </c>
      <c r="P67" s="1">
        <f t="shared" si="13"/>
        <v>31.4</v>
      </c>
      <c r="Q67" s="5"/>
      <c r="R67" s="5"/>
      <c r="S67" s="1"/>
      <c r="T67" s="1">
        <f t="shared" si="14"/>
        <v>20</v>
      </c>
      <c r="U67" s="1">
        <f t="shared" si="15"/>
        <v>20</v>
      </c>
      <c r="V67" s="1">
        <v>53</v>
      </c>
      <c r="W67" s="1">
        <v>63.6</v>
      </c>
      <c r="X67" s="1">
        <v>23.4</v>
      </c>
      <c r="Y67" s="1">
        <v>58.6</v>
      </c>
      <c r="Z67" s="1">
        <v>28.2</v>
      </c>
      <c r="AA67" s="1">
        <v>34.6</v>
      </c>
      <c r="AB67" s="1">
        <v>36.799999999999997</v>
      </c>
      <c r="AC67" s="1">
        <v>13.8</v>
      </c>
      <c r="AD67" s="1">
        <v>82.2</v>
      </c>
      <c r="AE67" s="1">
        <v>51.4</v>
      </c>
      <c r="AF67" s="29" t="s">
        <v>54</v>
      </c>
      <c r="AG67" s="1">
        <f t="shared" si="10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thickBot="1" x14ac:dyDescent="0.3">
      <c r="A68" s="1" t="s">
        <v>108</v>
      </c>
      <c r="B68" s="1" t="s">
        <v>41</v>
      </c>
      <c r="C68" s="1">
        <v>138</v>
      </c>
      <c r="D68" s="1"/>
      <c r="E68" s="1">
        <v>41</v>
      </c>
      <c r="F68" s="1">
        <v>81</v>
      </c>
      <c r="G68" s="7">
        <v>0.33</v>
      </c>
      <c r="H68" s="1" t="e">
        <v>#N/A</v>
      </c>
      <c r="I68" s="1" t="s">
        <v>42</v>
      </c>
      <c r="J68" s="1">
        <v>41</v>
      </c>
      <c r="K68" s="1">
        <f t="shared" si="12"/>
        <v>0</v>
      </c>
      <c r="L68" s="1"/>
      <c r="M68" s="1"/>
      <c r="N68" s="1">
        <v>0</v>
      </c>
      <c r="O68" s="1"/>
      <c r="P68" s="1">
        <f t="shared" si="13"/>
        <v>8.1999999999999993</v>
      </c>
      <c r="Q68" s="5">
        <f t="shared" si="11"/>
        <v>33.799999999999983</v>
      </c>
      <c r="R68" s="5"/>
      <c r="S68" s="1"/>
      <c r="T68" s="1">
        <f t="shared" si="14"/>
        <v>14</v>
      </c>
      <c r="U68" s="1">
        <f t="shared" si="15"/>
        <v>9.8780487804878057</v>
      </c>
      <c r="V68" s="1">
        <v>5.6</v>
      </c>
      <c r="W68" s="1">
        <v>4.5999999999999996</v>
      </c>
      <c r="X68" s="1">
        <v>14.2</v>
      </c>
      <c r="Y68" s="1">
        <v>5.8</v>
      </c>
      <c r="Z68" s="1">
        <v>9.1999999999999993</v>
      </c>
      <c r="AA68" s="1">
        <v>5.6</v>
      </c>
      <c r="AB68" s="1">
        <v>3.2</v>
      </c>
      <c r="AC68" s="1">
        <v>15.2</v>
      </c>
      <c r="AD68" s="1">
        <v>8.1999999999999993</v>
      </c>
      <c r="AE68" s="1">
        <v>8.8000000000000007</v>
      </c>
      <c r="AF68" s="1"/>
      <c r="AG68" s="1">
        <f t="shared" si="10"/>
        <v>11.153999999999995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109</v>
      </c>
      <c r="B69" s="19" t="s">
        <v>37</v>
      </c>
      <c r="C69" s="19">
        <v>18.027999999999999</v>
      </c>
      <c r="D69" s="19">
        <v>63.554000000000002</v>
      </c>
      <c r="E69" s="19">
        <v>16.608000000000001</v>
      </c>
      <c r="F69" s="20">
        <v>61.768000000000001</v>
      </c>
      <c r="G69" s="11">
        <v>0</v>
      </c>
      <c r="H69" s="10">
        <v>45</v>
      </c>
      <c r="I69" s="10" t="s">
        <v>38</v>
      </c>
      <c r="J69" s="10">
        <v>15</v>
      </c>
      <c r="K69" s="10">
        <f t="shared" si="12"/>
        <v>1.6080000000000005</v>
      </c>
      <c r="L69" s="10"/>
      <c r="M69" s="10"/>
      <c r="N69" s="10">
        <v>0</v>
      </c>
      <c r="O69" s="10"/>
      <c r="P69" s="10">
        <f t="shared" si="13"/>
        <v>3.3216000000000001</v>
      </c>
      <c r="Q69" s="12"/>
      <c r="R69" s="12"/>
      <c r="S69" s="10"/>
      <c r="T69" s="10">
        <f t="shared" si="14"/>
        <v>18.595857418111752</v>
      </c>
      <c r="U69" s="10">
        <f t="shared" si="15"/>
        <v>18.595857418111752</v>
      </c>
      <c r="V69" s="10">
        <v>1.8753999999999991</v>
      </c>
      <c r="W69" s="10">
        <v>6.6449999999999996</v>
      </c>
      <c r="X69" s="10">
        <v>2.5453999999999999</v>
      </c>
      <c r="Y69" s="10">
        <v>0.26679999999999998</v>
      </c>
      <c r="Z69" s="10">
        <v>3.2160000000000002</v>
      </c>
      <c r="AA69" s="10">
        <v>2.0255999999999998</v>
      </c>
      <c r="AB69" s="10">
        <v>1.8775999999999999</v>
      </c>
      <c r="AC69" s="10">
        <v>2.8012000000000001</v>
      </c>
      <c r="AD69" s="10">
        <v>4.1048</v>
      </c>
      <c r="AE69" s="10">
        <v>6.2084000000000001</v>
      </c>
      <c r="AF69" s="27" t="s">
        <v>175</v>
      </c>
      <c r="AG69" s="1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s="17" customFormat="1" ht="15.75" thickBot="1" x14ac:dyDescent="0.3">
      <c r="A70" s="21" t="s">
        <v>155</v>
      </c>
      <c r="B70" s="22" t="s">
        <v>37</v>
      </c>
      <c r="C70" s="22"/>
      <c r="D70" s="22"/>
      <c r="E70" s="22"/>
      <c r="F70" s="23"/>
      <c r="G70" s="15">
        <v>1</v>
      </c>
      <c r="H70" s="14"/>
      <c r="I70" s="14" t="s">
        <v>42</v>
      </c>
      <c r="J70" s="14"/>
      <c r="K70" s="14">
        <f>E70-J70</f>
        <v>0</v>
      </c>
      <c r="L70" s="14"/>
      <c r="M70" s="14"/>
      <c r="N70" s="14">
        <v>0</v>
      </c>
      <c r="O70" s="14"/>
      <c r="P70" s="14">
        <f>E70/5</f>
        <v>0</v>
      </c>
      <c r="Q70" s="16"/>
      <c r="R70" s="16"/>
      <c r="S70" s="14"/>
      <c r="T70" s="14" t="e">
        <f>(F70+N70+O70+Q70)/P70</f>
        <v>#DIV/0!</v>
      </c>
      <c r="U70" s="14" t="e">
        <f>(F70+N70+O70)/P70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156</v>
      </c>
      <c r="AG70" s="14">
        <f>G70*Q70</f>
        <v>0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" t="s">
        <v>110</v>
      </c>
      <c r="B71" s="1" t="s">
        <v>41</v>
      </c>
      <c r="C71" s="1">
        <v>90</v>
      </c>
      <c r="D71" s="1">
        <v>8</v>
      </c>
      <c r="E71" s="1">
        <v>36</v>
      </c>
      <c r="F71" s="1">
        <v>43</v>
      </c>
      <c r="G71" s="7">
        <v>0.33</v>
      </c>
      <c r="H71" s="1">
        <v>45</v>
      </c>
      <c r="I71" s="1" t="s">
        <v>42</v>
      </c>
      <c r="J71" s="1">
        <v>36</v>
      </c>
      <c r="K71" s="1">
        <f t="shared" si="12"/>
        <v>0</v>
      </c>
      <c r="L71" s="1"/>
      <c r="M71" s="1"/>
      <c r="N71" s="1">
        <v>0</v>
      </c>
      <c r="O71" s="1"/>
      <c r="P71" s="1">
        <f t="shared" si="13"/>
        <v>7.2</v>
      </c>
      <c r="Q71" s="5">
        <f t="shared" ref="Q71:Q72" si="16">14*P71-O71-N71-F71</f>
        <v>57.8</v>
      </c>
      <c r="R71" s="5"/>
      <c r="S71" s="1"/>
      <c r="T71" s="1">
        <f t="shared" si="14"/>
        <v>14</v>
      </c>
      <c r="U71" s="1">
        <f t="shared" si="15"/>
        <v>5.9722222222222223</v>
      </c>
      <c r="V71" s="1">
        <v>4.8</v>
      </c>
      <c r="W71" s="1">
        <v>7.6</v>
      </c>
      <c r="X71" s="1">
        <v>10</v>
      </c>
      <c r="Y71" s="1">
        <v>6.8</v>
      </c>
      <c r="Z71" s="1">
        <v>7.8</v>
      </c>
      <c r="AA71" s="1">
        <v>8.1999999999999993</v>
      </c>
      <c r="AB71" s="1">
        <v>6.8</v>
      </c>
      <c r="AC71" s="1">
        <v>8</v>
      </c>
      <c r="AD71" s="1">
        <v>13.8</v>
      </c>
      <c r="AE71" s="1">
        <v>14.2</v>
      </c>
      <c r="AF71" s="1"/>
      <c r="AG71" s="1">
        <f>G71*Q71</f>
        <v>19.074000000000002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37</v>
      </c>
      <c r="C72" s="1">
        <v>7.7960000000000003</v>
      </c>
      <c r="D72" s="1">
        <v>0.14399999999999999</v>
      </c>
      <c r="E72" s="1">
        <v>4.9640000000000004</v>
      </c>
      <c r="F72" s="1"/>
      <c r="G72" s="7">
        <v>1</v>
      </c>
      <c r="H72" s="1">
        <v>45</v>
      </c>
      <c r="I72" s="1" t="s">
        <v>42</v>
      </c>
      <c r="J72" s="1">
        <v>7.5</v>
      </c>
      <c r="K72" s="1">
        <f t="shared" si="12"/>
        <v>-2.5359999999999996</v>
      </c>
      <c r="L72" s="1"/>
      <c r="M72" s="1"/>
      <c r="N72" s="1">
        <v>5</v>
      </c>
      <c r="O72" s="1"/>
      <c r="P72" s="1">
        <f t="shared" si="13"/>
        <v>0.99280000000000013</v>
      </c>
      <c r="Q72" s="5">
        <f t="shared" si="16"/>
        <v>8.8992000000000022</v>
      </c>
      <c r="R72" s="5"/>
      <c r="S72" s="1"/>
      <c r="T72" s="1">
        <f t="shared" si="14"/>
        <v>14</v>
      </c>
      <c r="U72" s="1">
        <f t="shared" si="15"/>
        <v>5.0362610797743752</v>
      </c>
      <c r="V72" s="1">
        <v>0.7964</v>
      </c>
      <c r="W72" s="1">
        <v>0</v>
      </c>
      <c r="X72" s="1">
        <v>0.94100000000000006</v>
      </c>
      <c r="Y72" s="1">
        <v>0.40600000000000003</v>
      </c>
      <c r="Z72" s="1">
        <v>1.9956</v>
      </c>
      <c r="AA72" s="1">
        <v>2.5206</v>
      </c>
      <c r="AB72" s="1">
        <v>1.88</v>
      </c>
      <c r="AC72" s="1">
        <v>1.073</v>
      </c>
      <c r="AD72" s="1">
        <v>4.54</v>
      </c>
      <c r="AE72" s="1">
        <v>6.2691999999999997</v>
      </c>
      <c r="AF72" s="1"/>
      <c r="AG72" s="1">
        <f>G72*Q72</f>
        <v>8.8992000000000022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" t="s">
        <v>112</v>
      </c>
      <c r="B73" s="1" t="s">
        <v>41</v>
      </c>
      <c r="C73" s="1">
        <v>3</v>
      </c>
      <c r="D73" s="1">
        <v>346</v>
      </c>
      <c r="E73" s="1">
        <v>56</v>
      </c>
      <c r="F73" s="1">
        <v>230</v>
      </c>
      <c r="G73" s="7">
        <v>0.33</v>
      </c>
      <c r="H73" s="1">
        <v>45</v>
      </c>
      <c r="I73" s="1" t="s">
        <v>42</v>
      </c>
      <c r="J73" s="1">
        <v>59</v>
      </c>
      <c r="K73" s="1">
        <f t="shared" si="12"/>
        <v>-3</v>
      </c>
      <c r="L73" s="1"/>
      <c r="M73" s="1"/>
      <c r="N73" s="1">
        <v>0</v>
      </c>
      <c r="O73" s="1"/>
      <c r="P73" s="1">
        <f t="shared" si="13"/>
        <v>11.2</v>
      </c>
      <c r="Q73" s="5"/>
      <c r="R73" s="5"/>
      <c r="S73" s="1"/>
      <c r="T73" s="1">
        <f t="shared" si="14"/>
        <v>20.535714285714288</v>
      </c>
      <c r="U73" s="1">
        <f t="shared" si="15"/>
        <v>20.535714285714288</v>
      </c>
      <c r="V73" s="1">
        <v>14.4</v>
      </c>
      <c r="W73" s="1">
        <v>27.8</v>
      </c>
      <c r="X73" s="1">
        <v>28.2</v>
      </c>
      <c r="Y73" s="1">
        <v>43.2</v>
      </c>
      <c r="Z73" s="1">
        <v>14.4</v>
      </c>
      <c r="AA73" s="1">
        <v>28.6</v>
      </c>
      <c r="AB73" s="1">
        <v>7.6</v>
      </c>
      <c r="AC73" s="1">
        <v>30</v>
      </c>
      <c r="AD73" s="1">
        <v>29.4</v>
      </c>
      <c r="AE73" s="1">
        <v>35</v>
      </c>
      <c r="AF73" s="1"/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113</v>
      </c>
      <c r="B74" s="19" t="s">
        <v>37</v>
      </c>
      <c r="C74" s="19">
        <v>44.584000000000003</v>
      </c>
      <c r="D74" s="19">
        <v>69.655000000000001</v>
      </c>
      <c r="E74" s="19">
        <v>57.569000000000003</v>
      </c>
      <c r="F74" s="20">
        <v>23.297999999999998</v>
      </c>
      <c r="G74" s="11">
        <v>0</v>
      </c>
      <c r="H74" s="10">
        <v>45</v>
      </c>
      <c r="I74" s="10" t="s">
        <v>38</v>
      </c>
      <c r="J74" s="10">
        <v>53.5</v>
      </c>
      <c r="K74" s="10">
        <f t="shared" si="12"/>
        <v>4.0690000000000026</v>
      </c>
      <c r="L74" s="10"/>
      <c r="M74" s="10"/>
      <c r="N74" s="10">
        <v>0</v>
      </c>
      <c r="O74" s="10"/>
      <c r="P74" s="10">
        <f t="shared" si="13"/>
        <v>11.5138</v>
      </c>
      <c r="Q74" s="12"/>
      <c r="R74" s="12"/>
      <c r="S74" s="10"/>
      <c r="T74" s="10">
        <f t="shared" si="14"/>
        <v>2.0234848616442878</v>
      </c>
      <c r="U74" s="10">
        <f t="shared" si="15"/>
        <v>2.0234848616442878</v>
      </c>
      <c r="V74" s="10">
        <v>9.0556000000000001</v>
      </c>
      <c r="W74" s="10">
        <v>8.9266000000000005</v>
      </c>
      <c r="X74" s="10">
        <v>8.9773999999999994</v>
      </c>
      <c r="Y74" s="10">
        <v>11.254</v>
      </c>
      <c r="Z74" s="10">
        <v>13.206200000000001</v>
      </c>
      <c r="AA74" s="10">
        <v>15.4176</v>
      </c>
      <c r="AB74" s="10">
        <v>14.6494</v>
      </c>
      <c r="AC74" s="10">
        <v>22.618400000000001</v>
      </c>
      <c r="AD74" s="10">
        <v>23.721</v>
      </c>
      <c r="AE74" s="10">
        <v>29.669599999999999</v>
      </c>
      <c r="AF74" s="13" t="s">
        <v>114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s="17" customFormat="1" ht="15.75" thickBot="1" x14ac:dyDescent="0.3">
      <c r="A75" s="21" t="s">
        <v>153</v>
      </c>
      <c r="B75" s="22" t="s">
        <v>37</v>
      </c>
      <c r="C75" s="22"/>
      <c r="D75" s="22"/>
      <c r="E75" s="22"/>
      <c r="F75" s="23"/>
      <c r="G75" s="15">
        <v>1</v>
      </c>
      <c r="H75" s="14"/>
      <c r="I75" s="14" t="s">
        <v>42</v>
      </c>
      <c r="J75" s="14"/>
      <c r="K75" s="14">
        <f>E75-J75</f>
        <v>0</v>
      </c>
      <c r="L75" s="14"/>
      <c r="M75" s="14"/>
      <c r="N75" s="14">
        <v>50</v>
      </c>
      <c r="O75" s="14"/>
      <c r="P75" s="14">
        <f>E75/5</f>
        <v>0</v>
      </c>
      <c r="Q75" s="16"/>
      <c r="R75" s="16"/>
      <c r="S75" s="14"/>
      <c r="T75" s="14" t="e">
        <f>(F75+N75+O75+Q75)/P75</f>
        <v>#DIV/0!</v>
      </c>
      <c r="U75" s="14" t="e">
        <f>(F75+N75+O75)/P75</f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154</v>
      </c>
      <c r="AG75" s="14">
        <f>G75*Q75</f>
        <v>0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8" t="s">
        <v>115</v>
      </c>
      <c r="B76" s="19" t="s">
        <v>41</v>
      </c>
      <c r="C76" s="19">
        <v>41</v>
      </c>
      <c r="D76" s="19"/>
      <c r="E76" s="19">
        <v>13</v>
      </c>
      <c r="F76" s="20">
        <v>4</v>
      </c>
      <c r="G76" s="11">
        <v>0</v>
      </c>
      <c r="H76" s="10">
        <v>45</v>
      </c>
      <c r="I76" s="10" t="s">
        <v>38</v>
      </c>
      <c r="J76" s="10">
        <v>13</v>
      </c>
      <c r="K76" s="10">
        <f t="shared" si="12"/>
        <v>0</v>
      </c>
      <c r="L76" s="10"/>
      <c r="M76" s="10"/>
      <c r="N76" s="10">
        <v>0</v>
      </c>
      <c r="O76" s="10"/>
      <c r="P76" s="10">
        <f t="shared" si="13"/>
        <v>2.6</v>
      </c>
      <c r="Q76" s="12"/>
      <c r="R76" s="12"/>
      <c r="S76" s="10"/>
      <c r="T76" s="10">
        <f t="shared" si="14"/>
        <v>1.5384615384615383</v>
      </c>
      <c r="U76" s="10">
        <f t="shared" si="15"/>
        <v>1.5384615384615383</v>
      </c>
      <c r="V76" s="10">
        <v>7.4</v>
      </c>
      <c r="W76" s="10">
        <v>4</v>
      </c>
      <c r="X76" s="10">
        <v>0</v>
      </c>
      <c r="Y76" s="10">
        <v>8.4</v>
      </c>
      <c r="Z76" s="10">
        <v>2</v>
      </c>
      <c r="AA76" s="10">
        <v>4.8</v>
      </c>
      <c r="AB76" s="10">
        <v>-3</v>
      </c>
      <c r="AC76" s="10">
        <v>3.8</v>
      </c>
      <c r="AD76" s="10">
        <v>7.2</v>
      </c>
      <c r="AE76" s="10">
        <v>9.8000000000000007</v>
      </c>
      <c r="AF76" s="13" t="s">
        <v>116</v>
      </c>
      <c r="AG76" s="10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s="17" customFormat="1" ht="15.75" thickBot="1" x14ac:dyDescent="0.3">
      <c r="A77" s="21" t="s">
        <v>161</v>
      </c>
      <c r="B77" s="22" t="s">
        <v>41</v>
      </c>
      <c r="C77" s="22"/>
      <c r="D77" s="22"/>
      <c r="E77" s="22"/>
      <c r="F77" s="23"/>
      <c r="G77" s="15">
        <v>0.33</v>
      </c>
      <c r="H77" s="14"/>
      <c r="I77" s="14" t="s">
        <v>42</v>
      </c>
      <c r="J77" s="14"/>
      <c r="K77" s="14">
        <f>E77-J77</f>
        <v>0</v>
      </c>
      <c r="L77" s="14"/>
      <c r="M77" s="14"/>
      <c r="N77" s="14">
        <v>60</v>
      </c>
      <c r="O77" s="14"/>
      <c r="P77" s="14">
        <f>E77/5</f>
        <v>0</v>
      </c>
      <c r="Q77" s="16"/>
      <c r="R77" s="16"/>
      <c r="S77" s="14"/>
      <c r="T77" s="14" t="e">
        <f>(F77+N77+O77+Q77)/P77</f>
        <v>#DIV/0!</v>
      </c>
      <c r="U77" s="14" t="e">
        <f>(F77+N77+O77)/P77</f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 t="s">
        <v>162</v>
      </c>
      <c r="AG77" s="14">
        <f>G77*Q77</f>
        <v>0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8" t="s">
        <v>117</v>
      </c>
      <c r="B78" s="19" t="s">
        <v>37</v>
      </c>
      <c r="C78" s="19">
        <v>1.4139999999999999</v>
      </c>
      <c r="D78" s="19">
        <v>1.33</v>
      </c>
      <c r="E78" s="19">
        <v>1.33</v>
      </c>
      <c r="F78" s="20"/>
      <c r="G78" s="11">
        <v>0</v>
      </c>
      <c r="H78" s="10">
        <v>45</v>
      </c>
      <c r="I78" s="10" t="s">
        <v>38</v>
      </c>
      <c r="J78" s="10">
        <v>1.8</v>
      </c>
      <c r="K78" s="10">
        <f t="shared" si="12"/>
        <v>-0.47</v>
      </c>
      <c r="L78" s="10"/>
      <c r="M78" s="10"/>
      <c r="N78" s="10">
        <v>0</v>
      </c>
      <c r="O78" s="10"/>
      <c r="P78" s="10">
        <f t="shared" si="13"/>
        <v>0.26600000000000001</v>
      </c>
      <c r="Q78" s="12"/>
      <c r="R78" s="12"/>
      <c r="S78" s="10"/>
      <c r="T78" s="10">
        <f t="shared" si="14"/>
        <v>0</v>
      </c>
      <c r="U78" s="10">
        <f t="shared" si="15"/>
        <v>0</v>
      </c>
      <c r="V78" s="10">
        <v>0.79720000000000002</v>
      </c>
      <c r="W78" s="10">
        <v>0</v>
      </c>
      <c r="X78" s="10">
        <v>-0.12659999999999999</v>
      </c>
      <c r="Y78" s="10">
        <v>0</v>
      </c>
      <c r="Z78" s="10">
        <v>1.07</v>
      </c>
      <c r="AA78" s="10">
        <v>1.7074</v>
      </c>
      <c r="AB78" s="10">
        <v>0.65279999999999994</v>
      </c>
      <c r="AC78" s="10">
        <v>1.7032</v>
      </c>
      <c r="AD78" s="10">
        <v>1.1732</v>
      </c>
      <c r="AE78" s="10">
        <v>0</v>
      </c>
      <c r="AF78" s="13" t="s">
        <v>118</v>
      </c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s="17" customFormat="1" ht="15.75" thickBot="1" x14ac:dyDescent="0.3">
      <c r="A79" s="21" t="s">
        <v>163</v>
      </c>
      <c r="B79" s="22" t="s">
        <v>37</v>
      </c>
      <c r="C79" s="22"/>
      <c r="D79" s="22"/>
      <c r="E79" s="22"/>
      <c r="F79" s="23"/>
      <c r="G79" s="15">
        <v>1</v>
      </c>
      <c r="H79" s="14"/>
      <c r="I79" s="14" t="s">
        <v>42</v>
      </c>
      <c r="J79" s="14"/>
      <c r="K79" s="14">
        <f>E79-J79</f>
        <v>0</v>
      </c>
      <c r="L79" s="14"/>
      <c r="M79" s="14"/>
      <c r="N79" s="14">
        <v>8</v>
      </c>
      <c r="O79" s="14"/>
      <c r="P79" s="14">
        <f>E79/5</f>
        <v>0</v>
      </c>
      <c r="Q79" s="16"/>
      <c r="R79" s="16"/>
      <c r="S79" s="14"/>
      <c r="T79" s="14" t="e">
        <f>(F79+N79+O79+Q79)/P79</f>
        <v>#DIV/0!</v>
      </c>
      <c r="U79" s="14" t="e">
        <f>(F79+N79+O79)/P79</f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 t="s">
        <v>164</v>
      </c>
      <c r="AG79" s="14">
        <f>G79*Q79</f>
        <v>0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8" t="s">
        <v>119</v>
      </c>
      <c r="B80" s="19" t="s">
        <v>41</v>
      </c>
      <c r="C80" s="19">
        <v>29</v>
      </c>
      <c r="D80" s="19">
        <v>42</v>
      </c>
      <c r="E80" s="19">
        <v>24</v>
      </c>
      <c r="F80" s="20">
        <v>38</v>
      </c>
      <c r="G80" s="11">
        <v>0</v>
      </c>
      <c r="H80" s="10">
        <v>45</v>
      </c>
      <c r="I80" s="10" t="s">
        <v>38</v>
      </c>
      <c r="J80" s="10">
        <v>39</v>
      </c>
      <c r="K80" s="10">
        <f t="shared" si="12"/>
        <v>-15</v>
      </c>
      <c r="L80" s="10"/>
      <c r="M80" s="10"/>
      <c r="N80" s="10">
        <v>0</v>
      </c>
      <c r="O80" s="10"/>
      <c r="P80" s="10">
        <f t="shared" si="13"/>
        <v>4.8</v>
      </c>
      <c r="Q80" s="12"/>
      <c r="R80" s="12"/>
      <c r="S80" s="10"/>
      <c r="T80" s="10">
        <f t="shared" si="14"/>
        <v>7.916666666666667</v>
      </c>
      <c r="U80" s="10">
        <f t="shared" si="15"/>
        <v>7.916666666666667</v>
      </c>
      <c r="V80" s="10">
        <v>5.6</v>
      </c>
      <c r="W80" s="10">
        <v>7.2</v>
      </c>
      <c r="X80" s="10">
        <v>6.8</v>
      </c>
      <c r="Y80" s="10">
        <v>5.4</v>
      </c>
      <c r="Z80" s="10">
        <v>5.2</v>
      </c>
      <c r="AA80" s="10">
        <v>11.8</v>
      </c>
      <c r="AB80" s="10">
        <v>7.8</v>
      </c>
      <c r="AC80" s="10">
        <v>2.4</v>
      </c>
      <c r="AD80" s="10">
        <v>21</v>
      </c>
      <c r="AE80" s="10">
        <v>19.2</v>
      </c>
      <c r="AF80" s="27" t="s">
        <v>176</v>
      </c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s="17" customFormat="1" ht="15.75" thickBot="1" x14ac:dyDescent="0.3">
      <c r="A81" s="21" t="s">
        <v>157</v>
      </c>
      <c r="B81" s="22" t="s">
        <v>41</v>
      </c>
      <c r="C81" s="22"/>
      <c r="D81" s="22"/>
      <c r="E81" s="22"/>
      <c r="F81" s="23"/>
      <c r="G81" s="15">
        <v>0.84</v>
      </c>
      <c r="H81" s="14"/>
      <c r="I81" s="14" t="s">
        <v>42</v>
      </c>
      <c r="J81" s="14"/>
      <c r="K81" s="14">
        <f>E81-J81</f>
        <v>0</v>
      </c>
      <c r="L81" s="14"/>
      <c r="M81" s="14"/>
      <c r="N81" s="14">
        <v>12</v>
      </c>
      <c r="O81" s="14"/>
      <c r="P81" s="14">
        <f>E81/5</f>
        <v>0</v>
      </c>
      <c r="Q81" s="16"/>
      <c r="R81" s="16"/>
      <c r="S81" s="14"/>
      <c r="T81" s="14" t="e">
        <f>(F81+N81+O81+Q81)/P81</f>
        <v>#DIV/0!</v>
      </c>
      <c r="U81" s="14" t="e">
        <f>(F81+N81+O81)/P81</f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158</v>
      </c>
      <c r="AG81" s="14">
        <f>G81*Q81</f>
        <v>0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8" t="s">
        <v>120</v>
      </c>
      <c r="B82" s="19" t="s">
        <v>41</v>
      </c>
      <c r="C82" s="19">
        <v>18</v>
      </c>
      <c r="D82" s="19">
        <v>144</v>
      </c>
      <c r="E82" s="19">
        <v>38</v>
      </c>
      <c r="F82" s="20">
        <v>80</v>
      </c>
      <c r="G82" s="11">
        <v>0</v>
      </c>
      <c r="H82" s="10">
        <v>45</v>
      </c>
      <c r="I82" s="10" t="s">
        <v>38</v>
      </c>
      <c r="J82" s="10">
        <v>41</v>
      </c>
      <c r="K82" s="10">
        <f t="shared" si="12"/>
        <v>-3</v>
      </c>
      <c r="L82" s="10"/>
      <c r="M82" s="10"/>
      <c r="N82" s="10">
        <v>0</v>
      </c>
      <c r="O82" s="10"/>
      <c r="P82" s="10">
        <f t="shared" si="13"/>
        <v>7.6</v>
      </c>
      <c r="Q82" s="12"/>
      <c r="R82" s="12"/>
      <c r="S82" s="10"/>
      <c r="T82" s="10">
        <f t="shared" si="14"/>
        <v>10.526315789473685</v>
      </c>
      <c r="U82" s="10">
        <f t="shared" si="15"/>
        <v>10.526315789473685</v>
      </c>
      <c r="V82" s="10">
        <v>5.4</v>
      </c>
      <c r="W82" s="10">
        <v>10.199999999999999</v>
      </c>
      <c r="X82" s="10">
        <v>6.0679999999999996</v>
      </c>
      <c r="Y82" s="10">
        <v>9</v>
      </c>
      <c r="Z82" s="10">
        <v>8.6</v>
      </c>
      <c r="AA82" s="10">
        <v>6.8</v>
      </c>
      <c r="AB82" s="10">
        <v>5.2</v>
      </c>
      <c r="AC82" s="10">
        <v>13.2</v>
      </c>
      <c r="AD82" s="10">
        <v>6.8</v>
      </c>
      <c r="AE82" s="10">
        <v>6.6</v>
      </c>
      <c r="AF82" s="27" t="s">
        <v>177</v>
      </c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s="17" customFormat="1" ht="15.75" thickBot="1" x14ac:dyDescent="0.3">
      <c r="A83" s="21" t="s">
        <v>159</v>
      </c>
      <c r="B83" s="22" t="s">
        <v>41</v>
      </c>
      <c r="C83" s="22"/>
      <c r="D83" s="22"/>
      <c r="E83" s="22"/>
      <c r="F83" s="23"/>
      <c r="G83" s="15">
        <v>0.84</v>
      </c>
      <c r="H83" s="14"/>
      <c r="I83" s="14" t="s">
        <v>42</v>
      </c>
      <c r="J83" s="14"/>
      <c r="K83" s="14">
        <f>E83-J83</f>
        <v>0</v>
      </c>
      <c r="L83" s="14"/>
      <c r="M83" s="14"/>
      <c r="N83" s="14">
        <v>0</v>
      </c>
      <c r="O83" s="14"/>
      <c r="P83" s="14">
        <f>E83/5</f>
        <v>0</v>
      </c>
      <c r="Q83" s="16"/>
      <c r="R83" s="16"/>
      <c r="S83" s="14"/>
      <c r="T83" s="14" t="e">
        <f>(F83+N83+O83+Q83)/P83</f>
        <v>#DIV/0!</v>
      </c>
      <c r="U83" s="14" t="e">
        <f>(F83+N83+O83)/P83</f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160</v>
      </c>
      <c r="AG83" s="14">
        <f t="shared" ref="AG83:AG104" si="17">G83*Q83</f>
        <v>0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" t="s">
        <v>121</v>
      </c>
      <c r="B84" s="1" t="s">
        <v>41</v>
      </c>
      <c r="C84" s="1">
        <v>32</v>
      </c>
      <c r="D84" s="1">
        <v>173</v>
      </c>
      <c r="E84" s="1">
        <v>18</v>
      </c>
      <c r="F84" s="1">
        <v>163</v>
      </c>
      <c r="G84" s="7">
        <v>0.33</v>
      </c>
      <c r="H84" s="1">
        <v>45</v>
      </c>
      <c r="I84" s="1" t="s">
        <v>42</v>
      </c>
      <c r="J84" s="1">
        <v>26</v>
      </c>
      <c r="K84" s="1">
        <f t="shared" si="12"/>
        <v>-8</v>
      </c>
      <c r="L84" s="1"/>
      <c r="M84" s="1"/>
      <c r="N84" s="1">
        <v>0</v>
      </c>
      <c r="O84" s="1"/>
      <c r="P84" s="1">
        <f t="shared" si="13"/>
        <v>3.6</v>
      </c>
      <c r="Q84" s="5"/>
      <c r="R84" s="5"/>
      <c r="S84" s="1"/>
      <c r="T84" s="1">
        <f t="shared" si="14"/>
        <v>45.277777777777779</v>
      </c>
      <c r="U84" s="1">
        <f t="shared" si="15"/>
        <v>45.277777777777779</v>
      </c>
      <c r="V84" s="1">
        <v>10.199999999999999</v>
      </c>
      <c r="W84" s="1">
        <v>16.600000000000001</v>
      </c>
      <c r="X84" s="1">
        <v>10.4</v>
      </c>
      <c r="Y84" s="1">
        <v>7.8</v>
      </c>
      <c r="Z84" s="1">
        <v>0.4</v>
      </c>
      <c r="AA84" s="1">
        <v>20.8</v>
      </c>
      <c r="AB84" s="1">
        <v>8.1999999999999993</v>
      </c>
      <c r="AC84" s="1">
        <v>11.8</v>
      </c>
      <c r="AD84" s="1">
        <v>17.2</v>
      </c>
      <c r="AE84" s="1">
        <v>15</v>
      </c>
      <c r="AF84" s="1"/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41</v>
      </c>
      <c r="C85" s="1">
        <v>146</v>
      </c>
      <c r="D85" s="1"/>
      <c r="E85" s="1">
        <v>85</v>
      </c>
      <c r="F85" s="1">
        <v>7</v>
      </c>
      <c r="G85" s="7">
        <v>0.36</v>
      </c>
      <c r="H85" s="1">
        <v>45</v>
      </c>
      <c r="I85" s="1" t="s">
        <v>42</v>
      </c>
      <c r="J85" s="1">
        <v>90</v>
      </c>
      <c r="K85" s="1">
        <f t="shared" si="12"/>
        <v>-5</v>
      </c>
      <c r="L85" s="1"/>
      <c r="M85" s="1"/>
      <c r="N85" s="1">
        <v>227</v>
      </c>
      <c r="O85" s="1">
        <v>200</v>
      </c>
      <c r="P85" s="1">
        <f t="shared" si="13"/>
        <v>17</v>
      </c>
      <c r="Q85" s="5"/>
      <c r="R85" s="5"/>
      <c r="S85" s="1"/>
      <c r="T85" s="1">
        <f t="shared" si="14"/>
        <v>25.529411764705884</v>
      </c>
      <c r="U85" s="1">
        <f t="shared" si="15"/>
        <v>25.529411764705884</v>
      </c>
      <c r="V85" s="1">
        <v>47.6</v>
      </c>
      <c r="W85" s="1">
        <v>14.2</v>
      </c>
      <c r="X85" s="1">
        <v>28.2</v>
      </c>
      <c r="Y85" s="1">
        <v>40.200000000000003</v>
      </c>
      <c r="Z85" s="1">
        <v>23.6</v>
      </c>
      <c r="AA85" s="1">
        <v>23.4</v>
      </c>
      <c r="AB85" s="1">
        <v>22.6</v>
      </c>
      <c r="AC85" s="1">
        <v>20.6</v>
      </c>
      <c r="AD85" s="1">
        <v>44.4</v>
      </c>
      <c r="AE85" s="1">
        <v>25.2</v>
      </c>
      <c r="AF85" s="1"/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37</v>
      </c>
      <c r="C86" s="1">
        <v>1199.21</v>
      </c>
      <c r="D86" s="1">
        <v>1526.1310000000001</v>
      </c>
      <c r="E86" s="1">
        <v>488.53100000000001</v>
      </c>
      <c r="F86" s="1">
        <v>2122.4369999999999</v>
      </c>
      <c r="G86" s="7">
        <v>1</v>
      </c>
      <c r="H86" s="1">
        <v>45</v>
      </c>
      <c r="I86" s="1" t="s">
        <v>58</v>
      </c>
      <c r="J86" s="1">
        <v>448.5</v>
      </c>
      <c r="K86" s="1">
        <f t="shared" si="12"/>
        <v>40.031000000000006</v>
      </c>
      <c r="L86" s="1"/>
      <c r="M86" s="1"/>
      <c r="N86" s="1">
        <v>0</v>
      </c>
      <c r="O86" s="1"/>
      <c r="P86" s="1">
        <f t="shared" si="13"/>
        <v>97.706199999999995</v>
      </c>
      <c r="Q86" s="5"/>
      <c r="R86" s="5"/>
      <c r="S86" s="1"/>
      <c r="T86" s="1">
        <f t="shared" si="14"/>
        <v>21.722644008261501</v>
      </c>
      <c r="U86" s="1">
        <f t="shared" si="15"/>
        <v>21.722644008261501</v>
      </c>
      <c r="V86" s="1">
        <v>120.0866</v>
      </c>
      <c r="W86" s="1">
        <v>224.49199999999999</v>
      </c>
      <c r="X86" s="1">
        <v>164.79339999999999</v>
      </c>
      <c r="Y86" s="1">
        <v>158.85380000000001</v>
      </c>
      <c r="Z86" s="1">
        <v>141.86060000000001</v>
      </c>
      <c r="AA86" s="1">
        <v>112.39279999999999</v>
      </c>
      <c r="AB86" s="1">
        <v>163.20740000000001</v>
      </c>
      <c r="AC86" s="1">
        <v>163.3578</v>
      </c>
      <c r="AD86" s="1">
        <v>147.8184</v>
      </c>
      <c r="AE86" s="1">
        <v>153.18620000000001</v>
      </c>
      <c r="AF86" s="29" t="s">
        <v>54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41</v>
      </c>
      <c r="C87" s="1">
        <v>123</v>
      </c>
      <c r="D87" s="1">
        <v>4</v>
      </c>
      <c r="E87" s="1">
        <v>18</v>
      </c>
      <c r="F87" s="1">
        <v>21</v>
      </c>
      <c r="G87" s="7">
        <v>0.1</v>
      </c>
      <c r="H87" s="1">
        <v>60</v>
      </c>
      <c r="I87" s="1" t="s">
        <v>42</v>
      </c>
      <c r="J87" s="1">
        <v>21</v>
      </c>
      <c r="K87" s="1">
        <f t="shared" si="12"/>
        <v>-3</v>
      </c>
      <c r="L87" s="1"/>
      <c r="M87" s="1"/>
      <c r="N87" s="1">
        <v>0</v>
      </c>
      <c r="O87" s="1"/>
      <c r="P87" s="1">
        <f t="shared" si="13"/>
        <v>3.6</v>
      </c>
      <c r="Q87" s="5">
        <f t="shared" ref="Q87:Q99" si="18">14*P87-O87-N87-F87</f>
        <v>29.4</v>
      </c>
      <c r="R87" s="5"/>
      <c r="S87" s="1"/>
      <c r="T87" s="1">
        <f t="shared" si="14"/>
        <v>14</v>
      </c>
      <c r="U87" s="1">
        <f t="shared" si="15"/>
        <v>5.833333333333333</v>
      </c>
      <c r="V87" s="1">
        <v>2.6</v>
      </c>
      <c r="W87" s="1">
        <v>4.8</v>
      </c>
      <c r="X87" s="1">
        <v>3.4</v>
      </c>
      <c r="Y87" s="1">
        <v>0.8</v>
      </c>
      <c r="Z87" s="1">
        <v>1.4</v>
      </c>
      <c r="AA87" s="1">
        <v>4</v>
      </c>
      <c r="AB87" s="1">
        <v>3.2</v>
      </c>
      <c r="AC87" s="1">
        <v>8.8000000000000007</v>
      </c>
      <c r="AD87" s="1">
        <v>24</v>
      </c>
      <c r="AE87" s="1">
        <v>21.8</v>
      </c>
      <c r="AF87" s="28" t="s">
        <v>181</v>
      </c>
      <c r="AG87" s="1">
        <f t="shared" si="17"/>
        <v>2.94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37</v>
      </c>
      <c r="C88" s="1">
        <v>73.83</v>
      </c>
      <c r="D88" s="1">
        <v>31.096</v>
      </c>
      <c r="E88" s="1">
        <v>13.558</v>
      </c>
      <c r="F88" s="1">
        <v>89.4</v>
      </c>
      <c r="G88" s="7">
        <v>1</v>
      </c>
      <c r="H88" s="1">
        <v>60</v>
      </c>
      <c r="I88" s="1" t="s">
        <v>42</v>
      </c>
      <c r="J88" s="1">
        <v>14.5</v>
      </c>
      <c r="K88" s="1">
        <f t="shared" si="12"/>
        <v>-0.94200000000000017</v>
      </c>
      <c r="L88" s="1"/>
      <c r="M88" s="1"/>
      <c r="N88" s="1">
        <v>0</v>
      </c>
      <c r="O88" s="1"/>
      <c r="P88" s="1">
        <f t="shared" si="13"/>
        <v>2.7115999999999998</v>
      </c>
      <c r="Q88" s="5"/>
      <c r="R88" s="5"/>
      <c r="S88" s="1"/>
      <c r="T88" s="1">
        <f t="shared" si="14"/>
        <v>32.969464522790979</v>
      </c>
      <c r="U88" s="1">
        <f t="shared" si="15"/>
        <v>32.969464522790979</v>
      </c>
      <c r="V88" s="1">
        <v>2.7791999999999999</v>
      </c>
      <c r="W88" s="1">
        <v>7.9495999999999993</v>
      </c>
      <c r="X88" s="1">
        <v>9.5291999999999994</v>
      </c>
      <c r="Y88" s="1">
        <v>7.56</v>
      </c>
      <c r="Z88" s="1">
        <v>3.9578000000000002</v>
      </c>
      <c r="AA88" s="1">
        <v>3.1804000000000001</v>
      </c>
      <c r="AB88" s="1">
        <v>11.450200000000001</v>
      </c>
      <c r="AC88" s="1">
        <v>3.1686000000000001</v>
      </c>
      <c r="AD88" s="1">
        <v>16.2164</v>
      </c>
      <c r="AE88" s="1">
        <v>17.000399999999999</v>
      </c>
      <c r="AF88" s="29" t="s">
        <v>54</v>
      </c>
      <c r="AG88" s="1">
        <f t="shared" si="1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37</v>
      </c>
      <c r="C89" s="1">
        <v>31.943999999999999</v>
      </c>
      <c r="D89" s="1">
        <v>7.1999999999999995E-2</v>
      </c>
      <c r="E89" s="1">
        <v>4.0199999999999996</v>
      </c>
      <c r="F89" s="1">
        <v>27.995999999999999</v>
      </c>
      <c r="G89" s="7">
        <v>1</v>
      </c>
      <c r="H89" s="1">
        <v>60</v>
      </c>
      <c r="I89" s="1" t="s">
        <v>42</v>
      </c>
      <c r="J89" s="1">
        <v>4</v>
      </c>
      <c r="K89" s="1">
        <f t="shared" si="12"/>
        <v>1.9999999999999574E-2</v>
      </c>
      <c r="L89" s="1"/>
      <c r="M89" s="1"/>
      <c r="N89" s="1">
        <v>0</v>
      </c>
      <c r="O89" s="1"/>
      <c r="P89" s="1">
        <f t="shared" si="13"/>
        <v>0.80399999999999994</v>
      </c>
      <c r="Q89" s="5"/>
      <c r="R89" s="5"/>
      <c r="S89" s="1"/>
      <c r="T89" s="1">
        <f t="shared" si="14"/>
        <v>34.820895522388064</v>
      </c>
      <c r="U89" s="1">
        <f t="shared" si="15"/>
        <v>34.820895522388064</v>
      </c>
      <c r="V89" s="1">
        <v>0.81720000000000004</v>
      </c>
      <c r="W89" s="1">
        <v>1.1796</v>
      </c>
      <c r="X89" s="1">
        <v>0.39879999999999999</v>
      </c>
      <c r="Y89" s="1">
        <v>3.1339999999999999</v>
      </c>
      <c r="Z89" s="1">
        <v>0.4032</v>
      </c>
      <c r="AA89" s="1">
        <v>2.7490000000000001</v>
      </c>
      <c r="AB89" s="1">
        <v>1.9372</v>
      </c>
      <c r="AC89" s="1">
        <v>0.39240000000000003</v>
      </c>
      <c r="AD89" s="1">
        <v>3.4725999999999999</v>
      </c>
      <c r="AE89" s="1">
        <v>5.0042</v>
      </c>
      <c r="AF89" s="29" t="s">
        <v>54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127</v>
      </c>
      <c r="B90" s="1" t="s">
        <v>37</v>
      </c>
      <c r="C90" s="1">
        <v>100.917</v>
      </c>
      <c r="D90" s="1">
        <v>20.067</v>
      </c>
      <c r="E90" s="1">
        <v>49.593000000000004</v>
      </c>
      <c r="F90" s="1">
        <v>64.512</v>
      </c>
      <c r="G90" s="7">
        <v>1</v>
      </c>
      <c r="H90" s="1">
        <v>60</v>
      </c>
      <c r="I90" s="1" t="s">
        <v>45</v>
      </c>
      <c r="J90" s="1">
        <v>50.8</v>
      </c>
      <c r="K90" s="1">
        <f t="shared" si="12"/>
        <v>-1.2069999999999936</v>
      </c>
      <c r="L90" s="1"/>
      <c r="M90" s="1"/>
      <c r="N90" s="1">
        <v>53</v>
      </c>
      <c r="O90" s="1"/>
      <c r="P90" s="1">
        <f t="shared" si="13"/>
        <v>9.9186000000000014</v>
      </c>
      <c r="Q90" s="5">
        <f>15*P90-O90-N90-F90</f>
        <v>31.267000000000024</v>
      </c>
      <c r="R90" s="5"/>
      <c r="S90" s="1"/>
      <c r="T90" s="1">
        <f t="shared" si="14"/>
        <v>15</v>
      </c>
      <c r="U90" s="1">
        <f t="shared" si="15"/>
        <v>11.847639787873288</v>
      </c>
      <c r="V90" s="1">
        <v>11.001799999999999</v>
      </c>
      <c r="W90" s="1">
        <v>11.4864</v>
      </c>
      <c r="X90" s="1">
        <v>14.2036</v>
      </c>
      <c r="Y90" s="1">
        <v>16.5822</v>
      </c>
      <c r="Z90" s="1">
        <v>15.099</v>
      </c>
      <c r="AA90" s="1">
        <v>13.789199999999999</v>
      </c>
      <c r="AB90" s="1">
        <v>13.5692</v>
      </c>
      <c r="AC90" s="1">
        <v>12.0014</v>
      </c>
      <c r="AD90" s="1">
        <v>18.293199999999999</v>
      </c>
      <c r="AE90" s="1">
        <v>24.047000000000001</v>
      </c>
      <c r="AF90" s="1" t="s">
        <v>128</v>
      </c>
      <c r="AG90" s="1">
        <f t="shared" si="17"/>
        <v>31.267000000000024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41</v>
      </c>
      <c r="C91" s="1">
        <v>32</v>
      </c>
      <c r="D91" s="1">
        <v>269</v>
      </c>
      <c r="E91" s="1">
        <v>30</v>
      </c>
      <c r="F91" s="1">
        <v>221</v>
      </c>
      <c r="G91" s="7">
        <v>0.33</v>
      </c>
      <c r="H91" s="1" t="e">
        <v>#N/A</v>
      </c>
      <c r="I91" s="1" t="s">
        <v>42</v>
      </c>
      <c r="J91" s="1">
        <v>37</v>
      </c>
      <c r="K91" s="1">
        <f t="shared" si="12"/>
        <v>-7</v>
      </c>
      <c r="L91" s="1"/>
      <c r="M91" s="1"/>
      <c r="N91" s="1">
        <v>0</v>
      </c>
      <c r="O91" s="1"/>
      <c r="P91" s="1">
        <f t="shared" si="13"/>
        <v>6</v>
      </c>
      <c r="Q91" s="5"/>
      <c r="R91" s="5"/>
      <c r="S91" s="1"/>
      <c r="T91" s="1">
        <f t="shared" si="14"/>
        <v>36.833333333333336</v>
      </c>
      <c r="U91" s="1">
        <f t="shared" si="15"/>
        <v>36.833333333333336</v>
      </c>
      <c r="V91" s="1">
        <v>10</v>
      </c>
      <c r="W91" s="1">
        <v>23.6</v>
      </c>
      <c r="X91" s="1">
        <v>13.6</v>
      </c>
      <c r="Y91" s="1">
        <v>1.4</v>
      </c>
      <c r="Z91" s="1">
        <v>21.8</v>
      </c>
      <c r="AA91" s="1">
        <v>9</v>
      </c>
      <c r="AB91" s="1">
        <v>3.2</v>
      </c>
      <c r="AC91" s="1">
        <v>22.4</v>
      </c>
      <c r="AD91" s="1">
        <v>7.6</v>
      </c>
      <c r="AE91" s="1">
        <v>10</v>
      </c>
      <c r="AF91" s="29" t="s">
        <v>54</v>
      </c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37</v>
      </c>
      <c r="C92" s="1">
        <v>310.29000000000002</v>
      </c>
      <c r="D92" s="1">
        <v>126.14</v>
      </c>
      <c r="E92" s="1">
        <v>123.313</v>
      </c>
      <c r="F92" s="1">
        <v>279.267</v>
      </c>
      <c r="G92" s="7">
        <v>1</v>
      </c>
      <c r="H92" s="1">
        <v>45</v>
      </c>
      <c r="I92" s="1" t="s">
        <v>42</v>
      </c>
      <c r="J92" s="1">
        <v>112.6</v>
      </c>
      <c r="K92" s="1">
        <f t="shared" ref="K92:K104" si="19">E92-J92</f>
        <v>10.713000000000008</v>
      </c>
      <c r="L92" s="1"/>
      <c r="M92" s="1"/>
      <c r="N92" s="1">
        <v>50</v>
      </c>
      <c r="O92" s="1"/>
      <c r="P92" s="1">
        <f t="shared" si="13"/>
        <v>24.662600000000001</v>
      </c>
      <c r="Q92" s="5">
        <f t="shared" si="18"/>
        <v>16.009400000000028</v>
      </c>
      <c r="R92" s="5"/>
      <c r="S92" s="1"/>
      <c r="T92" s="1">
        <f t="shared" si="14"/>
        <v>14</v>
      </c>
      <c r="U92" s="1">
        <f t="shared" si="15"/>
        <v>13.350863250427773</v>
      </c>
      <c r="V92" s="1">
        <v>28.6252</v>
      </c>
      <c r="W92" s="1">
        <v>35.7926</v>
      </c>
      <c r="X92" s="1">
        <v>40.215400000000002</v>
      </c>
      <c r="Y92" s="1">
        <v>6.9364000000000008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133</v>
      </c>
      <c r="AG92" s="1">
        <f t="shared" si="17"/>
        <v>16.009400000000028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41</v>
      </c>
      <c r="C93" s="1">
        <v>451</v>
      </c>
      <c r="D93" s="1">
        <v>53</v>
      </c>
      <c r="E93" s="1">
        <v>295</v>
      </c>
      <c r="F93" s="1">
        <v>94</v>
      </c>
      <c r="G93" s="7">
        <v>0.41</v>
      </c>
      <c r="H93" s="1">
        <v>50</v>
      </c>
      <c r="I93" s="1" t="s">
        <v>42</v>
      </c>
      <c r="J93" s="1">
        <v>301</v>
      </c>
      <c r="K93" s="1">
        <f t="shared" si="19"/>
        <v>-6</v>
      </c>
      <c r="L93" s="1"/>
      <c r="M93" s="1"/>
      <c r="N93" s="1">
        <v>600</v>
      </c>
      <c r="O93" s="1">
        <v>550</v>
      </c>
      <c r="P93" s="1">
        <f t="shared" si="13"/>
        <v>59</v>
      </c>
      <c r="Q93" s="5"/>
      <c r="R93" s="5"/>
      <c r="S93" s="1"/>
      <c r="T93" s="1">
        <f t="shared" si="14"/>
        <v>21.084745762711865</v>
      </c>
      <c r="U93" s="1">
        <f t="shared" si="15"/>
        <v>21.084745762711865</v>
      </c>
      <c r="V93" s="1">
        <v>96</v>
      </c>
      <c r="W93" s="1">
        <v>56.2</v>
      </c>
      <c r="X93" s="1">
        <v>29.6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135</v>
      </c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37</v>
      </c>
      <c r="C94" s="1">
        <v>350.714</v>
      </c>
      <c r="D94" s="1">
        <v>477.59500000000003</v>
      </c>
      <c r="E94" s="1">
        <v>216.67500000000001</v>
      </c>
      <c r="F94" s="1">
        <v>341.358</v>
      </c>
      <c r="G94" s="7">
        <v>1</v>
      </c>
      <c r="H94" s="1">
        <v>50</v>
      </c>
      <c r="I94" s="1" t="s">
        <v>42</v>
      </c>
      <c r="J94" s="1">
        <v>203.5</v>
      </c>
      <c r="K94" s="1">
        <f t="shared" si="19"/>
        <v>13.175000000000011</v>
      </c>
      <c r="L94" s="1"/>
      <c r="M94" s="1"/>
      <c r="N94" s="1">
        <v>70</v>
      </c>
      <c r="O94" s="1"/>
      <c r="P94" s="1">
        <f t="shared" si="13"/>
        <v>43.335000000000001</v>
      </c>
      <c r="Q94" s="5">
        <f t="shared" si="18"/>
        <v>195.33200000000005</v>
      </c>
      <c r="R94" s="5"/>
      <c r="S94" s="1"/>
      <c r="T94" s="1">
        <f t="shared" si="14"/>
        <v>14.000000000000002</v>
      </c>
      <c r="U94" s="1">
        <f t="shared" si="15"/>
        <v>9.4925118264682133</v>
      </c>
      <c r="V94" s="1">
        <v>40.188999999999993</v>
      </c>
      <c r="W94" s="1">
        <v>53.014200000000002</v>
      </c>
      <c r="X94" s="1">
        <v>45.966000000000001</v>
      </c>
      <c r="Y94" s="1">
        <v>4.0137999999999998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17"/>
        <v>195.33200000000005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41</v>
      </c>
      <c r="C95" s="1">
        <v>303</v>
      </c>
      <c r="D95" s="1">
        <v>137</v>
      </c>
      <c r="E95" s="1">
        <v>158</v>
      </c>
      <c r="F95" s="1">
        <v>63</v>
      </c>
      <c r="G95" s="7">
        <v>0.35</v>
      </c>
      <c r="H95" s="1">
        <v>50</v>
      </c>
      <c r="I95" s="1" t="s">
        <v>42</v>
      </c>
      <c r="J95" s="1">
        <v>158.5</v>
      </c>
      <c r="K95" s="1">
        <f t="shared" si="19"/>
        <v>-0.5</v>
      </c>
      <c r="L95" s="1"/>
      <c r="M95" s="1"/>
      <c r="N95" s="1">
        <v>160</v>
      </c>
      <c r="O95" s="1">
        <v>150</v>
      </c>
      <c r="P95" s="1">
        <f t="shared" si="13"/>
        <v>31.6</v>
      </c>
      <c r="Q95" s="5">
        <f t="shared" si="18"/>
        <v>69.400000000000034</v>
      </c>
      <c r="R95" s="5"/>
      <c r="S95" s="1"/>
      <c r="T95" s="1">
        <f t="shared" si="14"/>
        <v>14</v>
      </c>
      <c r="U95" s="1">
        <f t="shared" si="15"/>
        <v>11.80379746835443</v>
      </c>
      <c r="V95" s="1">
        <v>33.6</v>
      </c>
      <c r="W95" s="1">
        <v>25.8</v>
      </c>
      <c r="X95" s="1">
        <v>38</v>
      </c>
      <c r="Y95" s="1">
        <v>5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139</v>
      </c>
      <c r="AG95" s="1">
        <f t="shared" si="17"/>
        <v>24.29000000000001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37</v>
      </c>
      <c r="C96" s="1">
        <v>243.73500000000001</v>
      </c>
      <c r="D96" s="1">
        <v>2.5499999999999998</v>
      </c>
      <c r="E96" s="1">
        <v>103.19499999999999</v>
      </c>
      <c r="F96" s="1">
        <v>108.111</v>
      </c>
      <c r="G96" s="7">
        <v>1</v>
      </c>
      <c r="H96" s="1">
        <v>50</v>
      </c>
      <c r="I96" s="1" t="s">
        <v>42</v>
      </c>
      <c r="J96" s="1">
        <v>98</v>
      </c>
      <c r="K96" s="1">
        <f t="shared" si="19"/>
        <v>5.1949999999999932</v>
      </c>
      <c r="L96" s="1"/>
      <c r="M96" s="1"/>
      <c r="N96" s="1">
        <v>100</v>
      </c>
      <c r="O96" s="1"/>
      <c r="P96" s="1">
        <f t="shared" si="13"/>
        <v>20.638999999999999</v>
      </c>
      <c r="Q96" s="5">
        <f t="shared" si="18"/>
        <v>80.834999999999965</v>
      </c>
      <c r="R96" s="5"/>
      <c r="S96" s="1"/>
      <c r="T96" s="1">
        <f t="shared" si="14"/>
        <v>13.999999999999998</v>
      </c>
      <c r="U96" s="1">
        <f t="shared" si="15"/>
        <v>10.083385822956538</v>
      </c>
      <c r="V96" s="1">
        <v>18.8264</v>
      </c>
      <c r="W96" s="1">
        <v>16.926200000000001</v>
      </c>
      <c r="X96" s="1">
        <v>32.729199999999999</v>
      </c>
      <c r="Y96" s="1">
        <v>12.9718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17"/>
        <v>80.834999999999965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41</v>
      </c>
      <c r="C97" s="1">
        <v>428</v>
      </c>
      <c r="D97" s="1">
        <v>58</v>
      </c>
      <c r="E97" s="1">
        <v>200</v>
      </c>
      <c r="F97" s="1">
        <v>142</v>
      </c>
      <c r="G97" s="7">
        <v>0.4</v>
      </c>
      <c r="H97" s="1">
        <v>50</v>
      </c>
      <c r="I97" s="1" t="s">
        <v>42</v>
      </c>
      <c r="J97" s="1">
        <v>199</v>
      </c>
      <c r="K97" s="1">
        <f t="shared" si="19"/>
        <v>1</v>
      </c>
      <c r="L97" s="1"/>
      <c r="M97" s="1"/>
      <c r="N97" s="1">
        <v>280</v>
      </c>
      <c r="O97" s="1">
        <v>200</v>
      </c>
      <c r="P97" s="1">
        <f t="shared" si="13"/>
        <v>40</v>
      </c>
      <c r="Q97" s="5"/>
      <c r="R97" s="5"/>
      <c r="S97" s="1"/>
      <c r="T97" s="1">
        <f t="shared" si="14"/>
        <v>15.55</v>
      </c>
      <c r="U97" s="1">
        <f t="shared" si="15"/>
        <v>15.55</v>
      </c>
      <c r="V97" s="1">
        <v>51.2</v>
      </c>
      <c r="W97" s="1">
        <v>28.6</v>
      </c>
      <c r="X97" s="1">
        <v>64</v>
      </c>
      <c r="Y97" s="1">
        <v>29.4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7" t="s">
        <v>180</v>
      </c>
      <c r="AG97" s="1">
        <f t="shared" si="1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41</v>
      </c>
      <c r="C98" s="1">
        <v>298</v>
      </c>
      <c r="D98" s="1">
        <v>67</v>
      </c>
      <c r="E98" s="1">
        <v>232</v>
      </c>
      <c r="F98" s="1">
        <v>13</v>
      </c>
      <c r="G98" s="7">
        <v>0.41</v>
      </c>
      <c r="H98" s="1">
        <v>50</v>
      </c>
      <c r="I98" s="1" t="s">
        <v>42</v>
      </c>
      <c r="J98" s="1">
        <v>251.5</v>
      </c>
      <c r="K98" s="1">
        <f t="shared" si="19"/>
        <v>-19.5</v>
      </c>
      <c r="L98" s="1"/>
      <c r="M98" s="1"/>
      <c r="N98" s="1">
        <v>580</v>
      </c>
      <c r="O98" s="1">
        <v>500</v>
      </c>
      <c r="P98" s="1">
        <f t="shared" si="13"/>
        <v>46.4</v>
      </c>
      <c r="Q98" s="5"/>
      <c r="R98" s="5"/>
      <c r="S98" s="1"/>
      <c r="T98" s="1">
        <f t="shared" si="14"/>
        <v>23.556034482758623</v>
      </c>
      <c r="U98" s="1">
        <f t="shared" si="15"/>
        <v>23.556034482758623</v>
      </c>
      <c r="V98" s="1">
        <v>82.2</v>
      </c>
      <c r="W98" s="1">
        <v>45.8</v>
      </c>
      <c r="X98" s="1">
        <v>41.6</v>
      </c>
      <c r="Y98" s="1">
        <v>2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144</v>
      </c>
      <c r="AG98" s="1">
        <f t="shared" si="1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37</v>
      </c>
      <c r="C99" s="1">
        <v>160.39699999999999</v>
      </c>
      <c r="D99" s="1">
        <v>1095.6110000000001</v>
      </c>
      <c r="E99" s="1">
        <v>247.08500000000001</v>
      </c>
      <c r="F99" s="1">
        <v>642.95299999999997</v>
      </c>
      <c r="G99" s="7">
        <v>1</v>
      </c>
      <c r="H99" s="1">
        <v>50</v>
      </c>
      <c r="I99" s="1" t="s">
        <v>42</v>
      </c>
      <c r="J99" s="1">
        <v>236.5</v>
      </c>
      <c r="K99" s="1">
        <f t="shared" si="19"/>
        <v>10.585000000000008</v>
      </c>
      <c r="L99" s="1"/>
      <c r="M99" s="1"/>
      <c r="N99" s="1">
        <v>0</v>
      </c>
      <c r="O99" s="1"/>
      <c r="P99" s="1">
        <f t="shared" si="13"/>
        <v>49.417000000000002</v>
      </c>
      <c r="Q99" s="5">
        <f t="shared" si="18"/>
        <v>48.884999999999991</v>
      </c>
      <c r="R99" s="5"/>
      <c r="S99" s="1"/>
      <c r="T99" s="1">
        <f t="shared" si="14"/>
        <v>13.999999999999998</v>
      </c>
      <c r="U99" s="1">
        <f t="shared" si="15"/>
        <v>13.01076552603355</v>
      </c>
      <c r="V99" s="1">
        <v>45.0792</v>
      </c>
      <c r="W99" s="1">
        <v>79.257800000000003</v>
      </c>
      <c r="X99" s="1">
        <v>35.848999999999997</v>
      </c>
      <c r="Y99" s="1">
        <v>6.2587999999999999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146</v>
      </c>
      <c r="AG99" s="1">
        <f t="shared" si="17"/>
        <v>48.884999999999991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147</v>
      </c>
      <c r="B100" s="1" t="s">
        <v>41</v>
      </c>
      <c r="C100" s="1">
        <v>91</v>
      </c>
      <c r="D100" s="1">
        <v>55</v>
      </c>
      <c r="E100" s="1">
        <v>55</v>
      </c>
      <c r="F100" s="1">
        <v>68</v>
      </c>
      <c r="G100" s="7">
        <v>0.3</v>
      </c>
      <c r="H100" s="1">
        <v>50</v>
      </c>
      <c r="I100" s="1" t="s">
        <v>42</v>
      </c>
      <c r="J100" s="1">
        <v>57</v>
      </c>
      <c r="K100" s="1">
        <f t="shared" si="19"/>
        <v>-2</v>
      </c>
      <c r="L100" s="1"/>
      <c r="M100" s="1"/>
      <c r="N100" s="1">
        <v>80</v>
      </c>
      <c r="O100" s="1">
        <v>80</v>
      </c>
      <c r="P100" s="1">
        <f t="shared" si="13"/>
        <v>11</v>
      </c>
      <c r="Q100" s="5"/>
      <c r="R100" s="5"/>
      <c r="S100" s="1"/>
      <c r="T100" s="1">
        <f t="shared" si="14"/>
        <v>20.727272727272727</v>
      </c>
      <c r="U100" s="1">
        <f t="shared" si="15"/>
        <v>20.727272727272727</v>
      </c>
      <c r="V100" s="1">
        <v>17.399999999999999</v>
      </c>
      <c r="W100" s="1">
        <v>14.4</v>
      </c>
      <c r="X100" s="1">
        <v>15.8</v>
      </c>
      <c r="Y100" s="1">
        <v>3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27" t="s">
        <v>179</v>
      </c>
      <c r="AG100" s="1">
        <f t="shared" si="1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148</v>
      </c>
      <c r="B101" s="1" t="s">
        <v>41</v>
      </c>
      <c r="C101" s="1">
        <v>335</v>
      </c>
      <c r="D101" s="1">
        <v>140</v>
      </c>
      <c r="E101" s="1">
        <v>40</v>
      </c>
      <c r="F101" s="1">
        <v>394</v>
      </c>
      <c r="G101" s="7">
        <v>0.18</v>
      </c>
      <c r="H101" s="1">
        <v>50</v>
      </c>
      <c r="I101" s="1" t="s">
        <v>42</v>
      </c>
      <c r="J101" s="1">
        <v>47</v>
      </c>
      <c r="K101" s="1">
        <f t="shared" si="19"/>
        <v>-7</v>
      </c>
      <c r="L101" s="1"/>
      <c r="M101" s="1"/>
      <c r="N101" s="1">
        <v>0</v>
      </c>
      <c r="O101" s="1"/>
      <c r="P101" s="1">
        <f t="shared" si="13"/>
        <v>8</v>
      </c>
      <c r="Q101" s="5"/>
      <c r="R101" s="5"/>
      <c r="S101" s="1"/>
      <c r="T101" s="1">
        <f t="shared" si="14"/>
        <v>49.25</v>
      </c>
      <c r="U101" s="1">
        <f t="shared" si="15"/>
        <v>49.25</v>
      </c>
      <c r="V101" s="1">
        <v>23.2</v>
      </c>
      <c r="W101" s="1">
        <v>38.6</v>
      </c>
      <c r="X101" s="1">
        <v>19.2</v>
      </c>
      <c r="Y101" s="1">
        <v>41.2</v>
      </c>
      <c r="Z101" s="1">
        <v>15.2</v>
      </c>
      <c r="AA101" s="1">
        <v>7</v>
      </c>
      <c r="AB101" s="1">
        <v>0</v>
      </c>
      <c r="AC101" s="1">
        <v>0</v>
      </c>
      <c r="AD101" s="1">
        <v>0</v>
      </c>
      <c r="AE101" s="1">
        <v>0</v>
      </c>
      <c r="AF101" s="27" t="s">
        <v>178</v>
      </c>
      <c r="AG101" s="1">
        <f t="shared" si="1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149</v>
      </c>
      <c r="B102" s="1" t="s">
        <v>37</v>
      </c>
      <c r="C102" s="1">
        <v>6.7160000000000002</v>
      </c>
      <c r="D102" s="1">
        <v>70.19</v>
      </c>
      <c r="E102" s="1">
        <v>7.46</v>
      </c>
      <c r="F102" s="1">
        <v>58.235999999999997</v>
      </c>
      <c r="G102" s="7">
        <v>1</v>
      </c>
      <c r="H102" s="1">
        <v>60</v>
      </c>
      <c r="I102" s="1" t="s">
        <v>42</v>
      </c>
      <c r="J102" s="1">
        <v>7.8</v>
      </c>
      <c r="K102" s="1">
        <f t="shared" si="19"/>
        <v>-0.33999999999999986</v>
      </c>
      <c r="L102" s="1"/>
      <c r="M102" s="1"/>
      <c r="N102" s="1">
        <v>0</v>
      </c>
      <c r="O102" s="1"/>
      <c r="P102" s="1">
        <f t="shared" si="13"/>
        <v>1.492</v>
      </c>
      <c r="Q102" s="5"/>
      <c r="R102" s="5"/>
      <c r="S102" s="1"/>
      <c r="T102" s="1">
        <f t="shared" si="14"/>
        <v>39.032171581769433</v>
      </c>
      <c r="U102" s="1">
        <f t="shared" si="15"/>
        <v>39.032171581769433</v>
      </c>
      <c r="V102" s="1">
        <v>4.0632000000000001</v>
      </c>
      <c r="W102" s="1">
        <v>0.27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150</v>
      </c>
      <c r="AG102" s="1">
        <f t="shared" si="1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151</v>
      </c>
      <c r="B103" s="1" t="s">
        <v>41</v>
      </c>
      <c r="C103" s="1">
        <v>38</v>
      </c>
      <c r="D103" s="1">
        <v>56</v>
      </c>
      <c r="E103" s="1">
        <v>23</v>
      </c>
      <c r="F103" s="1">
        <v>63</v>
      </c>
      <c r="G103" s="7">
        <v>0.4</v>
      </c>
      <c r="H103" s="1">
        <v>60</v>
      </c>
      <c r="I103" s="1" t="s">
        <v>42</v>
      </c>
      <c r="J103" s="1">
        <v>23</v>
      </c>
      <c r="K103" s="1">
        <f t="shared" si="19"/>
        <v>0</v>
      </c>
      <c r="L103" s="1"/>
      <c r="M103" s="1"/>
      <c r="N103" s="1">
        <v>0</v>
      </c>
      <c r="O103" s="1"/>
      <c r="P103" s="1">
        <f t="shared" si="13"/>
        <v>4.5999999999999996</v>
      </c>
      <c r="Q103" s="5"/>
      <c r="R103" s="5"/>
      <c r="S103" s="1"/>
      <c r="T103" s="1">
        <f t="shared" si="14"/>
        <v>13.695652173913045</v>
      </c>
      <c r="U103" s="1">
        <f t="shared" si="15"/>
        <v>13.695652173913045</v>
      </c>
      <c r="V103" s="1">
        <v>5</v>
      </c>
      <c r="W103" s="1">
        <v>1.8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152</v>
      </c>
      <c r="AG103" s="1">
        <f t="shared" si="17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165</v>
      </c>
      <c r="B104" s="1" t="s">
        <v>41</v>
      </c>
      <c r="C104" s="1"/>
      <c r="D104" s="1">
        <v>21</v>
      </c>
      <c r="E104" s="1">
        <v>3</v>
      </c>
      <c r="F104" s="1">
        <v>16</v>
      </c>
      <c r="G104" s="7">
        <v>0.84</v>
      </c>
      <c r="H104" s="1">
        <v>50</v>
      </c>
      <c r="I104" s="1" t="s">
        <v>42</v>
      </c>
      <c r="J104" s="1">
        <v>5</v>
      </c>
      <c r="K104" s="1">
        <f t="shared" si="19"/>
        <v>-2</v>
      </c>
      <c r="L104" s="1"/>
      <c r="M104" s="1"/>
      <c r="N104" s="1">
        <v>100</v>
      </c>
      <c r="O104" s="1"/>
      <c r="P104" s="1">
        <f t="shared" si="13"/>
        <v>0.6</v>
      </c>
      <c r="Q104" s="5"/>
      <c r="R104" s="5"/>
      <c r="S104" s="1"/>
      <c r="T104" s="1">
        <f t="shared" si="14"/>
        <v>193.33333333333334</v>
      </c>
      <c r="U104" s="1">
        <f t="shared" si="15"/>
        <v>193.33333333333334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166</v>
      </c>
      <c r="AG104" s="1">
        <f t="shared" si="17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</sheetData>
  <autoFilter ref="A3:AG104" xr:uid="{D482DC19-44C6-48AF-867D-C5447CD65D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2025-03-11T12:48:53Z</dcterms:created>
  <dcterms:modified xsi:type="dcterms:W3CDTF">2025-03-12T06:28:42Z</dcterms:modified>
</cp:coreProperties>
</file>