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05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1'!$A$9:$J$131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1" i="1"/>
  <c r="F131" i="1"/>
  <c r="E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<sst xmlns="http://schemas.openxmlformats.org/spreadsheetml/2006/main" count="339" uniqueCount="172">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</sst>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5"/>
  <sheetViews>
    <sheetView tabSelected="1" zoomScale="87" zoomScaleNormal="87" workbookViewId="0">
      <pane ySplit="9" topLeftCell="A103" activePane="bottomLeft" state="frozen"/>
      <selection pane="bottomLeft" activeCell="E131" sqref="E13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45419</v>
      </c>
      <c r="E3" s="7" t="s">
        <v>3</v>
      </c>
      <c r="F3" s="100"/>
      <c r="G3" s="104">
        <v>45422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RIGHT(D11:D130,4)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RIGHT(D12:D131,4)</f>
        <v>5992</v>
      </c>
      <c r="B12" s="27" t="s">
        <v>24</v>
      </c>
      <c r="C12" s="34" t="s">
        <v>25</v>
      </c>
      <c r="D12" s="28">
        <v>1001014765992</v>
      </c>
      <c r="E12" s="24">
        <v>120</v>
      </c>
      <c r="F12" s="23"/>
      <c r="G12" s="23">
        <f>E12*0.4</f>
        <v>48</v>
      </c>
      <c r="H12" s="14"/>
      <c r="I12" s="14"/>
      <c r="J12" s="40"/>
    </row>
    <row r="13" spans="1:12" ht="16.5" customHeight="1" x14ac:dyDescent="0.25">
      <c r="A13" s="98" t="str">
        <f>RIGHT(D13:D132,4)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8" t="str">
        <f>RIGHT(D14:D133,4)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8" t="str">
        <f t="shared" ref="A15:A20" si="0">RIGHT(D15:D133,4)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RIGHT(D21:D137,4)</f>
        <v>4063</v>
      </c>
      <c r="B21" s="27" t="s">
        <v>34</v>
      </c>
      <c r="C21" s="32" t="s">
        <v>23</v>
      </c>
      <c r="D21" s="28">
        <v>1001012484063</v>
      </c>
      <c r="E21" s="24">
        <v>900</v>
      </c>
      <c r="F21" s="23">
        <v>1.366666666666666</v>
      </c>
      <c r="G21" s="23">
        <f>E21*1</f>
        <v>900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RIGHT(D22:D138,4)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RIGHT(D23:D139,4)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RIGHT(D24:D140,4)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RIGHT(D25:D141,4)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 t="shared" ref="A26:A32" si="1">RIGHT(D26:D143,4)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 t="shared" si="1"/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8" t="str">
        <f t="shared" si="1"/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 t="shared" si="1"/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 t="shared" si="1"/>
        <v>6797</v>
      </c>
      <c r="B30" s="27" t="s">
        <v>43</v>
      </c>
      <c r="C30" s="34" t="s">
        <v>25</v>
      </c>
      <c r="D30" s="28">
        <v>1001015026797</v>
      </c>
      <c r="E30" s="24"/>
      <c r="F30" s="23"/>
      <c r="G30" s="23">
        <f>E30*0.4</f>
        <v>0</v>
      </c>
      <c r="H30" s="14"/>
      <c r="I30" s="14"/>
      <c r="J30" s="40"/>
    </row>
    <row r="31" spans="1:10" ht="16.5" customHeight="1" x14ac:dyDescent="0.25">
      <c r="A31" s="98" t="str">
        <f t="shared" si="1"/>
        <v>4813</v>
      </c>
      <c r="B31" s="27" t="s">
        <v>44</v>
      </c>
      <c r="C31" s="31" t="s">
        <v>23</v>
      </c>
      <c r="D31" s="28">
        <v>1001012564813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 t="str">
        <f t="shared" si="1"/>
        <v>6392</v>
      </c>
      <c r="B32" s="27" t="s">
        <v>45</v>
      </c>
      <c r="C32" s="34" t="s">
        <v>25</v>
      </c>
      <c r="D32" s="28">
        <v>1001012566392</v>
      </c>
      <c r="E32" s="24">
        <v>1000</v>
      </c>
      <c r="F32" s="23">
        <v>0.4</v>
      </c>
      <c r="G32" s="23">
        <f>E32*0.4</f>
        <v>400</v>
      </c>
      <c r="H32" s="14">
        <v>3.2</v>
      </c>
      <c r="I32" s="14">
        <v>60</v>
      </c>
      <c r="J32" s="40"/>
    </row>
    <row r="33" spans="1:11" ht="16.5" customHeight="1" x14ac:dyDescent="0.25">
      <c r="A33" s="98" t="str">
        <f>RIGHT(D33:D151,4)</f>
        <v>5851</v>
      </c>
      <c r="B33" s="27" t="s">
        <v>46</v>
      </c>
      <c r="C33" s="31" t="s">
        <v>23</v>
      </c>
      <c r="D33" s="28">
        <v>1001012505851</v>
      </c>
      <c r="E33" s="24">
        <v>100</v>
      </c>
      <c r="F33" s="23">
        <v>1.366666666666666</v>
      </c>
      <c r="G33" s="23">
        <f>E33*1</f>
        <v>100</v>
      </c>
      <c r="H33" s="14">
        <v>4.0999999999999996</v>
      </c>
      <c r="I33" s="14">
        <v>60</v>
      </c>
      <c r="J33" s="40"/>
    </row>
    <row r="34" spans="1:11" ht="16.5" customHeight="1" x14ac:dyDescent="0.25">
      <c r="A34" s="98" t="str">
        <f>RIGHT(D34:D152,4)</f>
        <v>6158</v>
      </c>
      <c r="B34" s="27" t="s">
        <v>47</v>
      </c>
      <c r="C34" s="34" t="s">
        <v>25</v>
      </c>
      <c r="D34" s="28">
        <v>1001014486158</v>
      </c>
      <c r="E34" s="24"/>
      <c r="F34" s="23">
        <v>0.4</v>
      </c>
      <c r="G34" s="23">
        <f>E34*0.4</f>
        <v>0</v>
      </c>
      <c r="H34" s="14"/>
      <c r="I34" s="14">
        <v>60</v>
      </c>
      <c r="J34" s="40"/>
    </row>
    <row r="35" spans="1:11" ht="16.5" customHeight="1" x14ac:dyDescent="0.25">
      <c r="A35" s="98" t="str">
        <f>RIGHT(D35:D153,4)</f>
        <v>6259</v>
      </c>
      <c r="B35" s="27" t="s">
        <v>48</v>
      </c>
      <c r="C35" s="31" t="s">
        <v>23</v>
      </c>
      <c r="D35" s="28">
        <v>1001015356259</v>
      </c>
      <c r="E35" s="24"/>
      <c r="F35" s="23">
        <v>0.5</v>
      </c>
      <c r="G35" s="23">
        <f>E35</f>
        <v>0</v>
      </c>
      <c r="H35" s="14"/>
      <c r="I35" s="14">
        <v>30</v>
      </c>
      <c r="J35" s="40"/>
    </row>
    <row r="36" spans="1:11" ht="16.5" customHeight="1" x14ac:dyDescent="0.25">
      <c r="A36" s="98" t="str">
        <f>RIGHT(D36:D154,4)</f>
        <v>6716</v>
      </c>
      <c r="B36" s="27" t="s">
        <v>49</v>
      </c>
      <c r="C36" s="34" t="s">
        <v>25</v>
      </c>
      <c r="D36" s="28">
        <v>1001012816716</v>
      </c>
      <c r="E36" s="24">
        <v>200</v>
      </c>
      <c r="F36" s="23">
        <v>0.5</v>
      </c>
      <c r="G36" s="23">
        <f>E36*0.5</f>
        <v>100</v>
      </c>
      <c r="H36" s="14"/>
      <c r="I36" s="14">
        <v>60</v>
      </c>
      <c r="J36" s="40"/>
    </row>
    <row r="37" spans="1:11" ht="16.5" customHeight="1" thickBot="1" x14ac:dyDescent="0.3">
      <c r="A37" s="98" t="str">
        <f>RIGHT(D37:D152,4)</f>
        <v>6353</v>
      </c>
      <c r="B37" s="27" t="s">
        <v>50</v>
      </c>
      <c r="C37" s="34" t="s">
        <v>25</v>
      </c>
      <c r="D37" s="28">
        <v>1001012506353</v>
      </c>
      <c r="E37" s="24">
        <v>600</v>
      </c>
      <c r="F37" s="23">
        <v>0.4</v>
      </c>
      <c r="G37" s="23">
        <f>E37*0.4</f>
        <v>240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8" t="str">
        <f>RIGHT(D38:D153,4)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8" t="str">
        <f>RIGHT(D39:D155,4)</f>
        <v>6601</v>
      </c>
      <c r="B39" s="27" t="s">
        <v>52</v>
      </c>
      <c r="C39" s="31" t="s">
        <v>23</v>
      </c>
      <c r="D39" s="28">
        <v>1001022296601</v>
      </c>
      <c r="E39" s="24">
        <v>30</v>
      </c>
      <c r="F39" s="23"/>
      <c r="G39" s="23">
        <f>E39*1</f>
        <v>30</v>
      </c>
      <c r="H39" s="14"/>
      <c r="I39" s="14"/>
      <c r="J39" s="40"/>
      <c r="K39" s="83"/>
    </row>
    <row r="40" spans="1:11" s="15" customFormat="1" ht="16.5" customHeight="1" x14ac:dyDescent="0.25">
      <c r="A40" s="98" t="str">
        <f>RIGHT(D40:D156,4)</f>
        <v>6602</v>
      </c>
      <c r="B40" s="27" t="s">
        <v>53</v>
      </c>
      <c r="C40" s="34" t="s">
        <v>25</v>
      </c>
      <c r="D40" s="28">
        <v>1001021966602</v>
      </c>
      <c r="E40" s="24">
        <v>120</v>
      </c>
      <c r="F40" s="23"/>
      <c r="G40" s="23">
        <f>E40*0.35</f>
        <v>42</v>
      </c>
      <c r="H40" s="14"/>
      <c r="I40" s="14"/>
      <c r="J40" s="40"/>
      <c r="K40" s="83"/>
    </row>
    <row r="41" spans="1:11" s="91" customFormat="1" ht="16.5" customHeight="1" x14ac:dyDescent="0.25">
      <c r="A41" s="98" t="str">
        <f>RIGHT(D41:D155,4)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8" t="str">
        <f>RIGHT(D42:D156,4)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RIGHT(D43:D157,4)</f>
        <v>6822</v>
      </c>
      <c r="B43" s="27" t="s">
        <v>56</v>
      </c>
      <c r="C43" s="34" t="s">
        <v>25</v>
      </c>
      <c r="D43" s="28">
        <v>1001025546822</v>
      </c>
      <c r="E43" s="24">
        <v>40</v>
      </c>
      <c r="F43" s="23"/>
      <c r="G43" s="23">
        <f>E43*0.36</f>
        <v>14.399999999999999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8" t="str">
        <f>RIGHT(D45:D163,4)</f>
        <v>6123</v>
      </c>
      <c r="B45" s="27" t="s">
        <v>58</v>
      </c>
      <c r="C45" s="32" t="s">
        <v>23</v>
      </c>
      <c r="D45" s="28">
        <v>1001024976123</v>
      </c>
      <c r="E45" s="24">
        <v>200</v>
      </c>
      <c r="F45" s="23"/>
      <c r="G45" s="23">
        <f>E45*1</f>
        <v>200</v>
      </c>
      <c r="H45" s="14"/>
      <c r="I45" s="14"/>
      <c r="J45" s="40"/>
    </row>
    <row r="46" spans="1:11" ht="16.5" customHeight="1" x14ac:dyDescent="0.25">
      <c r="A46" s="98" t="str">
        <f>RIGHT(D46:D164,4)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8" t="str">
        <f>RIGHT(D47:D168,4)</f>
        <v>5982</v>
      </c>
      <c r="B47" s="27" t="s">
        <v>60</v>
      </c>
      <c r="C47" s="34" t="s">
        <v>25</v>
      </c>
      <c r="D47" s="28">
        <v>1001020965982</v>
      </c>
      <c r="E47" s="24">
        <v>80</v>
      </c>
      <c r="F47" s="23"/>
      <c r="G47" s="23">
        <f>E47*0.6</f>
        <v>48</v>
      </c>
      <c r="H47" s="14"/>
      <c r="I47" s="14"/>
      <c r="J47" s="40"/>
    </row>
    <row r="48" spans="1:11" ht="16.5" customHeight="1" x14ac:dyDescent="0.25">
      <c r="A48" s="98" t="str">
        <f>RIGHT(D48:D169,4)</f>
        <v>5976</v>
      </c>
      <c r="B48" s="27" t="s">
        <v>61</v>
      </c>
      <c r="C48" s="34" t="s">
        <v>25</v>
      </c>
      <c r="D48" s="28">
        <v>1001020965976</v>
      </c>
      <c r="E48" s="24">
        <v>400</v>
      </c>
      <c r="F48" s="23"/>
      <c r="G48" s="23">
        <f>E48*0.35</f>
        <v>140</v>
      </c>
      <c r="H48" s="14"/>
      <c r="I48" s="14"/>
      <c r="J48" s="40"/>
    </row>
    <row r="49" spans="1:11" ht="16.5" customHeight="1" x14ac:dyDescent="0.25">
      <c r="A49" s="98" t="str">
        <f>RIGHT(D49:D169,4)</f>
        <v>5981</v>
      </c>
      <c r="B49" s="27" t="s">
        <v>62</v>
      </c>
      <c r="C49" s="31" t="s">
        <v>23</v>
      </c>
      <c r="D49" s="28">
        <v>1001020965981</v>
      </c>
      <c r="E49" s="24">
        <v>30</v>
      </c>
      <c r="F49" s="23"/>
      <c r="G49" s="23">
        <f>E49*1</f>
        <v>30</v>
      </c>
      <c r="H49" s="14"/>
      <c r="I49" s="14"/>
      <c r="J49" s="40"/>
    </row>
    <row r="50" spans="1:11" s="15" customFormat="1" ht="16.5" customHeight="1" x14ac:dyDescent="0.25">
      <c r="A50" s="98" t="str">
        <f>RIGHT(D50:D170,4)</f>
        <v>6303</v>
      </c>
      <c r="B50" s="71" t="s">
        <v>63</v>
      </c>
      <c r="C50" s="31" t="s">
        <v>23</v>
      </c>
      <c r="D50" s="28">
        <v>1001022726303</v>
      </c>
      <c r="E50" s="24">
        <v>80</v>
      </c>
      <c r="F50" s="23">
        <v>1.0666666666666671</v>
      </c>
      <c r="G50" s="23">
        <f>E50*1</f>
        <v>80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8" t="str">
        <f>RIGHT(D51:D171,4)</f>
        <v>6777</v>
      </c>
      <c r="B51" s="71" t="s">
        <v>64</v>
      </c>
      <c r="C51" s="34" t="s">
        <v>25</v>
      </c>
      <c r="D51" s="28">
        <v>1001025506777</v>
      </c>
      <c r="E51" s="24">
        <v>200</v>
      </c>
      <c r="F51" s="23"/>
      <c r="G51" s="23">
        <f>E51*0.4</f>
        <v>80</v>
      </c>
      <c r="H51" s="14"/>
      <c r="I51" s="14"/>
      <c r="J51" s="40"/>
      <c r="K51" s="83"/>
    </row>
    <row r="52" spans="1:11" ht="16.5" customHeight="1" x14ac:dyDescent="0.25">
      <c r="A52" s="98" t="str">
        <f t="shared" ref="A52:A65" si="2">RIGHT(D52:D171,4)</f>
        <v>6726</v>
      </c>
      <c r="B52" s="46" t="s">
        <v>65</v>
      </c>
      <c r="C52" s="34" t="s">
        <v>25</v>
      </c>
      <c r="D52" s="28">
        <v>1001022466726</v>
      </c>
      <c r="E52" s="24">
        <v>800</v>
      </c>
      <c r="F52" s="23">
        <v>0.45</v>
      </c>
      <c r="G52" s="23">
        <f>E52*0.41</f>
        <v>328</v>
      </c>
      <c r="H52" s="14">
        <v>4.5</v>
      </c>
      <c r="I52" s="14">
        <v>45</v>
      </c>
      <c r="J52" s="40"/>
    </row>
    <row r="53" spans="1:11" ht="16.5" customHeight="1" x14ac:dyDescent="0.25">
      <c r="A53" s="98" t="str">
        <f t="shared" si="2"/>
        <v>5820</v>
      </c>
      <c r="B53" s="46" t="s">
        <v>66</v>
      </c>
      <c r="C53" s="31" t="s">
        <v>23</v>
      </c>
      <c r="D53" s="28">
        <v>1001022465820</v>
      </c>
      <c r="E53" s="24">
        <v>20</v>
      </c>
      <c r="F53" s="23"/>
      <c r="G53" s="23">
        <f>E53*1</f>
        <v>20</v>
      </c>
      <c r="H53" s="14"/>
      <c r="I53" s="14">
        <v>45</v>
      </c>
      <c r="J53" s="40"/>
    </row>
    <row r="54" spans="1:11" ht="16.5" customHeight="1" x14ac:dyDescent="0.25">
      <c r="A54" s="98" t="str">
        <f t="shared" si="2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8" t="str">
        <f t="shared" si="2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8" t="str">
        <f t="shared" si="2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8" t="str">
        <f t="shared" si="2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8" t="str">
        <f t="shared" si="2"/>
        <v>6722</v>
      </c>
      <c r="B58" s="46" t="s">
        <v>71</v>
      </c>
      <c r="C58" s="34" t="s">
        <v>25</v>
      </c>
      <c r="D58" s="28">
        <v>1001022376722</v>
      </c>
      <c r="E58" s="24">
        <v>2000</v>
      </c>
      <c r="F58" s="23">
        <v>0.41</v>
      </c>
      <c r="G58" s="23">
        <f>E58*0.41</f>
        <v>820</v>
      </c>
      <c r="H58" s="14">
        <v>4.5</v>
      </c>
      <c r="I58" s="14">
        <v>45</v>
      </c>
      <c r="J58" s="40"/>
    </row>
    <row r="59" spans="1:11" ht="16.5" customHeight="1" x14ac:dyDescent="0.25">
      <c r="A59" s="98" t="str">
        <f t="shared" si="2"/>
        <v>3812</v>
      </c>
      <c r="B59" s="46" t="s">
        <v>72</v>
      </c>
      <c r="C59" s="31" t="s">
        <v>23</v>
      </c>
      <c r="D59" s="28">
        <v>1001022373812</v>
      </c>
      <c r="E59" s="24">
        <v>400</v>
      </c>
      <c r="F59" s="23">
        <v>2.125</v>
      </c>
      <c r="G59" s="23">
        <f>E59*1</f>
        <v>400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8" t="str">
        <f t="shared" si="2"/>
        <v>6113</v>
      </c>
      <c r="B60" s="27" t="s">
        <v>73</v>
      </c>
      <c r="C60" s="31" t="s">
        <v>23</v>
      </c>
      <c r="D60" s="28">
        <v>1001022376113</v>
      </c>
      <c r="E60" s="24">
        <v>900</v>
      </c>
      <c r="F60" s="23">
        <v>1.033333333333333</v>
      </c>
      <c r="G60" s="23">
        <f>E60*1</f>
        <v>900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8" t="str">
        <f t="shared" si="2"/>
        <v>6661</v>
      </c>
      <c r="B61" s="27" t="s">
        <v>74</v>
      </c>
      <c r="C61" s="31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2"/>
        <v>6713</v>
      </c>
      <c r="B62" s="27" t="s">
        <v>75</v>
      </c>
      <c r="C62" s="36" t="s">
        <v>25</v>
      </c>
      <c r="D62" s="28">
        <v>1001022246713</v>
      </c>
      <c r="E62" s="24">
        <v>400</v>
      </c>
      <c r="F62" s="23"/>
      <c r="G62" s="23">
        <f>E62*0.41</f>
        <v>164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2"/>
        <v>6475</v>
      </c>
      <c r="B63" s="27" t="s">
        <v>76</v>
      </c>
      <c r="C63" s="36" t="s">
        <v>25</v>
      </c>
      <c r="D63" s="28">
        <v>1001025176475</v>
      </c>
      <c r="E63" s="24">
        <v>60</v>
      </c>
      <c r="F63" s="23"/>
      <c r="G63" s="23">
        <f>E63*0.4</f>
        <v>24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2"/>
        <v>6776</v>
      </c>
      <c r="B64" s="27" t="s">
        <v>77</v>
      </c>
      <c r="C64" s="36" t="s">
        <v>25</v>
      </c>
      <c r="D64" s="28">
        <v>1001025166776</v>
      </c>
      <c r="E64" s="24">
        <v>80</v>
      </c>
      <c r="F64" s="23"/>
      <c r="G64" s="23">
        <f>E64*0.35</f>
        <v>28</v>
      </c>
      <c r="H64" s="14"/>
      <c r="I64" s="14"/>
      <c r="J64" s="40"/>
      <c r="K64" s="83"/>
    </row>
    <row r="65" spans="1:10" ht="16.5" customHeight="1" thickBot="1" x14ac:dyDescent="0.3">
      <c r="A65" s="98" t="str">
        <f t="shared" si="2"/>
        <v>6297</v>
      </c>
      <c r="B65" s="47" t="s">
        <v>78</v>
      </c>
      <c r="C65" s="36" t="s">
        <v>25</v>
      </c>
      <c r="D65" s="28">
        <v>1001022556297</v>
      </c>
      <c r="E65" s="24">
        <v>480</v>
      </c>
      <c r="F65" s="23"/>
      <c r="G65" s="23">
        <f>E65*0.27</f>
        <v>129.60000000000002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8" t="str">
        <f>RIGHT(D66:D177,4)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RIGHT(D67:D178,4)</f>
        <v>3297</v>
      </c>
      <c r="B67" s="47" t="s">
        <v>80</v>
      </c>
      <c r="C67" s="31" t="s">
        <v>23</v>
      </c>
      <c r="D67" s="28">
        <v>1001034063297</v>
      </c>
      <c r="E67" s="24">
        <v>50</v>
      </c>
      <c r="F67" s="23">
        <v>1.013333333333333</v>
      </c>
      <c r="G67" s="23">
        <f>E67*1</f>
        <v>50</v>
      </c>
      <c r="H67" s="14">
        <v>3.04</v>
      </c>
      <c r="I67" s="14">
        <v>30</v>
      </c>
      <c r="J67" s="40"/>
    </row>
    <row r="68" spans="1:10" ht="16.5" customHeight="1" x14ac:dyDescent="0.25">
      <c r="A68" s="98" t="str">
        <f>RIGHT(D68:D181,4)</f>
        <v>6217</v>
      </c>
      <c r="B68" s="47" t="s">
        <v>81</v>
      </c>
      <c r="C68" s="34" t="s">
        <v>25</v>
      </c>
      <c r="D68" s="28">
        <v>1001035326217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8" t="str">
        <f>RIGHT(D69:D183,4)</f>
        <v>6527</v>
      </c>
      <c r="B69" s="47" t="s">
        <v>82</v>
      </c>
      <c r="C69" s="31" t="s">
        <v>23</v>
      </c>
      <c r="D69" s="28">
        <v>1001031076527</v>
      </c>
      <c r="E69" s="24">
        <v>100</v>
      </c>
      <c r="F69" s="23">
        <v>1.0166666666666671</v>
      </c>
      <c r="G69" s="23">
        <f>E69*1</f>
        <v>100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8" t="str">
        <f>RIGHT(D70:D184,4)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8" t="str">
        <f>RIGHT(D71:D185,4)</f>
        <v>6666</v>
      </c>
      <c r="B71" s="27" t="s">
        <v>84</v>
      </c>
      <c r="C71" s="34" t="s">
        <v>25</v>
      </c>
      <c r="D71" s="28">
        <v>1001302276666</v>
      </c>
      <c r="E71" s="24">
        <v>200</v>
      </c>
      <c r="F71" s="23">
        <v>0.28000000000000003</v>
      </c>
      <c r="G71" s="23">
        <f>E71*0.28</f>
        <v>56.000000000000007</v>
      </c>
      <c r="H71" s="14">
        <v>2.2400000000000002</v>
      </c>
      <c r="I71" s="14">
        <v>45</v>
      </c>
      <c r="J71" s="40"/>
    </row>
    <row r="72" spans="1:10" ht="16.5" customHeight="1" x14ac:dyDescent="0.25">
      <c r="A72" s="98" t="str">
        <f>RIGHT(D72:D186,4)</f>
        <v>6658</v>
      </c>
      <c r="B72" s="27" t="s">
        <v>85</v>
      </c>
      <c r="C72" s="34" t="s">
        <v>25</v>
      </c>
      <c r="D72" s="28">
        <v>1001305256658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8" t="str">
        <f>RIGHT(D73:D186,4)</f>
        <v>6669</v>
      </c>
      <c r="B73" s="27" t="s">
        <v>86</v>
      </c>
      <c r="C73" s="34" t="s">
        <v>25</v>
      </c>
      <c r="D73" s="28">
        <v>1001300516669</v>
      </c>
      <c r="E73" s="24">
        <v>120</v>
      </c>
      <c r="F73" s="23">
        <v>0.28000000000000003</v>
      </c>
      <c r="G73" s="23">
        <f>E73*0.28</f>
        <v>33.6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8" t="str">
        <f>RIGHT(D74:D187,4)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8" t="str">
        <f t="shared" ref="A75:A86" si="3">RIGHT(D75:D189,4)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8" t="str">
        <f t="shared" si="3"/>
        <v>6683</v>
      </c>
      <c r="B76" s="27" t="s">
        <v>89</v>
      </c>
      <c r="C76" s="34" t="s">
        <v>25</v>
      </c>
      <c r="D76" s="28">
        <v>1001300386683</v>
      </c>
      <c r="E76" s="24">
        <v>1000</v>
      </c>
      <c r="F76" s="23">
        <v>0.35</v>
      </c>
      <c r="G76" s="23">
        <f>E76*0.35</f>
        <v>350</v>
      </c>
      <c r="H76" s="14">
        <v>2.8</v>
      </c>
      <c r="I76" s="14">
        <v>45</v>
      </c>
      <c r="J76" s="40"/>
    </row>
    <row r="77" spans="1:10" ht="16.5" customHeight="1" x14ac:dyDescent="0.25">
      <c r="A77" s="98" t="str">
        <f t="shared" si="3"/>
        <v>6301</v>
      </c>
      <c r="B77" s="27" t="s">
        <v>90</v>
      </c>
      <c r="C77" s="31" t="s">
        <v>23</v>
      </c>
      <c r="D77" s="28">
        <v>1001303636301</v>
      </c>
      <c r="E77" s="24"/>
      <c r="F77" s="23">
        <v>0.7</v>
      </c>
      <c r="G77" s="23">
        <f>E77</f>
        <v>0</v>
      </c>
      <c r="H77" s="14"/>
      <c r="I77" s="14">
        <v>45</v>
      </c>
      <c r="J77" s="40"/>
    </row>
    <row r="78" spans="1:10" ht="16.5" customHeight="1" x14ac:dyDescent="0.25">
      <c r="A78" s="98" t="str">
        <f t="shared" si="3"/>
        <v>6302</v>
      </c>
      <c r="B78" s="27" t="s">
        <v>91</v>
      </c>
      <c r="C78" s="34" t="s">
        <v>25</v>
      </c>
      <c r="D78" s="28">
        <v>1001303636302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 t="shared" si="3"/>
        <v>6684</v>
      </c>
      <c r="B79" s="27" t="s">
        <v>92</v>
      </c>
      <c r="C79" s="34" t="s">
        <v>25</v>
      </c>
      <c r="D79" s="28">
        <v>1001304506684</v>
      </c>
      <c r="E79" s="24">
        <v>800</v>
      </c>
      <c r="F79" s="23">
        <v>0.28000000000000003</v>
      </c>
      <c r="G79" s="23">
        <f>E79*0.28</f>
        <v>224.00000000000003</v>
      </c>
      <c r="H79" s="14">
        <v>2.2400000000000002</v>
      </c>
      <c r="I79" s="14">
        <v>45</v>
      </c>
      <c r="J79" s="40"/>
    </row>
    <row r="80" spans="1:10" ht="16.5" customHeight="1" x14ac:dyDescent="0.25">
      <c r="A80" s="98" t="str">
        <f t="shared" si="3"/>
        <v>6562</v>
      </c>
      <c r="B80" s="27" t="s">
        <v>93</v>
      </c>
      <c r="C80" s="34" t="s">
        <v>25</v>
      </c>
      <c r="D80" s="28">
        <v>1001304506562</v>
      </c>
      <c r="E80" s="24"/>
      <c r="F80" s="23"/>
      <c r="G80" s="23">
        <f>E80*0.28</f>
        <v>0</v>
      </c>
      <c r="H80" s="14"/>
      <c r="I80" s="14"/>
      <c r="J80" s="40"/>
    </row>
    <row r="81" spans="1:10" ht="16.5" customHeight="1" x14ac:dyDescent="0.25">
      <c r="A81" s="98" t="str">
        <f t="shared" si="3"/>
        <v>6215</v>
      </c>
      <c r="B81" s="27" t="s">
        <v>94</v>
      </c>
      <c r="C81" s="34" t="s">
        <v>25</v>
      </c>
      <c r="D81" s="28">
        <v>1001305196215</v>
      </c>
      <c r="E81" s="24"/>
      <c r="F81" s="23"/>
      <c r="G81" s="23">
        <f>E81*0.35</f>
        <v>0</v>
      </c>
      <c r="H81" s="14"/>
      <c r="I81" s="14"/>
      <c r="J81" s="40"/>
    </row>
    <row r="82" spans="1:10" ht="16.5" customHeight="1" x14ac:dyDescent="0.25">
      <c r="A82" s="98" t="str">
        <f t="shared" si="3"/>
        <v>6689</v>
      </c>
      <c r="B82" s="65" t="s">
        <v>95</v>
      </c>
      <c r="C82" s="34" t="s">
        <v>25</v>
      </c>
      <c r="D82" s="28">
        <v>1001303986689</v>
      </c>
      <c r="E82" s="24">
        <v>1200</v>
      </c>
      <c r="F82" s="23">
        <v>0.35</v>
      </c>
      <c r="G82" s="23">
        <f>E82*0.35</f>
        <v>420</v>
      </c>
      <c r="H82" s="14">
        <v>2.8</v>
      </c>
      <c r="I82" s="14">
        <v>45</v>
      </c>
      <c r="J82" s="40"/>
    </row>
    <row r="83" spans="1:10" ht="16.5" customHeight="1" x14ac:dyDescent="0.25">
      <c r="A83" s="98" t="str">
        <f t="shared" si="3"/>
        <v>6212</v>
      </c>
      <c r="B83" s="65" t="s">
        <v>96</v>
      </c>
      <c r="C83" s="31" t="s">
        <v>23</v>
      </c>
      <c r="D83" s="28">
        <v>1001301876212</v>
      </c>
      <c r="E83" s="24"/>
      <c r="F83" s="23">
        <v>0.68</v>
      </c>
      <c r="G83" s="23">
        <f>E83*1</f>
        <v>0</v>
      </c>
      <c r="H83" s="14"/>
      <c r="I83" s="14">
        <v>45</v>
      </c>
      <c r="J83" s="40"/>
    </row>
    <row r="84" spans="1:10" ht="16.5" customHeight="1" x14ac:dyDescent="0.25">
      <c r="A84" s="98" t="str">
        <f t="shared" si="3"/>
        <v>5341</v>
      </c>
      <c r="B84" s="65" t="s">
        <v>97</v>
      </c>
      <c r="C84" s="31" t="s">
        <v>23</v>
      </c>
      <c r="D84" s="28">
        <v>1001053985341</v>
      </c>
      <c r="E84" s="24">
        <v>100</v>
      </c>
      <c r="F84" s="23">
        <v>0.71250000000000002</v>
      </c>
      <c r="G84" s="23">
        <f>E84*1</f>
        <v>100</v>
      </c>
      <c r="H84" s="14">
        <v>5.7</v>
      </c>
      <c r="I84" s="14">
        <v>45</v>
      </c>
      <c r="J84" s="40"/>
    </row>
    <row r="85" spans="1:10" ht="16.5" customHeight="1" x14ac:dyDescent="0.25">
      <c r="A85" s="98" t="str">
        <f t="shared" si="3"/>
        <v>6692</v>
      </c>
      <c r="B85" s="65" t="s">
        <v>98</v>
      </c>
      <c r="C85" s="34" t="s">
        <v>25</v>
      </c>
      <c r="D85" s="28">
        <v>1001303056692</v>
      </c>
      <c r="E85" s="24">
        <v>120</v>
      </c>
      <c r="F85" s="23">
        <v>0.28000000000000003</v>
      </c>
      <c r="G85" s="23">
        <f>E85*0.28</f>
        <v>33.6</v>
      </c>
      <c r="H85" s="14">
        <v>2.2400000000000002</v>
      </c>
      <c r="I85" s="14">
        <v>45</v>
      </c>
      <c r="J85" s="40"/>
    </row>
    <row r="86" spans="1:10" ht="16.5" customHeight="1" x14ac:dyDescent="0.25">
      <c r="A86" s="98" t="str">
        <f t="shared" si="3"/>
        <v>6586</v>
      </c>
      <c r="B86" s="65" t="s">
        <v>99</v>
      </c>
      <c r="C86" s="34" t="s">
        <v>25</v>
      </c>
      <c r="D86" s="28">
        <v>1001215576586</v>
      </c>
      <c r="E86" s="24"/>
      <c r="F86" s="23"/>
      <c r="G86" s="23">
        <f>E86*0.09</f>
        <v>0</v>
      </c>
      <c r="H86" s="14"/>
      <c r="I86" s="14"/>
      <c r="J86" s="40"/>
    </row>
    <row r="87" spans="1:10" ht="16.5" customHeight="1" x14ac:dyDescent="0.25">
      <c r="A87" s="98" t="str">
        <f>RIGHT(D87:D198,4)</f>
        <v>6228</v>
      </c>
      <c r="B87" s="65" t="s">
        <v>100</v>
      </c>
      <c r="C87" s="34" t="s">
        <v>25</v>
      </c>
      <c r="D87" s="28">
        <v>1001225416228</v>
      </c>
      <c r="E87" s="24">
        <v>80</v>
      </c>
      <c r="F87" s="23"/>
      <c r="G87" s="23">
        <f>E87*0.09</f>
        <v>7.1999999999999993</v>
      </c>
      <c r="H87" s="14"/>
      <c r="I87" s="14"/>
      <c r="J87" s="40"/>
    </row>
    <row r="88" spans="1:10" ht="16.5" customHeight="1" x14ac:dyDescent="0.25">
      <c r="A88" s="98" t="str">
        <f t="shared" ref="A88:A95" si="4">RIGHT(D88:D198,4)</f>
        <v>5544</v>
      </c>
      <c r="B88" s="27" t="s">
        <v>101</v>
      </c>
      <c r="C88" s="31" t="s">
        <v>23</v>
      </c>
      <c r="D88" s="28">
        <v>1001051875544</v>
      </c>
      <c r="E88" s="24">
        <v>250</v>
      </c>
      <c r="F88" s="23">
        <v>0.85</v>
      </c>
      <c r="G88" s="23">
        <f>E88*1</f>
        <v>250</v>
      </c>
      <c r="H88" s="14">
        <v>5.0999999999999996</v>
      </c>
      <c r="I88" s="14">
        <v>45</v>
      </c>
      <c r="J88" s="40"/>
    </row>
    <row r="89" spans="1:10" ht="16.5" customHeight="1" x14ac:dyDescent="0.25">
      <c r="A89" s="98" t="str">
        <f t="shared" si="4"/>
        <v>6213</v>
      </c>
      <c r="B89" s="27" t="s">
        <v>102</v>
      </c>
      <c r="C89" s="34" t="s">
        <v>25</v>
      </c>
      <c r="D89" s="28">
        <v>1001301876213</v>
      </c>
      <c r="E89" s="24"/>
      <c r="F89" s="23"/>
      <c r="G89" s="23">
        <f>E89*0.35</f>
        <v>0</v>
      </c>
      <c r="H89" s="14"/>
      <c r="I89" s="14"/>
      <c r="J89" s="40"/>
    </row>
    <row r="90" spans="1:10" ht="15.75" customHeight="1" thickBot="1" x14ac:dyDescent="0.3">
      <c r="A90" s="98" t="str">
        <f t="shared" si="4"/>
        <v>6697</v>
      </c>
      <c r="B90" s="27" t="s">
        <v>103</v>
      </c>
      <c r="C90" s="37" t="s">
        <v>25</v>
      </c>
      <c r="D90" s="28">
        <v>1001301876697</v>
      </c>
      <c r="E90" s="24">
        <v>1400</v>
      </c>
      <c r="F90" s="23">
        <v>0.35</v>
      </c>
      <c r="G90" s="23">
        <f>E90*0.35</f>
        <v>489.99999999999994</v>
      </c>
      <c r="H90" s="14">
        <v>2.8</v>
      </c>
      <c r="I90" s="14">
        <v>45</v>
      </c>
      <c r="J90" s="40"/>
    </row>
    <row r="91" spans="1:10" ht="16.5" customHeight="1" thickTop="1" thickBot="1" x14ac:dyDescent="0.3">
      <c r="A91" s="98" t="str">
        <f t="shared" si="4"/>
        <v/>
      </c>
      <c r="B91" s="75" t="s">
        <v>104</v>
      </c>
      <c r="C91" s="75"/>
      <c r="D91" s="75"/>
      <c r="E91" s="75"/>
      <c r="F91" s="74"/>
      <c r="G91" s="75"/>
      <c r="H91" s="75"/>
      <c r="I91" s="75"/>
      <c r="J91" s="76"/>
    </row>
    <row r="92" spans="1:10" ht="16.5" customHeight="1" thickTop="1" x14ac:dyDescent="0.25">
      <c r="A92" s="98" t="str">
        <f t="shared" si="4"/>
        <v>5706</v>
      </c>
      <c r="B92" s="27" t="s">
        <v>105</v>
      </c>
      <c r="C92" s="34" t="s">
        <v>25</v>
      </c>
      <c r="D92" s="28">
        <v>1001061975706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 t="shared" si="4"/>
        <v>6454</v>
      </c>
      <c r="B93" s="27" t="s">
        <v>106</v>
      </c>
      <c r="C93" s="34" t="s">
        <v>25</v>
      </c>
      <c r="D93" s="28">
        <v>1001201976454</v>
      </c>
      <c r="E93" s="24">
        <v>280</v>
      </c>
      <c r="F93" s="23">
        <v>0.1</v>
      </c>
      <c r="G93" s="23">
        <f>E93*0.1</f>
        <v>28</v>
      </c>
      <c r="H93" s="14">
        <v>0.8</v>
      </c>
      <c r="I93" s="14">
        <v>60</v>
      </c>
      <c r="J93" s="40"/>
    </row>
    <row r="94" spans="1:10" ht="16.5" customHeight="1" x14ac:dyDescent="0.25">
      <c r="A94" s="98" t="str">
        <f t="shared" si="4"/>
        <v>6222</v>
      </c>
      <c r="B94" s="27" t="s">
        <v>107</v>
      </c>
      <c r="C94" s="34" t="s">
        <v>25</v>
      </c>
      <c r="D94" s="28">
        <v>1001205386222</v>
      </c>
      <c r="E94" s="24"/>
      <c r="F94" s="23"/>
      <c r="G94" s="23">
        <f>E94*0.09</f>
        <v>0</v>
      </c>
      <c r="H94" s="14"/>
      <c r="I94" s="14"/>
      <c r="J94" s="40"/>
    </row>
    <row r="95" spans="1:10" ht="16.5" customHeight="1" x14ac:dyDescent="0.25">
      <c r="A95" s="98" t="str">
        <f t="shared" si="4"/>
        <v>5931</v>
      </c>
      <c r="B95" s="27" t="s">
        <v>108</v>
      </c>
      <c r="C95" s="34" t="s">
        <v>25</v>
      </c>
      <c r="D95" s="28">
        <v>1001060755931</v>
      </c>
      <c r="E95" s="24">
        <v>200</v>
      </c>
      <c r="F95" s="23">
        <v>0.22</v>
      </c>
      <c r="G95" s="23">
        <f>E95*0.22</f>
        <v>44</v>
      </c>
      <c r="H95" s="14">
        <v>1.76</v>
      </c>
      <c r="I95" s="14">
        <v>120</v>
      </c>
      <c r="J95" s="40"/>
    </row>
    <row r="96" spans="1:10" ht="16.5" customHeight="1" x14ac:dyDescent="0.25">
      <c r="A96" s="98" t="str">
        <f>RIGHT(D96:D207,4)</f>
        <v>5708</v>
      </c>
      <c r="B96" s="27" t="s">
        <v>109</v>
      </c>
      <c r="C96" s="31" t="s">
        <v>23</v>
      </c>
      <c r="D96" s="28">
        <v>1001063145708</v>
      </c>
      <c r="E96" s="24"/>
      <c r="F96" s="23">
        <v>0.51249999999999996</v>
      </c>
      <c r="G96" s="23">
        <f>E96*1</f>
        <v>0</v>
      </c>
      <c r="H96" s="14">
        <v>4.0999999999999996</v>
      </c>
      <c r="I96" s="14">
        <v>120</v>
      </c>
      <c r="J96" s="40"/>
    </row>
    <row r="97" spans="1:10" ht="16.5" customHeight="1" x14ac:dyDescent="0.25">
      <c r="A97" s="98" t="str">
        <f>RIGHT(D97:D208,4)</f>
        <v>6555</v>
      </c>
      <c r="B97" s="27" t="s">
        <v>110</v>
      </c>
      <c r="C97" s="34" t="s">
        <v>25</v>
      </c>
      <c r="D97" s="28">
        <v>1001203146555</v>
      </c>
      <c r="E97" s="24">
        <v>50</v>
      </c>
      <c r="F97" s="23"/>
      <c r="G97" s="23">
        <f>E97*0.1</f>
        <v>5</v>
      </c>
      <c r="H97" s="14"/>
      <c r="I97" s="14"/>
      <c r="J97" s="40"/>
    </row>
    <row r="98" spans="1:10" ht="16.5" customHeight="1" x14ac:dyDescent="0.25">
      <c r="A98" s="98" t="str">
        <f>RIGHT(D98:D212,4)</f>
        <v>4993</v>
      </c>
      <c r="B98" s="27" t="s">
        <v>111</v>
      </c>
      <c r="C98" s="34" t="s">
        <v>25</v>
      </c>
      <c r="D98" s="28">
        <v>1001060764993</v>
      </c>
      <c r="E98" s="24">
        <v>400</v>
      </c>
      <c r="F98" s="23">
        <v>0.25</v>
      </c>
      <c r="G98" s="23">
        <f>E98*0.25</f>
        <v>100</v>
      </c>
      <c r="H98" s="14">
        <v>2</v>
      </c>
      <c r="I98" s="14">
        <v>120</v>
      </c>
      <c r="J98" s="40"/>
    </row>
    <row r="99" spans="1:10" ht="16.5" customHeight="1" x14ac:dyDescent="0.25">
      <c r="A99" s="98" t="str">
        <f>RIGHT(D99:D213,4)</f>
        <v>5682</v>
      </c>
      <c r="B99" s="27" t="s">
        <v>112</v>
      </c>
      <c r="C99" s="34" t="s">
        <v>25</v>
      </c>
      <c r="D99" s="28">
        <v>1001193115682</v>
      </c>
      <c r="E99" s="24">
        <v>600</v>
      </c>
      <c r="F99" s="23">
        <v>0.12</v>
      </c>
      <c r="G99" s="23">
        <f>E99*0.12</f>
        <v>72</v>
      </c>
      <c r="H99" s="14">
        <v>0.96</v>
      </c>
      <c r="I99" s="14">
        <v>60</v>
      </c>
      <c r="J99" s="40"/>
    </row>
    <row r="100" spans="1:10" ht="16.5" customHeight="1" x14ac:dyDescent="0.25">
      <c r="A100" s="98" t="str">
        <f>RIGHT(D100:D214,4)</f>
        <v>6221</v>
      </c>
      <c r="B100" s="27" t="s">
        <v>113</v>
      </c>
      <c r="C100" s="34" t="s">
        <v>25</v>
      </c>
      <c r="D100" s="28">
        <v>1001205376221</v>
      </c>
      <c r="E100" s="24"/>
      <c r="F100" s="23"/>
      <c r="G100" s="23">
        <f>E100*0.09</f>
        <v>0</v>
      </c>
      <c r="H100" s="14"/>
      <c r="I100" s="14"/>
      <c r="J100" s="40"/>
    </row>
    <row r="101" spans="1:10" ht="16.5" customHeight="1" x14ac:dyDescent="0.25">
      <c r="A101" s="98" t="str">
        <f t="shared" ref="A101:A108" si="5">RIGHT(D101:D216,4)</f>
        <v>4117</v>
      </c>
      <c r="B101" s="27" t="s">
        <v>114</v>
      </c>
      <c r="C101" s="31" t="s">
        <v>23</v>
      </c>
      <c r="D101" s="28">
        <v>1001062504117</v>
      </c>
      <c r="E101" s="24">
        <v>50</v>
      </c>
      <c r="F101" s="23">
        <v>0.48749999999999999</v>
      </c>
      <c r="G101" s="23">
        <f>E101*1</f>
        <v>50</v>
      </c>
      <c r="H101" s="14">
        <v>3.9</v>
      </c>
      <c r="I101" s="14">
        <v>120</v>
      </c>
      <c r="J101" s="40"/>
    </row>
    <row r="102" spans="1:10" ht="16.5" customHeight="1" x14ac:dyDescent="0.25">
      <c r="A102" s="98" t="str">
        <f t="shared" si="5"/>
        <v>5483</v>
      </c>
      <c r="B102" s="27" t="s">
        <v>115</v>
      </c>
      <c r="C102" s="34" t="s">
        <v>25</v>
      </c>
      <c r="D102" s="28">
        <v>1001062505483</v>
      </c>
      <c r="E102" s="24">
        <v>800</v>
      </c>
      <c r="F102" s="23">
        <v>0.25</v>
      </c>
      <c r="G102" s="23">
        <f>E102*0.25</f>
        <v>200</v>
      </c>
      <c r="H102" s="14">
        <v>2</v>
      </c>
      <c r="I102" s="14">
        <v>120</v>
      </c>
      <c r="J102" s="40"/>
    </row>
    <row r="103" spans="1:10" ht="16.5" customHeight="1" thickBot="1" x14ac:dyDescent="0.3">
      <c r="A103" s="98" t="str">
        <f t="shared" si="5"/>
        <v>6453</v>
      </c>
      <c r="B103" s="27" t="s">
        <v>116</v>
      </c>
      <c r="C103" s="34" t="s">
        <v>25</v>
      </c>
      <c r="D103" s="28">
        <v>1001202506453</v>
      </c>
      <c r="E103" s="24">
        <v>140</v>
      </c>
      <c r="F103" s="23">
        <v>0.1</v>
      </c>
      <c r="G103" s="23">
        <f>E103*0.1</f>
        <v>14</v>
      </c>
      <c r="H103" s="14">
        <v>0.8</v>
      </c>
      <c r="I103" s="14">
        <v>60</v>
      </c>
      <c r="J103" s="40"/>
    </row>
    <row r="104" spans="1:10" ht="16.5" customHeight="1" thickTop="1" thickBot="1" x14ac:dyDescent="0.3">
      <c r="A104" s="98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 t="shared" si="5"/>
        <v>6756</v>
      </c>
      <c r="B105" s="29" t="s">
        <v>118</v>
      </c>
      <c r="C105" s="33" t="s">
        <v>23</v>
      </c>
      <c r="D105" s="30">
        <v>1001092446756</v>
      </c>
      <c r="E105" s="24">
        <v>50</v>
      </c>
      <c r="F105" s="23">
        <v>1.5249999999999999</v>
      </c>
      <c r="G105" s="23">
        <f>E105*1</f>
        <v>50</v>
      </c>
      <c r="H105" s="14">
        <v>6.1</v>
      </c>
      <c r="I105" s="14">
        <v>60</v>
      </c>
      <c r="J105" s="40"/>
    </row>
    <row r="106" spans="1:10" ht="16.5" customHeight="1" x14ac:dyDescent="0.25">
      <c r="A106" s="98" t="str">
        <f t="shared" si="5"/>
        <v>4611</v>
      </c>
      <c r="B106" s="29" t="s">
        <v>119</v>
      </c>
      <c r="C106" s="38" t="s">
        <v>25</v>
      </c>
      <c r="D106" s="81">
        <v>1001092444611</v>
      </c>
      <c r="E106" s="24"/>
      <c r="F106" s="23"/>
      <c r="G106" s="23">
        <f>E106*0.4</f>
        <v>0</v>
      </c>
      <c r="H106" s="14"/>
      <c r="I106" s="14"/>
      <c r="J106" s="40"/>
    </row>
    <row r="107" spans="1:10" ht="16.5" customHeight="1" x14ac:dyDescent="0.25">
      <c r="A107" s="98" t="str">
        <f t="shared" si="5"/>
        <v>6645</v>
      </c>
      <c r="B107" s="29" t="s">
        <v>120</v>
      </c>
      <c r="C107" s="38" t="s">
        <v>25</v>
      </c>
      <c r="D107" s="81">
        <v>1001093956645</v>
      </c>
      <c r="E107" s="24"/>
      <c r="F107" s="23"/>
      <c r="G107" s="23">
        <f>E107*0.8</f>
        <v>0</v>
      </c>
      <c r="H107" s="14"/>
      <c r="I107" s="14"/>
      <c r="J107" s="40"/>
    </row>
    <row r="108" spans="1:10" ht="16.5" customHeight="1" x14ac:dyDescent="0.25">
      <c r="A108" s="98" t="str">
        <f t="shared" si="5"/>
        <v>6470</v>
      </c>
      <c r="B108" s="29" t="s">
        <v>121</v>
      </c>
      <c r="C108" s="33" t="s">
        <v>23</v>
      </c>
      <c r="D108" s="81">
        <v>1001092436470</v>
      </c>
      <c r="E108" s="24">
        <v>10</v>
      </c>
      <c r="F108" s="23"/>
      <c r="G108" s="23">
        <f>E108*1</f>
        <v>10</v>
      </c>
      <c r="H108" s="14"/>
      <c r="I108" s="14"/>
      <c r="J108" s="40"/>
    </row>
    <row r="109" spans="1:10" ht="16.5" customHeight="1" x14ac:dyDescent="0.25">
      <c r="A109" s="98" t="str">
        <f>RIGHT(D109:D223,4)</f>
        <v>6025</v>
      </c>
      <c r="B109" s="29" t="s">
        <v>122</v>
      </c>
      <c r="C109" s="33" t="s">
        <v>23</v>
      </c>
      <c r="D109" s="81">
        <v>1001094966025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thickBot="1" x14ac:dyDescent="0.3">
      <c r="A110" s="98" t="str">
        <f>RIGHT(D110:D221,4)</f>
        <v>3215</v>
      </c>
      <c r="B110" s="27" t="s">
        <v>123</v>
      </c>
      <c r="C110" s="38" t="s">
        <v>25</v>
      </c>
      <c r="D110" s="52">
        <v>1001094053215</v>
      </c>
      <c r="E110" s="24">
        <v>80</v>
      </c>
      <c r="F110" s="23">
        <v>0.4</v>
      </c>
      <c r="G110" s="23">
        <f>E110*0.4</f>
        <v>32</v>
      </c>
      <c r="H110" s="14">
        <v>3.2</v>
      </c>
      <c r="I110" s="14">
        <v>60</v>
      </c>
      <c r="J110" s="40"/>
    </row>
    <row r="111" spans="1:10" ht="16.5" customHeight="1" thickTop="1" thickBot="1" x14ac:dyDescent="0.3">
      <c r="A111" s="98" t="str">
        <f>RIGHT(D111:D224,4)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RIGHT(D112:D227,4)</f>
        <v>6281</v>
      </c>
      <c r="B112" s="48" t="s">
        <v>125</v>
      </c>
      <c r="C112" s="36" t="s">
        <v>25</v>
      </c>
      <c r="D112" s="28">
        <v>1001082576281</v>
      </c>
      <c r="E112" s="24">
        <v>120</v>
      </c>
      <c r="F112" s="23">
        <v>0.3</v>
      </c>
      <c r="G112" s="23">
        <f>E112*0.3</f>
        <v>36</v>
      </c>
      <c r="H112" s="14">
        <v>1.8</v>
      </c>
      <c r="I112" s="14">
        <v>30</v>
      </c>
      <c r="J112" s="40"/>
    </row>
    <row r="113" spans="1:11" ht="16.5" customHeight="1" thickBot="1" x14ac:dyDescent="0.3">
      <c r="A113" s="98" t="str">
        <f>RIGHT(D113:D228,4)</f>
        <v>6445</v>
      </c>
      <c r="B113" s="48" t="s">
        <v>126</v>
      </c>
      <c r="C113" s="36" t="s">
        <v>25</v>
      </c>
      <c r="D113" s="28">
        <v>1001233296445</v>
      </c>
      <c r="E113" s="24">
        <v>80</v>
      </c>
      <c r="F113" s="23"/>
      <c r="G113" s="23">
        <f>E113*0.18</f>
        <v>14.399999999999999</v>
      </c>
      <c r="H113" s="97"/>
      <c r="I113" s="97"/>
      <c r="J113" s="96"/>
    </row>
    <row r="114" spans="1:11" ht="16.5" customHeight="1" thickTop="1" thickBot="1" x14ac:dyDescent="0.3">
      <c r="A114" s="98" t="str">
        <f>RIGHT(D114:D229,4)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>RIGHT(D115:D232,4)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8" t="str">
        <f>RIGHT(D116:D233,4)</f>
        <v>6314</v>
      </c>
      <c r="B116" s="48" t="s">
        <v>129</v>
      </c>
      <c r="C116" s="34" t="s">
        <v>25</v>
      </c>
      <c r="D116" s="28">
        <v>1002112606314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x14ac:dyDescent="0.25">
      <c r="A117" s="98" t="str">
        <f>RIGHT(D117:D234,4)</f>
        <v>6155</v>
      </c>
      <c r="B117" s="48" t="s">
        <v>130</v>
      </c>
      <c r="C117" s="34" t="s">
        <v>25</v>
      </c>
      <c r="D117" s="28">
        <v>1002115036155</v>
      </c>
      <c r="E117" s="24"/>
      <c r="F117" s="23"/>
      <c r="G117" s="23">
        <f>E117*0.45</f>
        <v>0</v>
      </c>
      <c r="H117" s="14"/>
      <c r="I117" s="73"/>
      <c r="J117" s="40"/>
    </row>
    <row r="118" spans="1:11" ht="16.5" customHeight="1" x14ac:dyDescent="0.25">
      <c r="A118" s="98" t="str">
        <f>RIGHT(D118:D235,4)</f>
        <v>6157</v>
      </c>
      <c r="B118" s="48" t="s">
        <v>131</v>
      </c>
      <c r="C118" s="34" t="s">
        <v>25</v>
      </c>
      <c r="D118" s="28">
        <v>1002115056157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thickBot="1" x14ac:dyDescent="0.3">
      <c r="A119" s="98" t="str">
        <f t="shared" ref="A119:A130" si="6">RIGHT(D119:D234,4)</f>
        <v>6313</v>
      </c>
      <c r="B119" s="48" t="s">
        <v>132</v>
      </c>
      <c r="C119" s="37" t="s">
        <v>25</v>
      </c>
      <c r="D119" s="28">
        <v>1002112606313</v>
      </c>
      <c r="E119" s="24"/>
      <c r="F119" s="23">
        <v>0.9</v>
      </c>
      <c r="G119" s="23">
        <f>E119*0.9</f>
        <v>0</v>
      </c>
      <c r="H119" s="14">
        <v>9</v>
      </c>
      <c r="I119" s="73">
        <v>120</v>
      </c>
      <c r="J119" s="40"/>
    </row>
    <row r="120" spans="1:11" ht="16.5" customHeight="1" thickTop="1" thickBot="1" x14ac:dyDescent="0.3">
      <c r="A120" s="98" t="str">
        <f t="shared" si="6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98" t="str">
        <f t="shared" si="6"/>
        <v>4945</v>
      </c>
      <c r="B121" s="48" t="s">
        <v>134</v>
      </c>
      <c r="C121" s="37" t="s">
        <v>25</v>
      </c>
      <c r="D121" s="28">
        <v>1002151784945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thickTop="1" thickBot="1" x14ac:dyDescent="0.3">
      <c r="A122" s="98" t="str">
        <f t="shared" si="6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s="91" customFormat="1" ht="16.5" customHeight="1" thickTop="1" thickBot="1" x14ac:dyDescent="0.3">
      <c r="A123" s="98" t="str">
        <f t="shared" si="6"/>
        <v>4956</v>
      </c>
      <c r="B123" s="92" t="s">
        <v>136</v>
      </c>
      <c r="C123" s="93" t="s">
        <v>25</v>
      </c>
      <c r="D123" s="86">
        <v>1002133974956</v>
      </c>
      <c r="E123" s="87"/>
      <c r="F123" s="88">
        <v>0.42</v>
      </c>
      <c r="G123" s="88">
        <f>E123*0.42</f>
        <v>0</v>
      </c>
      <c r="H123" s="89">
        <v>4.2</v>
      </c>
      <c r="I123" s="94">
        <v>120</v>
      </c>
      <c r="J123" s="89"/>
      <c r="K123" s="90"/>
    </row>
    <row r="124" spans="1:11" ht="16.5" customHeight="1" thickTop="1" x14ac:dyDescent="0.25">
      <c r="A124" s="98" t="str">
        <f t="shared" si="6"/>
        <v>1762</v>
      </c>
      <c r="B124" s="48" t="s">
        <v>137</v>
      </c>
      <c r="C124" s="34" t="s">
        <v>25</v>
      </c>
      <c r="D124" s="28">
        <v>1002131151762</v>
      </c>
      <c r="E124" s="24"/>
      <c r="F124" s="23">
        <v>0.42</v>
      </c>
      <c r="G124" s="23">
        <f>E124*0.42</f>
        <v>0</v>
      </c>
      <c r="H124" s="14">
        <v>4.2</v>
      </c>
      <c r="I124" s="73">
        <v>120</v>
      </c>
      <c r="J124" s="40"/>
    </row>
    <row r="125" spans="1:11" ht="16.5" customHeight="1" thickBot="1" x14ac:dyDescent="0.3">
      <c r="A125" s="98" t="str">
        <f t="shared" si="6"/>
        <v>1764</v>
      </c>
      <c r="B125" s="48" t="s">
        <v>138</v>
      </c>
      <c r="C125" s="37" t="s">
        <v>25</v>
      </c>
      <c r="D125" s="28">
        <v>1002131181764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Top="1" thickBot="1" x14ac:dyDescent="0.3">
      <c r="A126" s="98" t="str">
        <f t="shared" si="6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ht="16.5" customHeight="1" thickTop="1" thickBot="1" x14ac:dyDescent="0.3">
      <c r="A127" s="98" t="str">
        <f t="shared" si="6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6"/>
        <v>6004</v>
      </c>
      <c r="B128" s="48" t="s">
        <v>141</v>
      </c>
      <c r="C128" s="37" t="s">
        <v>25</v>
      </c>
      <c r="D128" s="69" t="s">
        <v>142</v>
      </c>
      <c r="E128" s="24">
        <v>100</v>
      </c>
      <c r="F128" s="23">
        <v>1</v>
      </c>
      <c r="G128" s="23">
        <f>E128*1</f>
        <v>100</v>
      </c>
      <c r="H128" s="14">
        <v>8</v>
      </c>
      <c r="I128" s="73">
        <v>120</v>
      </c>
      <c r="J128" s="40"/>
    </row>
    <row r="129" spans="1:10" ht="15.75" customHeight="1" thickTop="1" x14ac:dyDescent="0.25">
      <c r="A129" s="98" t="str">
        <f t="shared" si="6"/>
        <v>5417</v>
      </c>
      <c r="B129" s="48" t="s">
        <v>143</v>
      </c>
      <c r="C129" s="31" t="s">
        <v>23</v>
      </c>
      <c r="D129" s="69" t="s">
        <v>144</v>
      </c>
      <c r="E129" s="24"/>
      <c r="F129" s="23">
        <v>2</v>
      </c>
      <c r="G129" s="23">
        <f>E129*1</f>
        <v>0</v>
      </c>
      <c r="H129" s="14">
        <v>6</v>
      </c>
      <c r="I129" s="73">
        <v>90</v>
      </c>
      <c r="J129" s="40"/>
    </row>
    <row r="130" spans="1:10" ht="15.75" customHeight="1" thickBot="1" x14ac:dyDescent="0.3">
      <c r="A130" s="98" t="str">
        <f t="shared" si="6"/>
        <v>6019</v>
      </c>
      <c r="B130" s="48" t="s">
        <v>145</v>
      </c>
      <c r="C130" s="37" t="s">
        <v>25</v>
      </c>
      <c r="D130" s="70" t="s">
        <v>146</v>
      </c>
      <c r="E130" s="24"/>
      <c r="F130" s="23">
        <v>1</v>
      </c>
      <c r="G130" s="23">
        <f>E130*1</f>
        <v>0</v>
      </c>
      <c r="H130" s="14">
        <v>12</v>
      </c>
      <c r="I130" s="73">
        <v>120</v>
      </c>
      <c r="J130" s="40"/>
    </row>
    <row r="131" spans="1:10" ht="16.5" customHeight="1" thickTop="1" thickBot="1" x14ac:dyDescent="0.3">
      <c r="A131" s="78"/>
      <c r="B131" s="78" t="s">
        <v>147</v>
      </c>
      <c r="C131" s="16"/>
      <c r="D131" s="49"/>
      <c r="E131" s="17">
        <f>SUM(E5:E130)</f>
        <v>19690</v>
      </c>
      <c r="F131" s="17">
        <f>SUM(F10:F130)</f>
        <v>40.307916666666671</v>
      </c>
      <c r="G131" s="17">
        <f>SUM(G11:G130)</f>
        <v>9095.7999999999993</v>
      </c>
      <c r="H131" s="17">
        <f>SUM(H10:H127)</f>
        <v>175.22999999999993</v>
      </c>
      <c r="I131" s="17"/>
      <c r="J131" s="17"/>
    </row>
    <row r="132" spans="1:10" ht="15.75" customHeight="1" thickTop="1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</sheetData>
  <autoFilter ref="A9:J131"/>
  <mergeCells count="2">
    <mergeCell ref="E1:J1"/>
    <mergeCell ref="G3:J3"/>
  </mergeCells>
  <dataValidations disablePrompts="1" count="2">
    <dataValidation type="textLength" operator="lessThanOrEqual" showInputMessage="1" showErrorMessage="1" sqref="B124">
      <formula1>40</formula1>
    </dataValidation>
    <dataValidation type="textLength" operator="equal" showInputMessage="1" showErrorMessage="1" sqref="D128:D13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123</v>
      </c>
    </row>
    <row r="2" spans="2:3" x14ac:dyDescent="0.25">
      <c r="B2" s="59" t="s">
        <v>148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114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119</v>
      </c>
      <c r="C9" s="82"/>
    </row>
    <row r="10" spans="2:3" x14ac:dyDescent="0.25">
      <c r="B10" s="29" t="s">
        <v>118</v>
      </c>
    </row>
    <row r="11" spans="2:3" x14ac:dyDescent="0.25">
      <c r="B11" s="27" t="s">
        <v>44</v>
      </c>
    </row>
    <row r="12" spans="2:3" x14ac:dyDescent="0.25">
      <c r="B12" s="27" t="s">
        <v>111</v>
      </c>
    </row>
    <row r="13" spans="2:3" x14ac:dyDescent="0.25">
      <c r="B13" s="27" t="s">
        <v>149</v>
      </c>
    </row>
    <row r="14" spans="2:3" x14ac:dyDescent="0.25">
      <c r="B14" s="27" t="s">
        <v>150</v>
      </c>
    </row>
    <row r="15" spans="2:3" x14ac:dyDescent="0.25">
      <c r="B15" s="59" t="s">
        <v>22</v>
      </c>
      <c r="C15" s="62"/>
    </row>
    <row r="16" spans="2:3" x14ac:dyDescent="0.25">
      <c r="B16" s="59" t="s">
        <v>151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97</v>
      </c>
      <c r="C19" s="62"/>
    </row>
    <row r="20" spans="2:3" x14ac:dyDescent="0.25">
      <c r="B20" s="71" t="s">
        <v>115</v>
      </c>
    </row>
    <row r="21" spans="2:3" x14ac:dyDescent="0.25">
      <c r="B21" s="59" t="s">
        <v>152</v>
      </c>
      <c r="C21" s="82"/>
    </row>
    <row r="22" spans="2:3" x14ac:dyDescent="0.25">
      <c r="B22" s="68" t="s">
        <v>153</v>
      </c>
      <c r="C22" s="62"/>
    </row>
    <row r="23" spans="2:3" x14ac:dyDescent="0.25">
      <c r="B23" s="27" t="s">
        <v>101</v>
      </c>
    </row>
    <row r="24" spans="2:3" x14ac:dyDescent="0.25">
      <c r="B24" s="27" t="s">
        <v>112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1" t="s">
        <v>154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46</v>
      </c>
    </row>
    <row r="31" spans="2:3" x14ac:dyDescent="0.25">
      <c r="B31" s="67" t="s">
        <v>108</v>
      </c>
      <c r="C31" s="62"/>
    </row>
    <row r="32" spans="2:3" x14ac:dyDescent="0.25">
      <c r="B32" s="80" t="s">
        <v>155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156</v>
      </c>
      <c r="C34" s="62"/>
    </row>
    <row r="35" spans="2:3" x14ac:dyDescent="0.25">
      <c r="B35" s="27" t="s">
        <v>157</v>
      </c>
    </row>
    <row r="36" spans="2:3" x14ac:dyDescent="0.25">
      <c r="B36" s="27" t="s">
        <v>58</v>
      </c>
    </row>
    <row r="37" spans="2:3" x14ac:dyDescent="0.25">
      <c r="B37" s="80" t="s">
        <v>158</v>
      </c>
      <c r="C37" s="82"/>
    </row>
    <row r="38" spans="2:3" x14ac:dyDescent="0.25">
      <c r="B38" s="67" t="s">
        <v>125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45</v>
      </c>
    </row>
    <row r="43" spans="2:3" x14ac:dyDescent="0.25">
      <c r="B43" s="27" t="s">
        <v>50</v>
      </c>
    </row>
    <row r="44" spans="2:3" x14ac:dyDescent="0.25">
      <c r="B44" s="27" t="s">
        <v>92</v>
      </c>
    </row>
    <row r="45" spans="2:3" x14ac:dyDescent="0.25">
      <c r="B45" s="27" t="s">
        <v>95</v>
      </c>
    </row>
    <row r="46" spans="2:3" x14ac:dyDescent="0.25">
      <c r="B46" s="67" t="s">
        <v>98</v>
      </c>
      <c r="C46" s="62"/>
    </row>
    <row r="47" spans="2:3" x14ac:dyDescent="0.25">
      <c r="B47" s="27" t="s">
        <v>84</v>
      </c>
    </row>
    <row r="48" spans="2:3" x14ac:dyDescent="0.25">
      <c r="B48" s="67" t="s">
        <v>86</v>
      </c>
      <c r="C48" s="62"/>
    </row>
    <row r="49" spans="2:3" x14ac:dyDescent="0.25">
      <c r="B49" s="67" t="s">
        <v>159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160</v>
      </c>
      <c r="C53" s="62"/>
    </row>
    <row r="54" spans="2:3" x14ac:dyDescent="0.25">
      <c r="B54" s="80" t="s">
        <v>161</v>
      </c>
      <c r="C54" s="62"/>
    </row>
    <row r="55" spans="2:3" x14ac:dyDescent="0.25">
      <c r="B55" s="80" t="s">
        <v>162</v>
      </c>
      <c r="C55" s="82"/>
    </row>
    <row r="56" spans="2:3" x14ac:dyDescent="0.25">
      <c r="B56" s="71" t="s">
        <v>116</v>
      </c>
    </row>
    <row r="57" spans="2:3" x14ac:dyDescent="0.25">
      <c r="B57" s="27" t="s">
        <v>106</v>
      </c>
    </row>
    <row r="58" spans="2:3" x14ac:dyDescent="0.25">
      <c r="B58" s="80" t="s">
        <v>163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164</v>
      </c>
      <c r="C60" s="82"/>
    </row>
    <row r="61" spans="2:3" x14ac:dyDescent="0.25">
      <c r="B61" s="27" t="s">
        <v>103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102</v>
      </c>
      <c r="C72" s="82"/>
    </row>
    <row r="73" spans="2:3" x14ac:dyDescent="0.25">
      <c r="B73" s="80" t="s">
        <v>94</v>
      </c>
      <c r="C73" s="82"/>
    </row>
    <row r="74" spans="2:3" x14ac:dyDescent="0.25">
      <c r="B74" s="80" t="s">
        <v>93</v>
      </c>
      <c r="C74" s="82"/>
    </row>
    <row r="75" spans="2:3" x14ac:dyDescent="0.25">
      <c r="B75" s="80" t="s">
        <v>165</v>
      </c>
      <c r="C75" s="82"/>
    </row>
    <row r="76" spans="2:3" x14ac:dyDescent="0.25">
      <c r="B76" s="61" t="s">
        <v>166</v>
      </c>
      <c r="C76" s="62"/>
    </row>
    <row r="77" spans="2:3" x14ac:dyDescent="0.25">
      <c r="B77" s="61" t="s">
        <v>167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91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168</v>
      </c>
      <c r="C82" s="62"/>
    </row>
    <row r="83" spans="2:4" x14ac:dyDescent="0.25">
      <c r="B83" s="61" t="s">
        <v>169</v>
      </c>
      <c r="C83" s="62"/>
    </row>
    <row r="84" spans="2:4" x14ac:dyDescent="0.25">
      <c r="B84" s="61" t="s">
        <v>170</v>
      </c>
      <c r="C84" s="62"/>
    </row>
    <row r="85" spans="2:4" x14ac:dyDescent="0.25">
      <c r="B85" s="61" t="s">
        <v>171</v>
      </c>
      <c r="C85" s="62"/>
    </row>
    <row r="86" spans="2:4" x14ac:dyDescent="0.25">
      <c r="B86" s="68" t="s">
        <v>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2024-05-03T12:33:49Z</dcterms:modified>
</cp:coreProperties>
</file>