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6ACAB53B-2617-4B59-AF5E-469799E7BC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1" l="1"/>
  <c r="AC16" i="1"/>
  <c r="AC11" i="1"/>
  <c r="P7" i="1"/>
  <c r="T7" i="1" s="1"/>
  <c r="P8" i="1"/>
  <c r="T8" i="1" s="1"/>
  <c r="P9" i="1"/>
  <c r="T9" i="1" s="1"/>
  <c r="P10" i="1"/>
  <c r="T10" i="1" s="1"/>
  <c r="P11" i="1"/>
  <c r="P12" i="1"/>
  <c r="T12" i="1" s="1"/>
  <c r="P13" i="1"/>
  <c r="T13" i="1" s="1"/>
  <c r="P14" i="1"/>
  <c r="Q14" i="1" s="1"/>
  <c r="AC14" i="1" s="1"/>
  <c r="P15" i="1"/>
  <c r="T15" i="1" s="1"/>
  <c r="P16" i="1"/>
  <c r="T16" i="1" s="1"/>
  <c r="P17" i="1"/>
  <c r="T17" i="1" s="1"/>
  <c r="P18" i="1"/>
  <c r="T18" i="1" s="1"/>
  <c r="P19" i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P28" i="1"/>
  <c r="T28" i="1" s="1"/>
  <c r="P29" i="1"/>
  <c r="P30" i="1"/>
  <c r="T30" i="1" s="1"/>
  <c r="P31" i="1"/>
  <c r="P32" i="1"/>
  <c r="T32" i="1" s="1"/>
  <c r="P33" i="1"/>
  <c r="T33" i="1" s="1"/>
  <c r="P34" i="1"/>
  <c r="P35" i="1"/>
  <c r="T35" i="1" s="1"/>
  <c r="P36" i="1"/>
  <c r="T36" i="1" s="1"/>
  <c r="P37" i="1"/>
  <c r="T37" i="1" s="1"/>
  <c r="P38" i="1"/>
  <c r="P39" i="1"/>
  <c r="T39" i="1" s="1"/>
  <c r="P40" i="1"/>
  <c r="T40" i="1" s="1"/>
  <c r="P41" i="1"/>
  <c r="T41" i="1" s="1"/>
  <c r="P42" i="1"/>
  <c r="P43" i="1"/>
  <c r="T43" i="1" s="1"/>
  <c r="P6" i="1"/>
  <c r="U6" i="1" s="1"/>
  <c r="AC32" i="1"/>
  <c r="K32" i="1"/>
  <c r="AC20" i="1"/>
  <c r="K20" i="1"/>
  <c r="AC15" i="1"/>
  <c r="K15" i="1"/>
  <c r="AC37" i="1"/>
  <c r="K37" i="1"/>
  <c r="AC36" i="1"/>
  <c r="K36" i="1"/>
  <c r="AC35" i="1"/>
  <c r="K35" i="1"/>
  <c r="AC34" i="1"/>
  <c r="K34" i="1"/>
  <c r="AC33" i="1"/>
  <c r="K33" i="1"/>
  <c r="AC30" i="1"/>
  <c r="K30" i="1"/>
  <c r="AC28" i="1"/>
  <c r="K28" i="1"/>
  <c r="AC23" i="1"/>
  <c r="K23" i="1"/>
  <c r="AC40" i="1"/>
  <c r="K40" i="1"/>
  <c r="AC18" i="1"/>
  <c r="K18" i="1"/>
  <c r="AC22" i="1"/>
  <c r="K22" i="1"/>
  <c r="K11" i="1"/>
  <c r="AC13" i="1"/>
  <c r="K13" i="1"/>
  <c r="AC10" i="1"/>
  <c r="K10" i="1"/>
  <c r="AC9" i="1"/>
  <c r="K9" i="1"/>
  <c r="AC7" i="1"/>
  <c r="K7" i="1"/>
  <c r="AC8" i="1"/>
  <c r="AC12" i="1"/>
  <c r="AC17" i="1"/>
  <c r="AC21" i="1"/>
  <c r="AC24" i="1"/>
  <c r="AC25" i="1"/>
  <c r="AC26" i="1"/>
  <c r="AC29" i="1"/>
  <c r="AC39" i="1"/>
  <c r="AC41" i="1"/>
  <c r="AC42" i="1"/>
  <c r="AC43" i="1"/>
  <c r="AC6" i="1"/>
  <c r="Q19" i="1" l="1"/>
  <c r="AC19" i="1" s="1"/>
  <c r="Q38" i="1"/>
  <c r="AC38" i="1" s="1"/>
  <c r="Q31" i="1"/>
  <c r="AC31" i="1" s="1"/>
  <c r="T42" i="1"/>
  <c r="T14" i="1"/>
  <c r="T34" i="1"/>
  <c r="T29" i="1"/>
  <c r="T27" i="1"/>
  <c r="T11" i="1"/>
  <c r="U41" i="1"/>
  <c r="U37" i="1"/>
  <c r="U33" i="1"/>
  <c r="U29" i="1"/>
  <c r="U25" i="1"/>
  <c r="U21" i="1"/>
  <c r="U17" i="1"/>
  <c r="U13" i="1"/>
  <c r="U9" i="1"/>
  <c r="U43" i="1"/>
  <c r="U39" i="1"/>
  <c r="U35" i="1"/>
  <c r="U31" i="1"/>
  <c r="U27" i="1"/>
  <c r="U23" i="1"/>
  <c r="U19" i="1"/>
  <c r="U15" i="1"/>
  <c r="U11" i="1"/>
  <c r="U7" i="1"/>
  <c r="T6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43" i="1"/>
  <c r="K42" i="1"/>
  <c r="K41" i="1"/>
  <c r="K39" i="1"/>
  <c r="K38" i="1"/>
  <c r="K31" i="1"/>
  <c r="K29" i="1"/>
  <c r="K27" i="1"/>
  <c r="K26" i="1"/>
  <c r="K25" i="1"/>
  <c r="K24" i="1"/>
  <c r="K21" i="1"/>
  <c r="K19" i="1"/>
  <c r="K17" i="1"/>
  <c r="K16" i="1"/>
  <c r="K14" i="1"/>
  <c r="K12" i="1"/>
  <c r="K8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9" i="1" l="1"/>
  <c r="AC5" i="1"/>
  <c r="T38" i="1"/>
  <c r="Q5" i="1"/>
  <c r="T31" i="1"/>
  <c r="K5" i="1"/>
</calcChain>
</file>

<file path=xl/sharedStrings.xml><?xml version="1.0" encoding="utf-8"?>
<sst xmlns="http://schemas.openxmlformats.org/spreadsheetml/2006/main" count="143" uniqueCount="79">
  <si>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</si>
  <si>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</si>
  <si>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</si>
  <si>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</si>
  <si>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</si>
  <si>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</si>
  <si>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</si>
  <si>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</si>
  <si>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</si>
  <si>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</si>
  <si>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</si>
  <si>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</si>
  <si>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</si>
  <si>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</si>
  <si>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</si>
  <si>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</si>
  <si>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</si>
  <si>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</si>
  <si>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</si>
  <si>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</si>
  <si>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</si>
  <si>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</si>
  <si>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</si>
  <si>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</si>
  <si>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30,04,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</si>
  <si>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</si>
  <si>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</si>
  <si>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</si>
  <si>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</si>
  <si>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</si>
  <si>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</si>
  <si>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</si>
  <si>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</si>
  <si>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</si>
  <si>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</si>
  <si>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</si>
  <si>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новинка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</si>
  <si>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</si>
  <si>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</si>
  <si>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</si>
  <si>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</si>
  <si>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</si>
  <si>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</si>
  <si>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</si>
  <si>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</si>
  <si>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</si>
  <si>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</si>
  <si>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</si>
  <si>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</si>
  <si>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</si>
  <si>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</si>
  <si>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</si>
  <si>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</si>
  <si>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</si>
  <si>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</si>
  <si>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</si>
  <si>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</si>
  <si>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</si>
  <si>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</si>
  <si>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</si>
  <si>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</si>
  <si>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</si>
  <si>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</si>
  <si>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</si>
  <si>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</si>
  <si>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</si>
  <si>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</si>
  <si>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</si>
  <si>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</si>
  <si>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</si>
  <si>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</si>
  <si>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</si>
  <si>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</si>
  <si>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</si>
  <si>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</si>
  <si>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уже доставлена</t>
  </si>
  <si>
    <t>еще в пути</t>
  </si>
  <si>
    <t>дубль</t>
  </si>
  <si>
    <t>заказ от 17,04 -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</si>
</sst>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 applyFill="1"/>
    <xf numFmtId="164" fontId="1" fillId="0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Fill="1" applyBorder="1"/>
    <xf numFmtId="164" fontId="1" fillId="0" borderId="8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8" fillId="7" borderId="1" xfId="1" applyNumberFormat="1" applyFont="1" applyFill="1"/>
    <xf numFmtId="164" fontId="1" fillId="7" borderId="2" xfId="1" applyNumberFormat="1" applyFill="1" applyBorder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1" xfId="1" applyNumberFormat="1" applyFill="1" applyBorder="1"/>
    <xf numFmtId="164" fontId="1" fillId="8" borderId="7" xfId="1" applyNumberFormat="1" applyFill="1" applyBorder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30" sqref="S30"/>
    </sheetView>
  </sheetViews>
  <sheetFormatPr defaultRowHeight="15" x14ac:dyDescent="0.25"/>
  <cols>
    <col min="1" max="1" width="60" customWidth="1"/>
    <col min="2" max="2" width="4.140625" customWidth="1"/>
    <col min="3" max="6" width="6.140625" customWidth="1"/>
    <col min="7" max="7" width="5.28515625" style="8" customWidth="1"/>
    <col min="8" max="8" width="5.28515625" customWidth="1"/>
    <col min="9" max="9" width="10.28515625" customWidth="1"/>
    <col min="10" max="11" width="6.140625" customWidth="1"/>
    <col min="12" max="13" width="0.7109375" customWidth="1"/>
    <col min="14" max="14" width="10" customWidth="1"/>
    <col min="15" max="15" width="10" style="13" customWidth="1"/>
    <col min="16" max="18" width="6.140625" customWidth="1"/>
    <col min="19" max="19" width="21.42578125" customWidth="1"/>
    <col min="20" max="21" width="4" customWidth="1"/>
    <col min="22" max="27" width="6.42578125" customWidth="1"/>
    <col min="28" max="28" width="28.855468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4" t="s">
        <v>75</v>
      </c>
      <c r="O2" s="10" t="s">
        <v>76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1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SUM(E6:E481)</f>
        <v>1095.163</v>
      </c>
      <c r="F5" s="4">
        <f>SUM(F6:F481)</f>
        <v>5576.2740000000003</v>
      </c>
      <c r="G5" s="6"/>
      <c r="H5" s="1"/>
      <c r="I5" s="1"/>
      <c r="J5" s="4">
        <f t="shared" ref="J5:R5" si="0">SUM(J6:J481)</f>
        <v>1094.5</v>
      </c>
      <c r="K5" s="4">
        <f t="shared" si="0"/>
        <v>0.66299999999998205</v>
      </c>
      <c r="L5" s="4">
        <f t="shared" si="0"/>
        <v>0</v>
      </c>
      <c r="M5" s="4">
        <f t="shared" si="0"/>
        <v>0</v>
      </c>
      <c r="N5" s="4">
        <f t="shared" si="0"/>
        <v>4276.37</v>
      </c>
      <c r="O5" s="12">
        <f t="shared" si="0"/>
        <v>1290</v>
      </c>
      <c r="P5" s="4">
        <f t="shared" si="0"/>
        <v>219.03259999999997</v>
      </c>
      <c r="Q5" s="4">
        <f t="shared" si="0"/>
        <v>1527.7339999999999</v>
      </c>
      <c r="R5" s="4">
        <f t="shared" si="0"/>
        <v>500</v>
      </c>
      <c r="S5" s="1"/>
      <c r="T5" s="1"/>
      <c r="U5" s="1"/>
      <c r="V5" s="4">
        <f t="shared" ref="V5:AA5" si="1">SUM(V6:V481)</f>
        <v>203.65440000000001</v>
      </c>
      <c r="W5" s="4">
        <f t="shared" si="1"/>
        <v>235.92099999999999</v>
      </c>
      <c r="X5" s="4">
        <f t="shared" si="1"/>
        <v>66.141999999999996</v>
      </c>
      <c r="Y5" s="4">
        <f t="shared" si="1"/>
        <v>129.8278</v>
      </c>
      <c r="Z5" s="4">
        <f t="shared" si="1"/>
        <v>242.78519999999997</v>
      </c>
      <c r="AA5" s="4">
        <f t="shared" si="1"/>
        <v>47.440999999999995</v>
      </c>
      <c r="AB5" s="1"/>
      <c r="AC5" s="4">
        <f>SUM(AC6:AC481)</f>
        <v>861.85400000000016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/>
      <c r="D6" s="1">
        <v>80</v>
      </c>
      <c r="E6" s="1"/>
      <c r="F6" s="1"/>
      <c r="G6" s="6">
        <v>0.14000000000000001</v>
      </c>
      <c r="H6" s="1">
        <v>180</v>
      </c>
      <c r="I6" s="1">
        <v>9988421</v>
      </c>
      <c r="J6" s="1"/>
      <c r="K6" s="1">
        <f t="shared" ref="K6:K26" si="2">E6-J6</f>
        <v>0</v>
      </c>
      <c r="L6" s="1"/>
      <c r="M6" s="1"/>
      <c r="N6" s="15">
        <v>80</v>
      </c>
      <c r="O6" s="10"/>
      <c r="P6" s="1">
        <f>E6/5</f>
        <v>0</v>
      </c>
      <c r="Q6" s="27">
        <v>80</v>
      </c>
      <c r="R6" s="5"/>
      <c r="S6" s="1"/>
      <c r="T6" s="1" t="e">
        <f>(F6+O6+Q6)/P6</f>
        <v>#DIV/0!</v>
      </c>
      <c r="U6" s="1" t="e">
        <f>(F6+O6)/P6</f>
        <v>#DIV/0!</v>
      </c>
      <c r="V6" s="1">
        <v>0</v>
      </c>
      <c r="W6" s="1">
        <v>4.2</v>
      </c>
      <c r="X6" s="1">
        <v>2</v>
      </c>
      <c r="Y6" s="1">
        <v>1.6</v>
      </c>
      <c r="Z6" s="1">
        <v>2.2000000000000002</v>
      </c>
      <c r="AA6" s="1">
        <v>0</v>
      </c>
      <c r="AB6" s="1"/>
      <c r="AC6" s="1">
        <f>Q6*G6</f>
        <v>11.200000000000001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6" t="s">
        <v>34</v>
      </c>
      <c r="B7" s="1" t="s">
        <v>33</v>
      </c>
      <c r="C7" s="1"/>
      <c r="D7" s="1">
        <v>48</v>
      </c>
      <c r="E7" s="1"/>
      <c r="F7" s="1">
        <v>16</v>
      </c>
      <c r="G7" s="6">
        <v>0.18</v>
      </c>
      <c r="H7" s="1">
        <v>270</v>
      </c>
      <c r="I7" s="1">
        <v>9988438</v>
      </c>
      <c r="J7" s="1"/>
      <c r="K7" s="1">
        <f t="shared" ref="K7" si="3">E7-J7</f>
        <v>0</v>
      </c>
      <c r="L7" s="1"/>
      <c r="M7" s="1"/>
      <c r="N7" s="15">
        <v>50</v>
      </c>
      <c r="O7" s="10"/>
      <c r="P7" s="1">
        <f t="shared" ref="P7:P43" si="4">E7/5</f>
        <v>0</v>
      </c>
      <c r="Q7" s="27">
        <v>48</v>
      </c>
      <c r="R7" s="5"/>
      <c r="S7" s="1"/>
      <c r="T7" s="1" t="e">
        <f t="shared" ref="T7:T43" si="5">(F7+O7+Q7)/P7</f>
        <v>#DIV/0!</v>
      </c>
      <c r="U7" s="1" t="e">
        <f t="shared" ref="U7:U43" si="6">(F7+O7)/P7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28" t="s">
        <v>36</v>
      </c>
      <c r="AC7" s="1">
        <f t="shared" ref="AC7" si="7">Q7*G7</f>
        <v>8.64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33</v>
      </c>
      <c r="C8" s="1"/>
      <c r="D8" s="1">
        <v>48</v>
      </c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5">
        <v>60</v>
      </c>
      <c r="O8" s="10"/>
      <c r="P8" s="1">
        <f t="shared" si="4"/>
        <v>0</v>
      </c>
      <c r="Q8" s="27">
        <v>48</v>
      </c>
      <c r="R8" s="5"/>
      <c r="S8" s="1"/>
      <c r="T8" s="1" t="e">
        <f t="shared" si="5"/>
        <v>#DIV/0!</v>
      </c>
      <c r="U8" s="1" t="e">
        <f t="shared" si="6"/>
        <v>#DIV/0!</v>
      </c>
      <c r="V8" s="1">
        <v>0</v>
      </c>
      <c r="W8" s="1">
        <v>0</v>
      </c>
      <c r="X8" s="1">
        <v>1</v>
      </c>
      <c r="Y8" s="1">
        <v>1.6</v>
      </c>
      <c r="Z8" s="1">
        <v>2.8</v>
      </c>
      <c r="AA8" s="1">
        <v>0</v>
      </c>
      <c r="AB8" s="1"/>
      <c r="AC8" s="1">
        <f t="shared" ref="AC8:AC43" si="8">Q8*G8</f>
        <v>8.64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6" t="s">
        <v>37</v>
      </c>
      <c r="B9" s="1" t="s">
        <v>33</v>
      </c>
      <c r="C9" s="1"/>
      <c r="D9" s="1">
        <v>48</v>
      </c>
      <c r="E9" s="1"/>
      <c r="F9" s="1"/>
      <c r="G9" s="6">
        <v>0.4</v>
      </c>
      <c r="H9" s="1">
        <v>270</v>
      </c>
      <c r="I9" s="1">
        <v>9988452</v>
      </c>
      <c r="J9" s="1"/>
      <c r="K9" s="1">
        <f t="shared" ref="K9" si="9">E9-J9</f>
        <v>0</v>
      </c>
      <c r="L9" s="1"/>
      <c r="M9" s="1"/>
      <c r="N9" s="15">
        <v>50</v>
      </c>
      <c r="O9" s="10"/>
      <c r="P9" s="1">
        <f t="shared" si="4"/>
        <v>0</v>
      </c>
      <c r="Q9" s="27">
        <v>48</v>
      </c>
      <c r="R9" s="5"/>
      <c r="S9" s="1"/>
      <c r="T9" s="1" t="e">
        <f t="shared" si="5"/>
        <v>#DIV/0!</v>
      </c>
      <c r="U9" s="1" t="e">
        <f t="shared" si="6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28" t="s">
        <v>36</v>
      </c>
      <c r="AC9" s="1">
        <f t="shared" ref="AC9" si="10">Q9*G9</f>
        <v>19.200000000000003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7" t="s">
        <v>38</v>
      </c>
      <c r="B10" s="1" t="s">
        <v>33</v>
      </c>
      <c r="C10" s="1"/>
      <c r="D10" s="1">
        <v>56</v>
      </c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ref="K10" si="11">E10-J10</f>
        <v>0</v>
      </c>
      <c r="L10" s="1"/>
      <c r="M10" s="1"/>
      <c r="N10" s="15">
        <v>50</v>
      </c>
      <c r="O10" s="10"/>
      <c r="P10" s="1">
        <f t="shared" si="4"/>
        <v>0</v>
      </c>
      <c r="Q10" s="27">
        <v>56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28" t="s">
        <v>36</v>
      </c>
      <c r="AC10" s="1">
        <f t="shared" ref="AC10" si="12">Q10*G10</f>
        <v>22.400000000000002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7" t="s">
        <v>40</v>
      </c>
      <c r="B11" s="1" t="s">
        <v>39</v>
      </c>
      <c r="C11" s="1"/>
      <c r="D11" s="1">
        <v>56.88</v>
      </c>
      <c r="E11" s="1"/>
      <c r="F11" s="1">
        <v>56.88</v>
      </c>
      <c r="G11" s="6">
        <v>1</v>
      </c>
      <c r="H11" s="1">
        <v>150</v>
      </c>
      <c r="I11" s="1">
        <v>5037308</v>
      </c>
      <c r="J11" s="1"/>
      <c r="K11" s="1">
        <f t="shared" ref="K11" si="13">E11-J11</f>
        <v>0</v>
      </c>
      <c r="L11" s="1"/>
      <c r="M11" s="1"/>
      <c r="N11" s="15">
        <v>50</v>
      </c>
      <c r="O11" s="10"/>
      <c r="P11" s="1">
        <f t="shared" si="4"/>
        <v>0</v>
      </c>
      <c r="Q11" s="5"/>
      <c r="R11" s="5"/>
      <c r="S11" s="1"/>
      <c r="T11" s="1" t="e">
        <f t="shared" si="5"/>
        <v>#DIV/0!</v>
      </c>
      <c r="U11" s="1" t="e">
        <f t="shared" si="6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28" t="s">
        <v>36</v>
      </c>
      <c r="AC11" s="1">
        <f t="shared" ref="AC11" si="14">Q11*G11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33</v>
      </c>
      <c r="C12" s="1">
        <v>21</v>
      </c>
      <c r="D12" s="1">
        <v>48</v>
      </c>
      <c r="E12" s="1">
        <v>19</v>
      </c>
      <c r="F12" s="1">
        <v>48</v>
      </c>
      <c r="G12" s="6">
        <v>0.18</v>
      </c>
      <c r="H12" s="1">
        <v>150</v>
      </c>
      <c r="I12" s="1">
        <v>5034819</v>
      </c>
      <c r="J12" s="1">
        <v>28</v>
      </c>
      <c r="K12" s="1">
        <f t="shared" si="2"/>
        <v>-9</v>
      </c>
      <c r="L12" s="1"/>
      <c r="M12" s="1"/>
      <c r="N12" s="15">
        <v>50</v>
      </c>
      <c r="O12" s="10">
        <v>120</v>
      </c>
      <c r="P12" s="1">
        <f t="shared" si="4"/>
        <v>3.8</v>
      </c>
      <c r="Q12" s="5"/>
      <c r="R12" s="5"/>
      <c r="S12" s="1"/>
      <c r="T12" s="1">
        <f t="shared" si="5"/>
        <v>44.210526315789473</v>
      </c>
      <c r="U12" s="1">
        <f t="shared" si="6"/>
        <v>44.210526315789473</v>
      </c>
      <c r="V12" s="1">
        <v>9</v>
      </c>
      <c r="W12" s="1">
        <v>4.5999999999999996</v>
      </c>
      <c r="X12" s="1">
        <v>0.6</v>
      </c>
      <c r="Y12" s="1">
        <v>4.8</v>
      </c>
      <c r="Z12" s="1">
        <v>3.4</v>
      </c>
      <c r="AA12" s="1">
        <v>3.6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7" t="s">
        <v>42</v>
      </c>
      <c r="B13" s="1" t="s">
        <v>33</v>
      </c>
      <c r="C13" s="1"/>
      <c r="D13" s="1">
        <v>48</v>
      </c>
      <c r="E13" s="1"/>
      <c r="F13" s="1"/>
      <c r="G13" s="6">
        <v>0.1</v>
      </c>
      <c r="H13" s="1">
        <v>90</v>
      </c>
      <c r="I13" s="1">
        <v>8444163</v>
      </c>
      <c r="J13" s="1"/>
      <c r="K13" s="1">
        <f t="shared" ref="K13" si="15">E13-J13</f>
        <v>0</v>
      </c>
      <c r="L13" s="1"/>
      <c r="M13" s="1"/>
      <c r="N13" s="15">
        <v>60</v>
      </c>
      <c r="O13" s="10"/>
      <c r="P13" s="1">
        <f t="shared" si="4"/>
        <v>0</v>
      </c>
      <c r="Q13" s="27">
        <v>48</v>
      </c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28" t="s">
        <v>36</v>
      </c>
      <c r="AC13" s="1">
        <f t="shared" ref="AC13" si="16">Q13*G13</f>
        <v>4.8000000000000007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2" t="s">
        <v>43</v>
      </c>
      <c r="B14" s="24" t="s">
        <v>33</v>
      </c>
      <c r="C14" s="24">
        <v>190</v>
      </c>
      <c r="D14" s="24"/>
      <c r="E14" s="24">
        <v>76</v>
      </c>
      <c r="F14" s="25">
        <v>96</v>
      </c>
      <c r="G14" s="6">
        <v>0.18</v>
      </c>
      <c r="H14" s="1">
        <v>150</v>
      </c>
      <c r="I14" s="1">
        <v>5038411</v>
      </c>
      <c r="J14" s="1">
        <v>73</v>
      </c>
      <c r="K14" s="1">
        <f t="shared" si="2"/>
        <v>3</v>
      </c>
      <c r="L14" s="1"/>
      <c r="M14" s="1"/>
      <c r="N14" s="15">
        <v>0</v>
      </c>
      <c r="O14" s="10">
        <v>110</v>
      </c>
      <c r="P14" s="1">
        <f t="shared" si="4"/>
        <v>15.2</v>
      </c>
      <c r="Q14" s="5">
        <f>20*(P14+P15)-O14-O15-F14-F15</f>
        <v>98</v>
      </c>
      <c r="R14" s="5"/>
      <c r="S14" s="1"/>
      <c r="T14" s="1">
        <f t="shared" si="5"/>
        <v>20</v>
      </c>
      <c r="U14" s="1">
        <f t="shared" si="6"/>
        <v>13.55263157894737</v>
      </c>
      <c r="V14" s="1">
        <v>14.2</v>
      </c>
      <c r="W14" s="1">
        <v>7.8</v>
      </c>
      <c r="X14" s="1">
        <v>6.4</v>
      </c>
      <c r="Y14" s="1">
        <v>0</v>
      </c>
      <c r="Z14" s="1">
        <v>0.4</v>
      </c>
      <c r="AA14" s="1">
        <v>0.4</v>
      </c>
      <c r="AB14" s="1"/>
      <c r="AC14" s="1">
        <f t="shared" si="8"/>
        <v>17.64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32" t="s">
        <v>49</v>
      </c>
      <c r="B15" s="33" t="s">
        <v>33</v>
      </c>
      <c r="C15" s="33"/>
      <c r="D15" s="33"/>
      <c r="E15" s="33"/>
      <c r="F15" s="34"/>
      <c r="G15" s="35">
        <v>0</v>
      </c>
      <c r="H15" s="36"/>
      <c r="I15" s="36" t="s">
        <v>50</v>
      </c>
      <c r="J15" s="36"/>
      <c r="K15" s="36">
        <f t="shared" ref="K15" si="17">E15-J15</f>
        <v>0</v>
      </c>
      <c r="L15" s="36"/>
      <c r="M15" s="36"/>
      <c r="N15" s="36"/>
      <c r="O15" s="37"/>
      <c r="P15" s="36">
        <f t="shared" si="4"/>
        <v>0</v>
      </c>
      <c r="Q15" s="38"/>
      <c r="R15" s="38"/>
      <c r="S15" s="36"/>
      <c r="T15" s="36" t="e">
        <f t="shared" si="5"/>
        <v>#DIV/0!</v>
      </c>
      <c r="U15" s="36" t="e">
        <f t="shared" si="6"/>
        <v>#DIV/0!</v>
      </c>
      <c r="V15" s="36">
        <v>-0.2</v>
      </c>
      <c r="W15" s="36">
        <v>0</v>
      </c>
      <c r="X15" s="36">
        <v>0</v>
      </c>
      <c r="Y15" s="36">
        <v>12.8</v>
      </c>
      <c r="Z15" s="36">
        <v>14.8</v>
      </c>
      <c r="AA15" s="36">
        <v>0.8</v>
      </c>
      <c r="AB15" s="36"/>
      <c r="AC15" s="36">
        <f t="shared" ref="AC15" si="18"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33</v>
      </c>
      <c r="C16" s="1">
        <v>158</v>
      </c>
      <c r="D16" s="1"/>
      <c r="E16" s="1">
        <v>74</v>
      </c>
      <c r="F16" s="1">
        <v>76</v>
      </c>
      <c r="G16" s="6">
        <v>0.18</v>
      </c>
      <c r="H16" s="1">
        <v>150</v>
      </c>
      <c r="I16" s="1">
        <v>5038459</v>
      </c>
      <c r="J16" s="1">
        <v>72</v>
      </c>
      <c r="K16" s="1">
        <f t="shared" si="2"/>
        <v>2</v>
      </c>
      <c r="L16" s="1"/>
      <c r="M16" s="1"/>
      <c r="N16" s="15">
        <v>0</v>
      </c>
      <c r="O16" s="10">
        <v>240</v>
      </c>
      <c r="P16" s="1">
        <f t="shared" si="4"/>
        <v>14.8</v>
      </c>
      <c r="Q16" s="5"/>
      <c r="R16" s="5"/>
      <c r="S16" s="1"/>
      <c r="T16" s="1">
        <f t="shared" si="5"/>
        <v>21.351351351351351</v>
      </c>
      <c r="U16" s="1">
        <f t="shared" si="6"/>
        <v>21.351351351351351</v>
      </c>
      <c r="V16" s="1">
        <v>18.600000000000001</v>
      </c>
      <c r="W16" s="1">
        <v>9.8000000000000007</v>
      </c>
      <c r="X16" s="1">
        <v>10.199999999999999</v>
      </c>
      <c r="Y16" s="1">
        <v>0</v>
      </c>
      <c r="Z16" s="1">
        <v>0.4</v>
      </c>
      <c r="AA16" s="1">
        <v>0.4</v>
      </c>
      <c r="AB16" s="1"/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33</v>
      </c>
      <c r="C17" s="1">
        <v>926.83199999999999</v>
      </c>
      <c r="D17" s="1">
        <v>2.1680000000000001</v>
      </c>
      <c r="E17" s="1">
        <v>83</v>
      </c>
      <c r="F17" s="1">
        <v>845</v>
      </c>
      <c r="G17" s="6">
        <v>0.18</v>
      </c>
      <c r="H17" s="1">
        <v>150</v>
      </c>
      <c r="I17" s="1">
        <v>5038435</v>
      </c>
      <c r="J17" s="1">
        <v>79</v>
      </c>
      <c r="K17" s="1">
        <f t="shared" si="2"/>
        <v>4</v>
      </c>
      <c r="L17" s="1"/>
      <c r="M17" s="1"/>
      <c r="N17" s="15">
        <v>0</v>
      </c>
      <c r="O17" s="10"/>
      <c r="P17" s="1">
        <f t="shared" si="4"/>
        <v>16.600000000000001</v>
      </c>
      <c r="Q17" s="5"/>
      <c r="R17" s="5"/>
      <c r="S17" s="1"/>
      <c r="T17" s="1">
        <f t="shared" si="5"/>
        <v>50.903614457831324</v>
      </c>
      <c r="U17" s="1">
        <f t="shared" si="6"/>
        <v>50.903614457831324</v>
      </c>
      <c r="V17" s="1">
        <v>26</v>
      </c>
      <c r="W17" s="1">
        <v>10.633599999999999</v>
      </c>
      <c r="X17" s="1">
        <v>0</v>
      </c>
      <c r="Y17" s="1">
        <v>0</v>
      </c>
      <c r="Z17" s="1">
        <v>0.4</v>
      </c>
      <c r="AA17" s="1">
        <v>0.4</v>
      </c>
      <c r="AB17" s="30" t="s">
        <v>46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6" t="s">
        <v>47</v>
      </c>
      <c r="B18" s="1" t="s">
        <v>33</v>
      </c>
      <c r="C18" s="1"/>
      <c r="D18" s="1">
        <v>120</v>
      </c>
      <c r="E18" s="1"/>
      <c r="F18" s="1"/>
      <c r="G18" s="6">
        <v>0.2</v>
      </c>
      <c r="H18" s="1">
        <v>120</v>
      </c>
      <c r="I18" s="1">
        <v>5038398</v>
      </c>
      <c r="J18" s="1"/>
      <c r="K18" s="1">
        <f t="shared" si="2"/>
        <v>0</v>
      </c>
      <c r="L18" s="1"/>
      <c r="M18" s="1"/>
      <c r="N18" s="15">
        <v>120</v>
      </c>
      <c r="O18" s="10"/>
      <c r="P18" s="1">
        <f t="shared" si="4"/>
        <v>0</v>
      </c>
      <c r="Q18" s="27">
        <v>120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28" t="s">
        <v>36</v>
      </c>
      <c r="AC18" s="1">
        <f t="shared" ref="AC18" si="19">Q18*G18</f>
        <v>24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2" t="s">
        <v>48</v>
      </c>
      <c r="B19" s="24" t="s">
        <v>39</v>
      </c>
      <c r="C19" s="24">
        <v>118.41</v>
      </c>
      <c r="D19" s="24">
        <v>0.56000000000000005</v>
      </c>
      <c r="E19" s="24">
        <v>44.69</v>
      </c>
      <c r="F19" s="25">
        <v>72.47</v>
      </c>
      <c r="G19" s="6">
        <v>1</v>
      </c>
      <c r="H19" s="1">
        <v>150</v>
      </c>
      <c r="I19" s="1">
        <v>5038596</v>
      </c>
      <c r="J19" s="1">
        <v>43.5</v>
      </c>
      <c r="K19" s="1">
        <f t="shared" si="2"/>
        <v>1.1899999999999977</v>
      </c>
      <c r="L19" s="1"/>
      <c r="M19" s="1"/>
      <c r="N19" s="15">
        <v>0</v>
      </c>
      <c r="O19" s="10"/>
      <c r="P19" s="1">
        <f t="shared" si="4"/>
        <v>8.9379999999999988</v>
      </c>
      <c r="Q19" s="5">
        <f>20*(P19+P20)-O19-O20-F19-F20</f>
        <v>106.28999999999999</v>
      </c>
      <c r="R19" s="42">
        <v>100</v>
      </c>
      <c r="S19" s="1"/>
      <c r="T19" s="1">
        <f t="shared" si="5"/>
        <v>20</v>
      </c>
      <c r="U19" s="1">
        <f t="shared" si="6"/>
        <v>8.1080778697695237</v>
      </c>
      <c r="V19" s="1">
        <v>3.5259999999999998</v>
      </c>
      <c r="W19" s="1">
        <v>3.1259999999999999</v>
      </c>
      <c r="X19" s="1">
        <v>2.0299999999999998</v>
      </c>
      <c r="Y19" s="1">
        <v>0</v>
      </c>
      <c r="Z19" s="1">
        <v>0.4</v>
      </c>
      <c r="AA19" s="1">
        <v>0.4</v>
      </c>
      <c r="AB19" s="1"/>
      <c r="AC19" s="1">
        <f t="shared" si="8"/>
        <v>106.28999999999999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32" t="s">
        <v>52</v>
      </c>
      <c r="B20" s="33" t="s">
        <v>39</v>
      </c>
      <c r="C20" s="33"/>
      <c r="D20" s="33"/>
      <c r="E20" s="33"/>
      <c r="F20" s="34"/>
      <c r="G20" s="35">
        <v>0</v>
      </c>
      <c r="H20" s="36"/>
      <c r="I20" s="36" t="s">
        <v>50</v>
      </c>
      <c r="J20" s="36"/>
      <c r="K20" s="36">
        <f t="shared" ref="K20" si="20">E20-J20</f>
        <v>0</v>
      </c>
      <c r="L20" s="36"/>
      <c r="M20" s="36"/>
      <c r="N20" s="36"/>
      <c r="O20" s="37"/>
      <c r="P20" s="36">
        <f t="shared" si="4"/>
        <v>0</v>
      </c>
      <c r="Q20" s="38"/>
      <c r="R20" s="38"/>
      <c r="S20" s="36"/>
      <c r="T20" s="36" t="e">
        <f t="shared" si="5"/>
        <v>#DIV/0!</v>
      </c>
      <c r="U20" s="36" t="e">
        <f t="shared" si="6"/>
        <v>#DIV/0!</v>
      </c>
      <c r="V20" s="36">
        <v>0</v>
      </c>
      <c r="W20" s="36">
        <v>0</v>
      </c>
      <c r="X20" s="36">
        <v>0</v>
      </c>
      <c r="Y20" s="36">
        <v>0</v>
      </c>
      <c r="Z20" s="36">
        <v>14.032</v>
      </c>
      <c r="AA20" s="36">
        <v>5.8330000000000002</v>
      </c>
      <c r="AB20" s="36"/>
      <c r="AC20" s="36">
        <f t="shared" ref="AC20" si="21">Q20*G20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39</v>
      </c>
      <c r="C21" s="1">
        <v>463.64</v>
      </c>
      <c r="D21" s="1"/>
      <c r="E21" s="1">
        <v>27.51</v>
      </c>
      <c r="F21" s="1">
        <v>431.76</v>
      </c>
      <c r="G21" s="6">
        <v>1</v>
      </c>
      <c r="H21" s="1">
        <v>150</v>
      </c>
      <c r="I21" s="1">
        <v>5038572</v>
      </c>
      <c r="J21" s="1">
        <v>31.5</v>
      </c>
      <c r="K21" s="1">
        <f t="shared" si="2"/>
        <v>-3.9899999999999984</v>
      </c>
      <c r="L21" s="1"/>
      <c r="M21" s="1"/>
      <c r="N21" s="15">
        <v>0</v>
      </c>
      <c r="O21" s="10"/>
      <c r="P21" s="1">
        <f t="shared" si="4"/>
        <v>5.5020000000000007</v>
      </c>
      <c r="Q21" s="5"/>
      <c r="R21" s="5"/>
      <c r="S21" s="1"/>
      <c r="T21" s="1">
        <f t="shared" si="5"/>
        <v>78.473282442748086</v>
      </c>
      <c r="U21" s="1">
        <f t="shared" si="6"/>
        <v>78.473282442748086</v>
      </c>
      <c r="V21" s="1">
        <v>5.7859999999999996</v>
      </c>
      <c r="W21" s="1">
        <v>1.252</v>
      </c>
      <c r="X21" s="1">
        <v>2.5950000000000002</v>
      </c>
      <c r="Y21" s="1">
        <v>8.3010000000000002</v>
      </c>
      <c r="Z21" s="1">
        <v>3.4460000000000002</v>
      </c>
      <c r="AA21" s="1">
        <v>4.024</v>
      </c>
      <c r="AB21" s="30" t="s">
        <v>46</v>
      </c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7" t="s">
        <v>53</v>
      </c>
      <c r="B22" s="1" t="s">
        <v>33</v>
      </c>
      <c r="C22" s="1"/>
      <c r="D22" s="1">
        <v>120</v>
      </c>
      <c r="E22" s="1"/>
      <c r="F22" s="1"/>
      <c r="G22" s="6">
        <v>0.2</v>
      </c>
      <c r="H22" s="1">
        <v>120</v>
      </c>
      <c r="I22" s="1">
        <v>99876550</v>
      </c>
      <c r="J22" s="1"/>
      <c r="K22" s="1">
        <f t="shared" ref="K22:K23" si="22">E22-J22</f>
        <v>0</v>
      </c>
      <c r="L22" s="1"/>
      <c r="M22" s="1"/>
      <c r="N22" s="15">
        <v>120</v>
      </c>
      <c r="O22" s="10"/>
      <c r="P22" s="1">
        <f t="shared" si="4"/>
        <v>0</v>
      </c>
      <c r="Q22" s="27">
        <v>120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28" t="s">
        <v>36</v>
      </c>
      <c r="AC22" s="1">
        <f t="shared" ref="AC22:AC23" si="23">Q22*G22</f>
        <v>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54</v>
      </c>
      <c r="B23" s="1" t="s">
        <v>33</v>
      </c>
      <c r="C23" s="1"/>
      <c r="D23" s="1">
        <v>108</v>
      </c>
      <c r="E23" s="1"/>
      <c r="F23" s="1"/>
      <c r="G23" s="6">
        <v>0.2</v>
      </c>
      <c r="H23" s="1">
        <v>120</v>
      </c>
      <c r="I23" s="1">
        <v>99876543</v>
      </c>
      <c r="J23" s="1"/>
      <c r="K23" s="1">
        <f t="shared" si="22"/>
        <v>0</v>
      </c>
      <c r="L23" s="1"/>
      <c r="M23" s="1"/>
      <c r="N23" s="15">
        <v>120</v>
      </c>
      <c r="O23" s="10"/>
      <c r="P23" s="1">
        <f t="shared" si="4"/>
        <v>0</v>
      </c>
      <c r="Q23" s="27">
        <v>108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28" t="s">
        <v>36</v>
      </c>
      <c r="AC23" s="1">
        <f t="shared" si="23"/>
        <v>21.6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39</v>
      </c>
      <c r="C24" s="1">
        <v>14.084</v>
      </c>
      <c r="D24" s="1">
        <v>107.04300000000001</v>
      </c>
      <c r="E24" s="1">
        <v>16.605</v>
      </c>
      <c r="F24" s="1"/>
      <c r="G24" s="6">
        <v>1</v>
      </c>
      <c r="H24" s="1">
        <v>120</v>
      </c>
      <c r="I24" s="1">
        <v>6159901</v>
      </c>
      <c r="J24" s="1">
        <v>28</v>
      </c>
      <c r="K24" s="1">
        <f t="shared" si="2"/>
        <v>-11.395</v>
      </c>
      <c r="L24" s="1"/>
      <c r="M24" s="1"/>
      <c r="N24" s="15">
        <v>102.974</v>
      </c>
      <c r="O24" s="10">
        <v>200</v>
      </c>
      <c r="P24" s="1">
        <f t="shared" si="4"/>
        <v>3.3210000000000002</v>
      </c>
      <c r="Q24" s="27">
        <v>100</v>
      </c>
      <c r="R24" s="42">
        <v>100</v>
      </c>
      <c r="S24" s="1"/>
      <c r="T24" s="1">
        <f t="shared" si="5"/>
        <v>90.334236675700083</v>
      </c>
      <c r="U24" s="1">
        <f t="shared" si="6"/>
        <v>60.222824450466724</v>
      </c>
      <c r="V24" s="1">
        <v>14.885199999999999</v>
      </c>
      <c r="W24" s="1">
        <v>9.5742000000000012</v>
      </c>
      <c r="X24" s="1">
        <v>0</v>
      </c>
      <c r="Y24" s="1">
        <v>8.5526</v>
      </c>
      <c r="Z24" s="1">
        <v>3.8136000000000001</v>
      </c>
      <c r="AA24" s="1">
        <v>0</v>
      </c>
      <c r="AB24" s="1"/>
      <c r="AC24" s="1">
        <f t="shared" si="8"/>
        <v>100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39</v>
      </c>
      <c r="C25" s="1">
        <v>234.55099999999999</v>
      </c>
      <c r="D25" s="1">
        <v>4.0140000000000002</v>
      </c>
      <c r="E25" s="1">
        <v>16.234999999999999</v>
      </c>
      <c r="F25" s="1">
        <v>222.33</v>
      </c>
      <c r="G25" s="6">
        <v>1</v>
      </c>
      <c r="H25" s="1">
        <v>180</v>
      </c>
      <c r="I25" s="1">
        <v>2700001</v>
      </c>
      <c r="J25" s="1">
        <v>17.5</v>
      </c>
      <c r="K25" s="1">
        <f t="shared" si="2"/>
        <v>-1.2650000000000006</v>
      </c>
      <c r="L25" s="1"/>
      <c r="M25" s="1"/>
      <c r="N25" s="15">
        <v>0</v>
      </c>
      <c r="O25" s="10"/>
      <c r="P25" s="1">
        <f t="shared" si="4"/>
        <v>3.2469999999999999</v>
      </c>
      <c r="Q25" s="5"/>
      <c r="R25" s="5"/>
      <c r="S25" s="1"/>
      <c r="T25" s="1">
        <f t="shared" si="5"/>
        <v>68.472436094856803</v>
      </c>
      <c r="U25" s="1">
        <f t="shared" si="6"/>
        <v>68.472436094856803</v>
      </c>
      <c r="V25" s="1">
        <v>1.1180000000000001</v>
      </c>
      <c r="W25" s="1">
        <v>3.9738000000000002</v>
      </c>
      <c r="X25" s="1">
        <v>3.8780000000000001</v>
      </c>
      <c r="Y25" s="1">
        <v>4.0199999999999996</v>
      </c>
      <c r="Z25" s="1">
        <v>2.6720000000000002</v>
      </c>
      <c r="AA25" s="1">
        <v>3.6480000000000001</v>
      </c>
      <c r="AB25" s="30" t="s">
        <v>46</v>
      </c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58</v>
      </c>
      <c r="B26" s="1" t="s">
        <v>39</v>
      </c>
      <c r="C26" s="1"/>
      <c r="D26" s="1"/>
      <c r="E26" s="1"/>
      <c r="F26" s="1"/>
      <c r="G26" s="6">
        <v>1</v>
      </c>
      <c r="H26" s="1">
        <v>120</v>
      </c>
      <c r="I26" s="1">
        <v>6159949</v>
      </c>
      <c r="J26" s="1">
        <v>3.5</v>
      </c>
      <c r="K26" s="1">
        <f t="shared" si="2"/>
        <v>-3.5</v>
      </c>
      <c r="L26" s="1"/>
      <c r="M26" s="1"/>
      <c r="N26" s="15">
        <v>270</v>
      </c>
      <c r="O26" s="10"/>
      <c r="P26" s="1">
        <f t="shared" si="4"/>
        <v>0</v>
      </c>
      <c r="Q26" s="31">
        <v>270</v>
      </c>
      <c r="R26" s="42">
        <v>200</v>
      </c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10.1218</v>
      </c>
      <c r="X26" s="1">
        <v>17.771799999999999</v>
      </c>
      <c r="Y26" s="1">
        <v>0</v>
      </c>
      <c r="Z26" s="1">
        <v>1.3992</v>
      </c>
      <c r="AA26" s="1">
        <v>2.863</v>
      </c>
      <c r="AB26" s="26" t="s">
        <v>78</v>
      </c>
      <c r="AC26" s="1">
        <f t="shared" si="8"/>
        <v>270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/>
      <c r="D27" s="1">
        <v>200</v>
      </c>
      <c r="E27" s="1">
        <v>3</v>
      </c>
      <c r="F27" s="1">
        <v>197</v>
      </c>
      <c r="G27" s="6">
        <v>0.19</v>
      </c>
      <c r="H27" s="1">
        <v>120</v>
      </c>
      <c r="I27" s="1">
        <v>9877076</v>
      </c>
      <c r="J27" s="1"/>
      <c r="K27" s="1">
        <f t="shared" ref="K27:K43" si="24">E27-J27</f>
        <v>3</v>
      </c>
      <c r="L27" s="1"/>
      <c r="M27" s="1"/>
      <c r="N27" s="15">
        <v>200</v>
      </c>
      <c r="O27" s="10"/>
      <c r="P27" s="1">
        <f t="shared" si="4"/>
        <v>0.6</v>
      </c>
      <c r="Q27" s="5"/>
      <c r="R27" s="5"/>
      <c r="S27" s="1"/>
      <c r="T27" s="1">
        <f t="shared" si="5"/>
        <v>328.33333333333337</v>
      </c>
      <c r="U27" s="1">
        <f t="shared" si="6"/>
        <v>328.33333333333337</v>
      </c>
      <c r="V27" s="1">
        <v>0</v>
      </c>
      <c r="W27" s="1">
        <v>10.8</v>
      </c>
      <c r="X27" s="1">
        <v>10</v>
      </c>
      <c r="Y27" s="1">
        <v>3</v>
      </c>
      <c r="Z27" s="1">
        <v>4.5999999999999996</v>
      </c>
      <c r="AA27" s="1">
        <v>5.2</v>
      </c>
      <c r="AB27" s="1"/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60</v>
      </c>
      <c r="B28" s="1" t="s">
        <v>33</v>
      </c>
      <c r="C28" s="1"/>
      <c r="D28" s="1">
        <v>64</v>
      </c>
      <c r="E28" s="1"/>
      <c r="F28" s="1">
        <v>64</v>
      </c>
      <c r="G28" s="6">
        <v>0.1</v>
      </c>
      <c r="H28" s="1">
        <v>60</v>
      </c>
      <c r="I28" s="1">
        <v>8444170</v>
      </c>
      <c r="J28" s="1"/>
      <c r="K28" s="1">
        <f t="shared" ref="K28" si="25">E28-J28</f>
        <v>0</v>
      </c>
      <c r="L28" s="1"/>
      <c r="M28" s="1"/>
      <c r="N28" s="15">
        <v>60</v>
      </c>
      <c r="O28" s="10"/>
      <c r="P28" s="1">
        <f t="shared" si="4"/>
        <v>0</v>
      </c>
      <c r="Q28" s="5"/>
      <c r="R28" s="5"/>
      <c r="S28" s="1"/>
      <c r="T28" s="1" t="e">
        <f t="shared" si="5"/>
        <v>#DIV/0!</v>
      </c>
      <c r="U28" s="1" t="e">
        <f t="shared" si="6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28" t="s">
        <v>36</v>
      </c>
      <c r="AC28" s="1">
        <f t="shared" ref="AC28" si="26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/>
      <c r="D29" s="1">
        <v>80</v>
      </c>
      <c r="E29" s="1"/>
      <c r="F29" s="1">
        <v>80</v>
      </c>
      <c r="G29" s="6">
        <v>0.14000000000000001</v>
      </c>
      <c r="H29" s="1">
        <v>180</v>
      </c>
      <c r="I29" s="1">
        <v>9988391</v>
      </c>
      <c r="J29" s="1"/>
      <c r="K29" s="1">
        <f t="shared" si="24"/>
        <v>0</v>
      </c>
      <c r="L29" s="1"/>
      <c r="M29" s="1"/>
      <c r="N29" s="15">
        <v>100</v>
      </c>
      <c r="O29" s="10"/>
      <c r="P29" s="1">
        <f t="shared" si="4"/>
        <v>0</v>
      </c>
      <c r="Q29" s="5"/>
      <c r="R29" s="5"/>
      <c r="S29" s="1"/>
      <c r="T29" s="1" t="e">
        <f t="shared" si="5"/>
        <v>#DIV/0!</v>
      </c>
      <c r="U29" s="1" t="e">
        <f t="shared" si="6"/>
        <v>#DIV/0!</v>
      </c>
      <c r="V29" s="1">
        <v>0</v>
      </c>
      <c r="W29" s="1">
        <v>4.8</v>
      </c>
      <c r="X29" s="1">
        <v>2.8</v>
      </c>
      <c r="Y29" s="1">
        <v>4.2</v>
      </c>
      <c r="Z29" s="1">
        <v>7.2</v>
      </c>
      <c r="AA29" s="1">
        <v>7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thickBot="1" x14ac:dyDescent="0.3">
      <c r="A30" s="16" t="s">
        <v>62</v>
      </c>
      <c r="B30" s="1" t="s">
        <v>39</v>
      </c>
      <c r="C30" s="1"/>
      <c r="D30" s="1">
        <v>18.533999999999999</v>
      </c>
      <c r="E30" s="1"/>
      <c r="F30" s="1">
        <v>18.533999999999999</v>
      </c>
      <c r="G30" s="6">
        <v>1</v>
      </c>
      <c r="H30" s="1">
        <v>120</v>
      </c>
      <c r="I30" s="1">
        <v>8785228</v>
      </c>
      <c r="J30" s="1"/>
      <c r="K30" s="1">
        <f t="shared" ref="K30" si="27">E30-J30</f>
        <v>0</v>
      </c>
      <c r="L30" s="1"/>
      <c r="M30" s="1"/>
      <c r="N30" s="15">
        <v>15</v>
      </c>
      <c r="O30" s="10"/>
      <c r="P30" s="1">
        <f t="shared" si="4"/>
        <v>0</v>
      </c>
      <c r="Q30" s="5"/>
      <c r="R30" s="5"/>
      <c r="S30" s="1"/>
      <c r="T30" s="1" t="e">
        <f t="shared" si="5"/>
        <v>#DIV/0!</v>
      </c>
      <c r="U30" s="1" t="e">
        <f t="shared" si="6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28" t="s">
        <v>36</v>
      </c>
      <c r="AC30" s="1">
        <f t="shared" ref="AC30" si="28">Q30*G30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2" t="s">
        <v>63</v>
      </c>
      <c r="B31" s="18" t="s">
        <v>39</v>
      </c>
      <c r="C31" s="18">
        <v>228.27199999999999</v>
      </c>
      <c r="D31" s="18">
        <v>3.0680000000000001</v>
      </c>
      <c r="E31" s="18">
        <v>57.231000000000002</v>
      </c>
      <c r="F31" s="19">
        <v>168.047</v>
      </c>
      <c r="G31" s="6">
        <v>1</v>
      </c>
      <c r="H31" s="1">
        <v>120</v>
      </c>
      <c r="I31" s="1">
        <v>8785204</v>
      </c>
      <c r="J31" s="1">
        <v>50</v>
      </c>
      <c r="K31" s="1">
        <f t="shared" si="24"/>
        <v>7.2310000000000016</v>
      </c>
      <c r="L31" s="1"/>
      <c r="M31" s="1"/>
      <c r="N31" s="15">
        <v>0</v>
      </c>
      <c r="O31" s="10"/>
      <c r="P31" s="1">
        <f t="shared" si="4"/>
        <v>11.446200000000001</v>
      </c>
      <c r="Q31" s="5">
        <f>20*(P31+P32)-O31-O32-F31-F32</f>
        <v>60.877000000000038</v>
      </c>
      <c r="R31" s="5"/>
      <c r="S31" s="1"/>
      <c r="T31" s="1">
        <f t="shared" si="5"/>
        <v>20</v>
      </c>
      <c r="U31" s="1">
        <f t="shared" si="6"/>
        <v>14.681466338173365</v>
      </c>
      <c r="V31" s="1">
        <v>6.4512</v>
      </c>
      <c r="W31" s="1">
        <v>6.3188000000000004</v>
      </c>
      <c r="X31" s="1">
        <v>6.8672000000000004</v>
      </c>
      <c r="Y31" s="1">
        <v>0</v>
      </c>
      <c r="Z31" s="1">
        <v>0.4</v>
      </c>
      <c r="AA31" s="1">
        <v>0.4</v>
      </c>
      <c r="AB31" s="1"/>
      <c r="AC31" s="1">
        <f t="shared" si="8"/>
        <v>60.877000000000038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thickBot="1" x14ac:dyDescent="0.3">
      <c r="A32" s="32" t="s">
        <v>55</v>
      </c>
      <c r="B32" s="33" t="s">
        <v>39</v>
      </c>
      <c r="C32" s="33"/>
      <c r="D32" s="33"/>
      <c r="E32" s="33"/>
      <c r="F32" s="34"/>
      <c r="G32" s="35">
        <v>0</v>
      </c>
      <c r="H32" s="36"/>
      <c r="I32" s="36" t="s">
        <v>50</v>
      </c>
      <c r="J32" s="36"/>
      <c r="K32" s="36">
        <f t="shared" si="24"/>
        <v>0</v>
      </c>
      <c r="L32" s="36"/>
      <c r="M32" s="36"/>
      <c r="N32" s="36"/>
      <c r="O32" s="37"/>
      <c r="P32" s="36">
        <f t="shared" si="4"/>
        <v>0</v>
      </c>
      <c r="Q32" s="38"/>
      <c r="R32" s="38"/>
      <c r="S32" s="36"/>
      <c r="T32" s="36" t="e">
        <f t="shared" si="5"/>
        <v>#DIV/0!</v>
      </c>
      <c r="U32" s="36" t="e">
        <f t="shared" si="6"/>
        <v>#DIV/0!</v>
      </c>
      <c r="V32" s="36">
        <v>0</v>
      </c>
      <c r="W32" s="36">
        <v>0</v>
      </c>
      <c r="X32" s="36">
        <v>0</v>
      </c>
      <c r="Y32" s="36">
        <v>10.702400000000001</v>
      </c>
      <c r="Z32" s="36">
        <v>10.978</v>
      </c>
      <c r="AA32" s="36">
        <v>11.673</v>
      </c>
      <c r="AB32" s="36"/>
      <c r="AC32" s="36">
        <f t="shared" ref="AC32" si="29">Q32*G32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64</v>
      </c>
      <c r="B33" s="1" t="s">
        <v>39</v>
      </c>
      <c r="C33" s="1"/>
      <c r="D33" s="1">
        <v>145.28700000000001</v>
      </c>
      <c r="E33" s="1"/>
      <c r="F33" s="1">
        <v>145.28700000000001</v>
      </c>
      <c r="G33" s="6">
        <v>1</v>
      </c>
      <c r="H33" s="1">
        <v>120</v>
      </c>
      <c r="I33" s="1">
        <v>8785211</v>
      </c>
      <c r="J33" s="1"/>
      <c r="K33" s="1">
        <f t="shared" ref="K33:K36" si="30">E33-J33</f>
        <v>0</v>
      </c>
      <c r="L33" s="1"/>
      <c r="M33" s="1"/>
      <c r="N33" s="15">
        <v>150</v>
      </c>
      <c r="O33" s="10"/>
      <c r="P33" s="1">
        <f t="shared" si="4"/>
        <v>0</v>
      </c>
      <c r="Q33" s="5"/>
      <c r="R33" s="5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28" t="s">
        <v>36</v>
      </c>
      <c r="AC33" s="1">
        <f t="shared" ref="AC33:AC36" si="31">Q33*G33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65</v>
      </c>
      <c r="B34" s="1" t="s">
        <v>39</v>
      </c>
      <c r="C34" s="1"/>
      <c r="D34" s="1">
        <v>80.441999999999993</v>
      </c>
      <c r="E34" s="1"/>
      <c r="F34" s="1">
        <v>80.441999999999993</v>
      </c>
      <c r="G34" s="6">
        <v>1</v>
      </c>
      <c r="H34" s="1">
        <v>120</v>
      </c>
      <c r="I34" s="1">
        <v>8785198</v>
      </c>
      <c r="J34" s="1"/>
      <c r="K34" s="1">
        <f t="shared" si="30"/>
        <v>0</v>
      </c>
      <c r="L34" s="1"/>
      <c r="M34" s="1"/>
      <c r="N34" s="15">
        <v>150</v>
      </c>
      <c r="O34" s="10"/>
      <c r="P34" s="1">
        <f t="shared" si="4"/>
        <v>0</v>
      </c>
      <c r="Q34" s="5"/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28" t="s">
        <v>36</v>
      </c>
      <c r="AC34" s="1">
        <f t="shared" si="31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6" t="s">
        <v>66</v>
      </c>
      <c r="B35" s="1" t="s">
        <v>33</v>
      </c>
      <c r="C35" s="1"/>
      <c r="D35" s="1">
        <v>60</v>
      </c>
      <c r="E35" s="1"/>
      <c r="F35" s="1">
        <v>60</v>
      </c>
      <c r="G35" s="6">
        <v>0.1</v>
      </c>
      <c r="H35" s="1">
        <v>60</v>
      </c>
      <c r="I35" s="1">
        <v>8444187</v>
      </c>
      <c r="J35" s="1"/>
      <c r="K35" s="1">
        <f t="shared" si="30"/>
        <v>0</v>
      </c>
      <c r="L35" s="1"/>
      <c r="M35" s="1"/>
      <c r="N35" s="15">
        <v>60</v>
      </c>
      <c r="O35" s="10"/>
      <c r="P35" s="1">
        <f t="shared" si="4"/>
        <v>0</v>
      </c>
      <c r="Q35" s="5"/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8" t="s">
        <v>36</v>
      </c>
      <c r="AC35" s="1">
        <f t="shared" si="31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7" t="s">
        <v>67</v>
      </c>
      <c r="B36" s="1" t="s">
        <v>33</v>
      </c>
      <c r="C36" s="1"/>
      <c r="D36" s="1">
        <v>60</v>
      </c>
      <c r="E36" s="1"/>
      <c r="F36" s="1"/>
      <c r="G36" s="6">
        <v>0.1</v>
      </c>
      <c r="H36" s="1">
        <v>90</v>
      </c>
      <c r="I36" s="1">
        <v>8444194</v>
      </c>
      <c r="J36" s="1"/>
      <c r="K36" s="1">
        <f t="shared" si="30"/>
        <v>0</v>
      </c>
      <c r="L36" s="1"/>
      <c r="M36" s="1"/>
      <c r="N36" s="15">
        <v>60</v>
      </c>
      <c r="O36" s="10"/>
      <c r="P36" s="1">
        <f t="shared" si="4"/>
        <v>0</v>
      </c>
      <c r="Q36" s="27">
        <v>60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28" t="s">
        <v>36</v>
      </c>
      <c r="AC36" s="1">
        <f t="shared" si="31"/>
        <v>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7" t="s">
        <v>68</v>
      </c>
      <c r="B37" s="1" t="s">
        <v>33</v>
      </c>
      <c r="C37" s="1"/>
      <c r="D37" s="1">
        <v>234</v>
      </c>
      <c r="E37" s="1"/>
      <c r="F37" s="1">
        <v>232</v>
      </c>
      <c r="G37" s="6">
        <v>0.2</v>
      </c>
      <c r="H37" s="1">
        <v>120</v>
      </c>
      <c r="I37" s="1">
        <v>783798</v>
      </c>
      <c r="J37" s="1"/>
      <c r="K37" s="1">
        <f t="shared" ref="K37" si="32">E37-J37</f>
        <v>0</v>
      </c>
      <c r="L37" s="1"/>
      <c r="M37" s="1"/>
      <c r="N37" s="15">
        <v>240</v>
      </c>
      <c r="O37" s="10"/>
      <c r="P37" s="1">
        <f t="shared" si="4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28" t="s">
        <v>36</v>
      </c>
      <c r="AC37" s="1">
        <f t="shared" ref="AC37" si="33">Q37*G37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2" t="s">
        <v>69</v>
      </c>
      <c r="B38" s="18" t="s">
        <v>39</v>
      </c>
      <c r="C38" s="18"/>
      <c r="D38" s="18"/>
      <c r="E38" s="18"/>
      <c r="F38" s="19"/>
      <c r="G38" s="6">
        <v>1</v>
      </c>
      <c r="H38" s="1">
        <v>120</v>
      </c>
      <c r="I38" s="1">
        <v>783811</v>
      </c>
      <c r="J38" s="1"/>
      <c r="K38" s="1">
        <f t="shared" si="24"/>
        <v>0</v>
      </c>
      <c r="L38" s="1"/>
      <c r="M38" s="1"/>
      <c r="N38" s="15">
        <v>0</v>
      </c>
      <c r="O38" s="10"/>
      <c r="P38" s="1">
        <f t="shared" si="4"/>
        <v>0</v>
      </c>
      <c r="Q38" s="5">
        <f>20*(P38+P39)-O38-O39-F38-F39</f>
        <v>156.56700000000001</v>
      </c>
      <c r="R38" s="42">
        <v>100</v>
      </c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</v>
      </c>
      <c r="X38" s="1">
        <v>0</v>
      </c>
      <c r="Y38" s="1">
        <v>0.9496</v>
      </c>
      <c r="Z38" s="1">
        <v>0.4</v>
      </c>
      <c r="AA38" s="1">
        <v>0.4</v>
      </c>
      <c r="AB38" s="1"/>
      <c r="AC38" s="1">
        <f t="shared" si="8"/>
        <v>156.56700000000001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32" t="s">
        <v>70</v>
      </c>
      <c r="B39" s="33" t="s">
        <v>39</v>
      </c>
      <c r="C39" s="33">
        <v>755.68</v>
      </c>
      <c r="D39" s="33">
        <v>30.884</v>
      </c>
      <c r="E39" s="33">
        <v>185.786</v>
      </c>
      <c r="F39" s="34">
        <v>586.577</v>
      </c>
      <c r="G39" s="35">
        <v>0</v>
      </c>
      <c r="H39" s="36"/>
      <c r="I39" s="36" t="s">
        <v>50</v>
      </c>
      <c r="J39" s="36">
        <v>185.5</v>
      </c>
      <c r="K39" s="36">
        <f t="shared" si="24"/>
        <v>0.28600000000000136</v>
      </c>
      <c r="L39" s="36"/>
      <c r="M39" s="36"/>
      <c r="N39" s="36"/>
      <c r="O39" s="37"/>
      <c r="P39" s="36">
        <f t="shared" si="4"/>
        <v>37.157200000000003</v>
      </c>
      <c r="Q39" s="38"/>
      <c r="R39" s="38"/>
      <c r="S39" s="36"/>
      <c r="T39" s="36">
        <f t="shared" si="5"/>
        <v>15.786361728009645</v>
      </c>
      <c r="U39" s="36">
        <f t="shared" si="6"/>
        <v>15.786361728009645</v>
      </c>
      <c r="V39" s="36">
        <v>8.9060000000000006</v>
      </c>
      <c r="W39" s="36">
        <v>6.8355999999999986</v>
      </c>
      <c r="X39" s="36">
        <v>0</v>
      </c>
      <c r="Y39" s="36">
        <v>48.246000000000002</v>
      </c>
      <c r="Z39" s="36">
        <v>24.94</v>
      </c>
      <c r="AA39" s="36">
        <v>0</v>
      </c>
      <c r="AB39" s="29" t="s">
        <v>46</v>
      </c>
      <c r="AC39" s="36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7" t="s">
        <v>71</v>
      </c>
      <c r="B40" s="1" t="s">
        <v>33</v>
      </c>
      <c r="C40" s="1"/>
      <c r="D40" s="1">
        <v>234</v>
      </c>
      <c r="E40" s="1"/>
      <c r="F40" s="1">
        <v>234</v>
      </c>
      <c r="G40" s="6">
        <v>0.2</v>
      </c>
      <c r="H40" s="1">
        <v>120</v>
      </c>
      <c r="I40" s="1">
        <v>783804</v>
      </c>
      <c r="J40" s="1"/>
      <c r="K40" s="1">
        <f t="shared" ref="K40" si="34">E40-J40</f>
        <v>0</v>
      </c>
      <c r="L40" s="1"/>
      <c r="M40" s="1"/>
      <c r="N40" s="15">
        <v>240</v>
      </c>
      <c r="O40" s="10"/>
      <c r="P40" s="1">
        <f t="shared" si="4"/>
        <v>0</v>
      </c>
      <c r="Q40" s="5"/>
      <c r="R40" s="5"/>
      <c r="S40" s="1"/>
      <c r="T40" s="1" t="e">
        <f t="shared" si="5"/>
        <v>#DIV/0!</v>
      </c>
      <c r="U40" s="1" t="e">
        <f t="shared" si="6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28" t="s">
        <v>36</v>
      </c>
      <c r="AC40" s="1">
        <f t="shared" ref="AC40" si="35">Q40*G40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72</v>
      </c>
      <c r="B41" s="18" t="s">
        <v>39</v>
      </c>
      <c r="C41" s="18"/>
      <c r="D41" s="18"/>
      <c r="E41" s="18"/>
      <c r="F41" s="19"/>
      <c r="G41" s="6">
        <v>1</v>
      </c>
      <c r="H41" s="1">
        <v>120</v>
      </c>
      <c r="I41" s="1">
        <v>783828</v>
      </c>
      <c r="J41" s="1"/>
      <c r="K41" s="1">
        <f t="shared" si="24"/>
        <v>0</v>
      </c>
      <c r="L41" s="1"/>
      <c r="M41" s="1"/>
      <c r="N41" s="15">
        <v>1818.396</v>
      </c>
      <c r="O41" s="10">
        <v>620</v>
      </c>
      <c r="P41" s="1">
        <f t="shared" si="4"/>
        <v>0</v>
      </c>
      <c r="Q41" s="5"/>
      <c r="R41" s="5"/>
      <c r="S41" s="1"/>
      <c r="T41" s="1" t="e">
        <f t="shared" si="5"/>
        <v>#DIV/0!</v>
      </c>
      <c r="U41" s="1" t="e">
        <f t="shared" si="6"/>
        <v>#DIV/0!</v>
      </c>
      <c r="V41" s="1">
        <v>0</v>
      </c>
      <c r="W41" s="1">
        <v>0</v>
      </c>
      <c r="X41" s="1">
        <v>0</v>
      </c>
      <c r="Y41" s="1">
        <v>21.0562</v>
      </c>
      <c r="Z41" s="1">
        <v>0.4</v>
      </c>
      <c r="AA41" s="1">
        <v>0.4</v>
      </c>
      <c r="AB41" s="1"/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39" t="s">
        <v>73</v>
      </c>
      <c r="B42" s="40" t="s">
        <v>39</v>
      </c>
      <c r="C42" s="40">
        <v>546.39800000000002</v>
      </c>
      <c r="D42" s="40">
        <v>1838.3969999999999</v>
      </c>
      <c r="E42" s="40">
        <v>488.47199999999998</v>
      </c>
      <c r="F42" s="41">
        <v>1845.9469999999999</v>
      </c>
      <c r="G42" s="35">
        <v>0</v>
      </c>
      <c r="H42" s="36"/>
      <c r="I42" s="36" t="s">
        <v>50</v>
      </c>
      <c r="J42" s="36">
        <v>479.5</v>
      </c>
      <c r="K42" s="36">
        <f t="shared" si="24"/>
        <v>8.97199999999998</v>
      </c>
      <c r="L42" s="36"/>
      <c r="M42" s="36"/>
      <c r="N42" s="36"/>
      <c r="O42" s="37"/>
      <c r="P42" s="36">
        <f t="shared" si="4"/>
        <v>97.694400000000002</v>
      </c>
      <c r="Q42" s="38"/>
      <c r="R42" s="38"/>
      <c r="S42" s="36"/>
      <c r="T42" s="36">
        <f t="shared" si="5"/>
        <v>18.895115789646077</v>
      </c>
      <c r="U42" s="36">
        <f t="shared" si="6"/>
        <v>18.895115789646077</v>
      </c>
      <c r="V42" s="36">
        <v>95.382000000000005</v>
      </c>
      <c r="W42" s="36">
        <v>142.08519999999999</v>
      </c>
      <c r="X42" s="36">
        <v>0</v>
      </c>
      <c r="Y42" s="36">
        <v>0</v>
      </c>
      <c r="Z42" s="36">
        <v>143.70439999999999</v>
      </c>
      <c r="AA42" s="36">
        <v>0</v>
      </c>
      <c r="AB42" s="36"/>
      <c r="AC42" s="36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23" t="s">
        <v>74</v>
      </c>
      <c r="B43" s="20" t="s">
        <v>39</v>
      </c>
      <c r="C43" s="20"/>
      <c r="D43" s="20">
        <v>3.6339999999999999</v>
      </c>
      <c r="E43" s="20">
        <v>3.6339999999999999</v>
      </c>
      <c r="F43" s="21"/>
      <c r="G43" s="6">
        <v>0</v>
      </c>
      <c r="H43" s="1"/>
      <c r="I43" s="9" t="s">
        <v>77</v>
      </c>
      <c r="J43" s="1">
        <v>3.5</v>
      </c>
      <c r="K43" s="1">
        <f t="shared" si="24"/>
        <v>0.1339999999999999</v>
      </c>
      <c r="L43" s="1"/>
      <c r="M43" s="1"/>
      <c r="N43" s="15"/>
      <c r="O43" s="10"/>
      <c r="P43" s="1">
        <f t="shared" si="4"/>
        <v>0.7268</v>
      </c>
      <c r="Q43" s="5"/>
      <c r="R43" s="5"/>
      <c r="S43" s="1"/>
      <c r="T43" s="1">
        <f t="shared" si="5"/>
        <v>0</v>
      </c>
      <c r="U43" s="1">
        <f t="shared" si="6"/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/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0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</sheetData>
  <autoFilter ref="A3:AC43" xr:uid="{ACFD152E-BEE4-449A-B77A-B4706478F28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2024-04-29T08:28:46Z</dcterms:created>
  <dcterms:modified xsi:type="dcterms:W3CDTF">2024-04-29T13:51:26Z</dcterms:modified>
</cp:coreProperties>
</file>