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31" i="1" l="1"/>
  <c r="AG73" i="1"/>
  <c r="AF43" i="1"/>
  <c r="AF73" i="1"/>
  <c r="AE7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1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" i="1"/>
  <c r="V13" i="1"/>
  <c r="V17" i="1"/>
  <c r="V19" i="1"/>
  <c r="V25" i="1"/>
  <c r="V29" i="1"/>
  <c r="V33" i="1"/>
  <c r="V41" i="1"/>
  <c r="V45" i="1"/>
  <c r="V49" i="1"/>
  <c r="V57" i="1"/>
  <c r="S8" i="1"/>
  <c r="V8" i="1" s="1"/>
  <c r="S9" i="1"/>
  <c r="V9" i="1" s="1"/>
  <c r="S10" i="1"/>
  <c r="V10" i="1" s="1"/>
  <c r="S11" i="1"/>
  <c r="V11" i="1" s="1"/>
  <c r="S12" i="1"/>
  <c r="V12" i="1" s="1"/>
  <c r="S13" i="1"/>
  <c r="S14" i="1"/>
  <c r="V14" i="1" s="1"/>
  <c r="S15" i="1"/>
  <c r="V15" i="1" s="1"/>
  <c r="S16" i="1"/>
  <c r="V16" i="1" s="1"/>
  <c r="S17" i="1"/>
  <c r="S18" i="1"/>
  <c r="V18" i="1" s="1"/>
  <c r="S19" i="1"/>
  <c r="S20" i="1"/>
  <c r="V20" i="1" s="1"/>
  <c r="S21" i="1"/>
  <c r="V21" i="1" s="1"/>
  <c r="S22" i="1"/>
  <c r="V22" i="1" s="1"/>
  <c r="S23" i="1"/>
  <c r="V23" i="1" s="1"/>
  <c r="S24" i="1"/>
  <c r="V24" i="1" s="1"/>
  <c r="S25" i="1"/>
  <c r="S26" i="1"/>
  <c r="V26" i="1" s="1"/>
  <c r="S27" i="1"/>
  <c r="V27" i="1" s="1"/>
  <c r="S28" i="1"/>
  <c r="V28" i="1" s="1"/>
  <c r="S29" i="1"/>
  <c r="S30" i="1"/>
  <c r="V30" i="1" s="1"/>
  <c r="S31" i="1"/>
  <c r="V31" i="1" s="1"/>
  <c r="S32" i="1"/>
  <c r="V32" i="1" s="1"/>
  <c r="S33" i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S42" i="1"/>
  <c r="V42" i="1" s="1"/>
  <c r="S43" i="1"/>
  <c r="V43" i="1" s="1"/>
  <c r="S44" i="1"/>
  <c r="V44" i="1" s="1"/>
  <c r="S45" i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U90" i="1" s="1"/>
  <c r="L91" i="1"/>
  <c r="L92" i="1"/>
  <c r="L93" i="1"/>
  <c r="L7" i="1"/>
  <c r="K8" i="1"/>
  <c r="K9" i="1"/>
  <c r="K10" i="1"/>
  <c r="U10" i="1" s="1"/>
  <c r="K11" i="1"/>
  <c r="U11" i="1" s="1"/>
  <c r="K12" i="1"/>
  <c r="K13" i="1"/>
  <c r="K14" i="1"/>
  <c r="U14" i="1" s="1"/>
  <c r="K15" i="1"/>
  <c r="K16" i="1"/>
  <c r="K17" i="1"/>
  <c r="K18" i="1"/>
  <c r="U18" i="1" s="1"/>
  <c r="K19" i="1"/>
  <c r="K20" i="1"/>
  <c r="K21" i="1"/>
  <c r="K22" i="1"/>
  <c r="U22" i="1" s="1"/>
  <c r="K23" i="1"/>
  <c r="K24" i="1"/>
  <c r="K25" i="1"/>
  <c r="K26" i="1"/>
  <c r="U26" i="1" s="1"/>
  <c r="K27" i="1"/>
  <c r="K28" i="1"/>
  <c r="K29" i="1"/>
  <c r="K30" i="1"/>
  <c r="U30" i="1" s="1"/>
  <c r="K31" i="1"/>
  <c r="K32" i="1"/>
  <c r="K33" i="1"/>
  <c r="K34" i="1"/>
  <c r="U34" i="1" s="1"/>
  <c r="K35" i="1"/>
  <c r="K36" i="1"/>
  <c r="K37" i="1"/>
  <c r="K38" i="1"/>
  <c r="U38" i="1" s="1"/>
  <c r="K39" i="1"/>
  <c r="K40" i="1"/>
  <c r="K41" i="1"/>
  <c r="K42" i="1"/>
  <c r="U42" i="1" s="1"/>
  <c r="K43" i="1"/>
  <c r="K44" i="1"/>
  <c r="K45" i="1"/>
  <c r="K46" i="1"/>
  <c r="U46" i="1" s="1"/>
  <c r="K47" i="1"/>
  <c r="K48" i="1"/>
  <c r="K49" i="1"/>
  <c r="K50" i="1"/>
  <c r="U50" i="1" s="1"/>
  <c r="K51" i="1"/>
  <c r="K52" i="1"/>
  <c r="K53" i="1"/>
  <c r="K54" i="1"/>
  <c r="U54" i="1" s="1"/>
  <c r="K55" i="1"/>
  <c r="K56" i="1"/>
  <c r="K57" i="1"/>
  <c r="K58" i="1"/>
  <c r="U58" i="1" s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4" i="1"/>
  <c r="U74" i="1" s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7" i="1"/>
  <c r="J73" i="1"/>
  <c r="J74" i="1"/>
  <c r="J9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4" i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I91" i="1"/>
  <c r="J91" i="1" s="1"/>
  <c r="I92" i="1"/>
  <c r="J92" i="1" s="1"/>
  <c r="I93" i="1"/>
  <c r="J93" i="1" s="1"/>
  <c r="I7" i="1"/>
  <c r="J7" i="1" s="1"/>
  <c r="X6" i="1"/>
  <c r="W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G8" i="1"/>
  <c r="G9" i="1"/>
  <c r="G10" i="1"/>
  <c r="G11" i="1"/>
  <c r="AG11" i="1" s="1"/>
  <c r="G12" i="1"/>
  <c r="G13" i="1"/>
  <c r="G14" i="1"/>
  <c r="G15" i="1"/>
  <c r="AF15" i="1" s="1"/>
  <c r="G16" i="1"/>
  <c r="G17" i="1"/>
  <c r="G18" i="1"/>
  <c r="G19" i="1"/>
  <c r="G20" i="1"/>
  <c r="G21" i="1"/>
  <c r="G22" i="1"/>
  <c r="G23" i="1"/>
  <c r="G24" i="1"/>
  <c r="G25" i="1"/>
  <c r="G26" i="1"/>
  <c r="G27" i="1"/>
  <c r="AG27" i="1" s="1"/>
  <c r="G28" i="1"/>
  <c r="G29" i="1"/>
  <c r="G30" i="1"/>
  <c r="G31" i="1"/>
  <c r="AF31" i="1" s="1"/>
  <c r="G32" i="1"/>
  <c r="G33" i="1"/>
  <c r="G34" i="1"/>
  <c r="G35" i="1"/>
  <c r="G36" i="1"/>
  <c r="G37" i="1"/>
  <c r="G38" i="1"/>
  <c r="G39" i="1"/>
  <c r="G40" i="1"/>
  <c r="G41" i="1"/>
  <c r="G42" i="1"/>
  <c r="G43" i="1"/>
  <c r="AG43" i="1" s="1"/>
  <c r="G44" i="1"/>
  <c r="G45" i="1"/>
  <c r="G46" i="1"/>
  <c r="G47" i="1"/>
  <c r="AF47" i="1" s="1"/>
  <c r="G48" i="1"/>
  <c r="G49" i="1"/>
  <c r="G50" i="1"/>
  <c r="G51" i="1"/>
  <c r="G52" i="1"/>
  <c r="G53" i="1"/>
  <c r="G54" i="1"/>
  <c r="G55" i="1"/>
  <c r="G56" i="1"/>
  <c r="G57" i="1"/>
  <c r="G58" i="1"/>
  <c r="AG58" i="1" s="1"/>
  <c r="G59" i="1"/>
  <c r="G60" i="1"/>
  <c r="G61" i="1"/>
  <c r="G62" i="1"/>
  <c r="AF62" i="1" s="1"/>
  <c r="G63" i="1"/>
  <c r="G64" i="1"/>
  <c r="G65" i="1"/>
  <c r="G66" i="1"/>
  <c r="AE66" i="1" s="1"/>
  <c r="G67" i="1"/>
  <c r="G68" i="1"/>
  <c r="G69" i="1"/>
  <c r="G70" i="1"/>
  <c r="AE70" i="1" s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" i="1"/>
  <c r="E6" i="1"/>
  <c r="F6" i="1"/>
  <c r="Q6" i="1" l="1"/>
  <c r="U43" i="1"/>
  <c r="AE55" i="1"/>
  <c r="AE51" i="1"/>
  <c r="AE39" i="1"/>
  <c r="AE35" i="1"/>
  <c r="AE23" i="1"/>
  <c r="AE19" i="1"/>
  <c r="U27" i="1"/>
  <c r="U71" i="1"/>
  <c r="U67" i="1"/>
  <c r="U7" i="1"/>
  <c r="U86" i="1"/>
  <c r="U82" i="1"/>
  <c r="U78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5" i="1"/>
  <c r="U51" i="1"/>
  <c r="U47" i="1"/>
  <c r="U39" i="1"/>
  <c r="U35" i="1"/>
  <c r="U31" i="1"/>
  <c r="U23" i="1"/>
  <c r="U19" i="1"/>
  <c r="U15" i="1"/>
  <c r="AE15" i="1"/>
  <c r="AF27" i="1"/>
  <c r="AG55" i="1"/>
  <c r="U59" i="1"/>
  <c r="AG70" i="1"/>
  <c r="U93" i="1"/>
  <c r="U89" i="1"/>
  <c r="U85" i="1"/>
  <c r="U81" i="1"/>
  <c r="U77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70" i="1"/>
  <c r="U66" i="1"/>
  <c r="U62" i="1"/>
  <c r="AE62" i="1"/>
  <c r="AF11" i="1"/>
  <c r="AG39" i="1"/>
  <c r="U63" i="1"/>
  <c r="AE47" i="1"/>
  <c r="AF58" i="1"/>
  <c r="AG23" i="1"/>
  <c r="AE7" i="1"/>
  <c r="AF7" i="1"/>
  <c r="AG7" i="1"/>
  <c r="AF90" i="1"/>
  <c r="AG90" i="1"/>
  <c r="AG86" i="1"/>
  <c r="AE86" i="1"/>
  <c r="AE82" i="1"/>
  <c r="AG82" i="1"/>
  <c r="AF82" i="1"/>
  <c r="AE78" i="1"/>
  <c r="AF78" i="1"/>
  <c r="AG78" i="1"/>
  <c r="AF74" i="1"/>
  <c r="AG74" i="1"/>
  <c r="AG69" i="1"/>
  <c r="AF69" i="1"/>
  <c r="AE69" i="1"/>
  <c r="AG65" i="1"/>
  <c r="AF65" i="1"/>
  <c r="AE65" i="1"/>
  <c r="AG61" i="1"/>
  <c r="AF61" i="1"/>
  <c r="AE61" i="1"/>
  <c r="AG54" i="1"/>
  <c r="AF54" i="1"/>
  <c r="AE54" i="1"/>
  <c r="AG50" i="1"/>
  <c r="AF50" i="1"/>
  <c r="AE50" i="1"/>
  <c r="AG46" i="1"/>
  <c r="AF46" i="1"/>
  <c r="AE46" i="1"/>
  <c r="AG42" i="1"/>
  <c r="AF42" i="1"/>
  <c r="AE42" i="1"/>
  <c r="AG38" i="1"/>
  <c r="AF38" i="1"/>
  <c r="AE38" i="1"/>
  <c r="AG34" i="1"/>
  <c r="AF34" i="1"/>
  <c r="AE34" i="1"/>
  <c r="AG30" i="1"/>
  <c r="AF30" i="1"/>
  <c r="AE30" i="1"/>
  <c r="AG26" i="1"/>
  <c r="AF26" i="1"/>
  <c r="AE26" i="1"/>
  <c r="AG22" i="1"/>
  <c r="AF22" i="1"/>
  <c r="AE22" i="1"/>
  <c r="AG18" i="1"/>
  <c r="AF18" i="1"/>
  <c r="AE18" i="1"/>
  <c r="AG14" i="1"/>
  <c r="AF14" i="1"/>
  <c r="AE14" i="1"/>
  <c r="AG10" i="1"/>
  <c r="AF10" i="1"/>
  <c r="AE10" i="1"/>
  <c r="AG93" i="1"/>
  <c r="AF93" i="1"/>
  <c r="AE93" i="1"/>
  <c r="AG89" i="1"/>
  <c r="AF89" i="1"/>
  <c r="AE89" i="1"/>
  <c r="AG85" i="1"/>
  <c r="AF85" i="1"/>
  <c r="AE85" i="1"/>
  <c r="AG81" i="1"/>
  <c r="AF81" i="1"/>
  <c r="AE81" i="1"/>
  <c r="AG77" i="1"/>
  <c r="AF77" i="1"/>
  <c r="AE77" i="1"/>
  <c r="AG72" i="1"/>
  <c r="AF72" i="1"/>
  <c r="AE72" i="1"/>
  <c r="AG68" i="1"/>
  <c r="AF68" i="1"/>
  <c r="AE68" i="1"/>
  <c r="AG64" i="1"/>
  <c r="AF64" i="1"/>
  <c r="AE64" i="1"/>
  <c r="AG60" i="1"/>
  <c r="AF60" i="1"/>
  <c r="AE60" i="1"/>
  <c r="AG57" i="1"/>
  <c r="AF57" i="1"/>
  <c r="AE57" i="1"/>
  <c r="AG53" i="1"/>
  <c r="AF53" i="1"/>
  <c r="AE53" i="1"/>
  <c r="AG49" i="1"/>
  <c r="AF49" i="1"/>
  <c r="AE49" i="1"/>
  <c r="AG45" i="1"/>
  <c r="AF45" i="1"/>
  <c r="AE45" i="1"/>
  <c r="AG41" i="1"/>
  <c r="AF41" i="1"/>
  <c r="AE41" i="1"/>
  <c r="AG37" i="1"/>
  <c r="AF37" i="1"/>
  <c r="AE37" i="1"/>
  <c r="AG33" i="1"/>
  <c r="AF33" i="1"/>
  <c r="AE33" i="1"/>
  <c r="AG29" i="1"/>
  <c r="AF29" i="1"/>
  <c r="AE29" i="1"/>
  <c r="AG25" i="1"/>
  <c r="AF25" i="1"/>
  <c r="AE25" i="1"/>
  <c r="AG21" i="1"/>
  <c r="AF21" i="1"/>
  <c r="AE21" i="1"/>
  <c r="AG17" i="1"/>
  <c r="AF17" i="1"/>
  <c r="AE17" i="1"/>
  <c r="AG13" i="1"/>
  <c r="AF13" i="1"/>
  <c r="AE13" i="1"/>
  <c r="AG9" i="1"/>
  <c r="AF9" i="1"/>
  <c r="AE9" i="1"/>
  <c r="U92" i="1"/>
  <c r="U88" i="1"/>
  <c r="U84" i="1"/>
  <c r="U80" i="1"/>
  <c r="U76" i="1"/>
  <c r="U91" i="1"/>
  <c r="U87" i="1"/>
  <c r="U83" i="1"/>
  <c r="U79" i="1"/>
  <c r="U75" i="1"/>
  <c r="AF86" i="1"/>
  <c r="N6" i="1"/>
  <c r="AE90" i="1"/>
  <c r="AE74" i="1"/>
  <c r="AG92" i="1"/>
  <c r="AF92" i="1"/>
  <c r="AE92" i="1"/>
  <c r="AG80" i="1"/>
  <c r="AF80" i="1"/>
  <c r="AE80" i="1"/>
  <c r="AG71" i="1"/>
  <c r="AF71" i="1"/>
  <c r="AE71" i="1"/>
  <c r="AG63" i="1"/>
  <c r="AF63" i="1"/>
  <c r="AE63" i="1"/>
  <c r="AG56" i="1"/>
  <c r="AF56" i="1"/>
  <c r="AE56" i="1"/>
  <c r="AG48" i="1"/>
  <c r="AF48" i="1"/>
  <c r="AE48" i="1"/>
  <c r="AG40" i="1"/>
  <c r="AF40" i="1"/>
  <c r="AE40" i="1"/>
  <c r="AG32" i="1"/>
  <c r="AF32" i="1"/>
  <c r="AE32" i="1"/>
  <c r="AG24" i="1"/>
  <c r="AF24" i="1"/>
  <c r="AE24" i="1"/>
  <c r="AG12" i="1"/>
  <c r="AF12" i="1"/>
  <c r="AE12" i="1"/>
  <c r="U73" i="1"/>
  <c r="AE58" i="1"/>
  <c r="AE43" i="1"/>
  <c r="AE27" i="1"/>
  <c r="AE11" i="1"/>
  <c r="AF70" i="1"/>
  <c r="AF55" i="1"/>
  <c r="AF39" i="1"/>
  <c r="AF23" i="1"/>
  <c r="AG66" i="1"/>
  <c r="AG51" i="1"/>
  <c r="AG35" i="1"/>
  <c r="AG19" i="1"/>
  <c r="AG88" i="1"/>
  <c r="AF88" i="1"/>
  <c r="AE88" i="1"/>
  <c r="AG84" i="1"/>
  <c r="AF84" i="1"/>
  <c r="AE84" i="1"/>
  <c r="AG76" i="1"/>
  <c r="AF76" i="1"/>
  <c r="AE76" i="1"/>
  <c r="AG67" i="1"/>
  <c r="AF67" i="1"/>
  <c r="AE67" i="1"/>
  <c r="AG59" i="1"/>
  <c r="AF59" i="1"/>
  <c r="AE59" i="1"/>
  <c r="AG52" i="1"/>
  <c r="AF52" i="1"/>
  <c r="AE52" i="1"/>
  <c r="AG44" i="1"/>
  <c r="AF44" i="1"/>
  <c r="AE44" i="1"/>
  <c r="AG36" i="1"/>
  <c r="AF36" i="1"/>
  <c r="AE36" i="1"/>
  <c r="AG28" i="1"/>
  <c r="AF28" i="1"/>
  <c r="AE28" i="1"/>
  <c r="AG20" i="1"/>
  <c r="AF20" i="1"/>
  <c r="AE20" i="1"/>
  <c r="AG16" i="1"/>
  <c r="AF16" i="1"/>
  <c r="AE16" i="1"/>
  <c r="AG8" i="1"/>
  <c r="AF8" i="1"/>
  <c r="AE8" i="1"/>
  <c r="AG91" i="1"/>
  <c r="AF91" i="1"/>
  <c r="AE91" i="1"/>
  <c r="AG87" i="1"/>
  <c r="AF87" i="1"/>
  <c r="AE87" i="1"/>
  <c r="AG83" i="1"/>
  <c r="AF83" i="1"/>
  <c r="AE83" i="1"/>
  <c r="AG79" i="1"/>
  <c r="AF79" i="1"/>
  <c r="AE79" i="1"/>
  <c r="AG75" i="1"/>
  <c r="AF75" i="1"/>
  <c r="AE75" i="1"/>
  <c r="AF66" i="1"/>
  <c r="AF51" i="1"/>
  <c r="AF35" i="1"/>
  <c r="AF19" i="1"/>
  <c r="AG62" i="1"/>
  <c r="AG47" i="1"/>
  <c r="AG31" i="1"/>
  <c r="AG15" i="1"/>
  <c r="AB6" i="1"/>
  <c r="AA6" i="1"/>
  <c r="Z6" i="1"/>
  <c r="Y6" i="1"/>
  <c r="S6" i="1"/>
  <c r="M6" i="1"/>
  <c r="L6" i="1"/>
  <c r="K6" i="1"/>
  <c r="J6" i="1"/>
  <c r="I6" i="1"/>
  <c r="AF6" i="1" l="1"/>
  <c r="AG6" i="1"/>
  <c r="AE6" i="1"/>
</calcChain>
</file>

<file path=xl/sharedStrings.xml><?xml version="1.0" encoding="utf-8"?>
<sst xmlns="http://schemas.openxmlformats.org/spreadsheetml/2006/main" count="222" uniqueCount="122">
  <si>
    <t>Период: 05.07.2024 - 12.07.2024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</si>
  <si>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</si>
  <si>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</si>
  <si>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</si>
  <si>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</si>
  <si>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</si>
  <si>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</si>
  <si>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</si>
  <si>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</si>
  <si>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</si>
  <si>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</si>
  <si>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</si>
  <si>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</si>
  <si>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</si>
  <si>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</si>
  <si>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</si>
  <si>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</si>
  <si>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</si>
  <si>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</si>
  <si>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</si>
  <si>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</si>
  <si>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</si>
  <si>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</si>
  <si>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</si>
  <si>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</si>
  <si>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</si>
  <si>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</si>
  <si>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</si>
  <si>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</si>
  <si>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</si>
  <si>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</si>
  <si>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</si>
  <si>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</si>
  <si>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</si>
  <si>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</si>
  <si>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</si>
  <si>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</si>
  <si>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</si>
  <si>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</si>
  <si>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</si>
  <si>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</si>
  <si>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</si>
  <si>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</si>
  <si>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</si>
  <si>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</si>
  <si>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</si>
  <si>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</si>
  <si>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</si>
  <si>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</si>
  <si>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</si>
  <si>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</si>
  <si>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</si>
  <si>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</si>
  <si>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</si>
  <si>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</si>
  <si>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</si>
  <si>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</si>
  <si>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</si>
  <si>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</si>
  <si>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</si>
  <si>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</si>
  <si>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</si>
  <si>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</si>
  <si>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</si>
  <si>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</si>
  <si>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</si>
  <si>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</si>
  <si>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</si>
  <si>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</si>
  <si>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</si>
  <si>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</si>
  <si>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</si>
  <si>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</si>
  <si>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</si>
  <si>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</si>
  <si>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</si>
  <si>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</si>
  <si>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</si>
  <si>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</si>
  <si>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</si>
  <si>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</si>
  <si>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</si>
  <si>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</si>
  <si>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</si>
  <si>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</si>
  <si>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</si>
  <si>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</si>
  <si>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</si>
  <si>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6770 ИСПАНСКИЕ сос ц/о мгс 0.41кг 6шт.  ОСТАНКИНО</t>
  </si>
  <si>
    <t>6786 ВЕНСКАЯ САЛЯМИ п/к в/у  ОСТАНКИНО</t>
  </si>
  <si>
    <t>6788 СЕРВЕЛАТ КРЕМЛЕВСКИЙ в/к в/у  ОСТАНКИНО</t>
  </si>
  <si>
    <t>6790 СЕРВЕЛАТ ЕВРОПЕЙСКИЙ в/к в/у  ОСТАНКИНО</t>
  </si>
  <si>
    <t>6841 ДОМАШНЯЯ Папа может вар н/о мгс 1*3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</si>
  <si>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</si>
  <si>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</si>
  <si>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</si>
  <si>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</si>
  <si>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</si>
  <si>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</si>
  <si>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</si>
  <si>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</si>
  <si>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</si>
  <si>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</si>
  <si>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</si>
  <si>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</si>
  <si>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</si>
  <si>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</si>
  <si>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</si>
  <si>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</si>
  <si>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</si>
  <si>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12,07,</t>
  </si>
  <si>
    <t>14,07,</t>
  </si>
  <si>
    <t>16,07,</t>
  </si>
  <si>
    <t>16,07г</t>
  </si>
  <si>
    <t>1,6т</t>
  </si>
  <si>
    <t>7т</t>
  </si>
  <si>
    <t>10,7т</t>
  </si>
  <si>
    <t>17,07,</t>
  </si>
  <si>
    <t>19,07,</t>
  </si>
  <si>
    <t>21,06,</t>
  </si>
  <si>
    <t>28,06,</t>
  </si>
  <si>
    <t>05,07,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</si>
</sst>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04.07.2024 - 11.07.2024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11,07,</v>
          </cell>
          <cell r="L5" t="str">
            <v>12,07,</v>
          </cell>
          <cell r="M5" t="str">
            <v>14,07,</v>
          </cell>
          <cell r="R5" t="str">
            <v>16,07г</v>
          </cell>
          <cell r="T5" t="str">
            <v>16,07,</v>
          </cell>
          <cell r="Y5" t="str">
            <v>21,06,</v>
          </cell>
          <cell r="Z5" t="str">
            <v>28,06,</v>
          </cell>
          <cell r="AA5" t="str">
            <v>05,07,</v>
          </cell>
          <cell r="AB5" t="str">
            <v>11,07,</v>
          </cell>
        </row>
        <row r="6">
          <cell r="E6">
            <v>104022.35200000001</v>
          </cell>
          <cell r="F6">
            <v>67343.244000000021</v>
          </cell>
          <cell r="I6">
            <v>103951.50800000002</v>
          </cell>
          <cell r="J6">
            <v>70.843999999999369</v>
          </cell>
          <cell r="K6">
            <v>25690</v>
          </cell>
          <cell r="L6">
            <v>13748</v>
          </cell>
          <cell r="M6">
            <v>7806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40304</v>
          </cell>
          <cell r="S6">
            <v>20804.470400000006</v>
          </cell>
          <cell r="T6">
            <v>6030</v>
          </cell>
          <cell r="W6">
            <v>0</v>
          </cell>
          <cell r="X6">
            <v>0</v>
          </cell>
          <cell r="Y6">
            <v>18938.247600000006</v>
          </cell>
          <cell r="Z6">
            <v>20415.870399999996</v>
          </cell>
          <cell r="AA6">
            <v>21319.009799999993</v>
          </cell>
          <cell r="AB6">
            <v>15336.249999999998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172</v>
          </cell>
          <cell r="D7">
            <v>447</v>
          </cell>
          <cell r="E7">
            <v>432</v>
          </cell>
          <cell r="F7">
            <v>180</v>
          </cell>
          <cell r="G7">
            <v>0.4</v>
          </cell>
          <cell r="H7">
            <v>60</v>
          </cell>
          <cell r="I7">
            <v>440</v>
          </cell>
          <cell r="J7">
            <v>-8</v>
          </cell>
          <cell r="K7">
            <v>120</v>
          </cell>
          <cell r="L7">
            <v>40</v>
          </cell>
          <cell r="M7">
            <v>0</v>
          </cell>
          <cell r="R7">
            <v>200</v>
          </cell>
          <cell r="S7">
            <v>86.4</v>
          </cell>
          <cell r="T7">
            <v>120</v>
          </cell>
          <cell r="U7">
            <v>7.6388888888888884</v>
          </cell>
          <cell r="V7">
            <v>2.083333333333333</v>
          </cell>
          <cell r="Y7">
            <v>67.2</v>
          </cell>
          <cell r="Z7">
            <v>70.8</v>
          </cell>
          <cell r="AA7">
            <v>78.2</v>
          </cell>
          <cell r="AB7">
            <v>103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1866.1189999999999</v>
          </cell>
          <cell r="D8">
            <v>2808.5070000000001</v>
          </cell>
          <cell r="E8">
            <v>2220.34</v>
          </cell>
          <cell r="F8">
            <v>1722.857</v>
          </cell>
          <cell r="G8">
            <v>1</v>
          </cell>
          <cell r="H8">
            <v>45</v>
          </cell>
          <cell r="I8">
            <v>2186.1</v>
          </cell>
          <cell r="J8">
            <v>34.240000000000236</v>
          </cell>
          <cell r="K8">
            <v>300</v>
          </cell>
          <cell r="L8">
            <v>481</v>
          </cell>
          <cell r="M8">
            <v>0</v>
          </cell>
          <cell r="R8">
            <v>1000</v>
          </cell>
          <cell r="S8">
            <v>444.06800000000004</v>
          </cell>
          <cell r="U8">
            <v>7.8903613860940212</v>
          </cell>
          <cell r="V8">
            <v>3.8797143680697546</v>
          </cell>
          <cell r="Y8">
            <v>413.90780000000007</v>
          </cell>
          <cell r="Z8">
            <v>543.44979999999998</v>
          </cell>
          <cell r="AA8">
            <v>452.0702</v>
          </cell>
          <cell r="AB8">
            <v>474.14100000000002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907.98500000000001</v>
          </cell>
          <cell r="D9">
            <v>4070.6170000000002</v>
          </cell>
          <cell r="E9">
            <v>2408.884</v>
          </cell>
          <cell r="F9">
            <v>2139.337</v>
          </cell>
          <cell r="G9">
            <v>1</v>
          </cell>
          <cell r="H9">
            <v>60</v>
          </cell>
          <cell r="I9">
            <v>2384.8000000000002</v>
          </cell>
          <cell r="J9">
            <v>24.083999999999833</v>
          </cell>
          <cell r="K9">
            <v>200</v>
          </cell>
          <cell r="L9">
            <v>782</v>
          </cell>
          <cell r="M9">
            <v>0</v>
          </cell>
          <cell r="R9">
            <v>1000</v>
          </cell>
          <cell r="S9">
            <v>481.77679999999998</v>
          </cell>
          <cell r="U9">
            <v>8.5544530164175612</v>
          </cell>
          <cell r="V9">
            <v>4.44051477779752</v>
          </cell>
          <cell r="Y9">
            <v>424.30919999999998</v>
          </cell>
          <cell r="Z9">
            <v>480.93619999999999</v>
          </cell>
          <cell r="AA9">
            <v>508.23680000000002</v>
          </cell>
          <cell r="AB9">
            <v>344.85599999999999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78.816000000000003</v>
          </cell>
          <cell r="D10">
            <v>73.923000000000002</v>
          </cell>
          <cell r="E10">
            <v>76.933999999999997</v>
          </cell>
          <cell r="F10">
            <v>66.727999999999994</v>
          </cell>
          <cell r="G10">
            <v>1</v>
          </cell>
          <cell r="H10">
            <v>120</v>
          </cell>
          <cell r="I10">
            <v>75.5</v>
          </cell>
          <cell r="J10">
            <v>1.4339999999999975</v>
          </cell>
          <cell r="K10">
            <v>0</v>
          </cell>
          <cell r="L10">
            <v>0</v>
          </cell>
          <cell r="M10">
            <v>30</v>
          </cell>
          <cell r="R10">
            <v>100</v>
          </cell>
          <cell r="S10">
            <v>15.386799999999999</v>
          </cell>
          <cell r="U10">
            <v>12.785504458366914</v>
          </cell>
          <cell r="V10">
            <v>4.336704188005303</v>
          </cell>
          <cell r="Y10">
            <v>9.6992000000000012</v>
          </cell>
          <cell r="Z10">
            <v>16.375399999999999</v>
          </cell>
          <cell r="AA10">
            <v>9.8073999999999995</v>
          </cell>
          <cell r="AB10">
            <v>2.0129999999999999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55.887</v>
          </cell>
          <cell r="D11">
            <v>170.88300000000001</v>
          </cell>
          <cell r="E11">
            <v>145.77600000000001</v>
          </cell>
          <cell r="F11">
            <v>79.641000000000005</v>
          </cell>
          <cell r="G11">
            <v>1</v>
          </cell>
          <cell r="H11">
            <v>60</v>
          </cell>
          <cell r="I11">
            <v>142.58000000000001</v>
          </cell>
          <cell r="J11">
            <v>3.195999999999998</v>
          </cell>
          <cell r="K11">
            <v>30</v>
          </cell>
          <cell r="L11">
            <v>20</v>
          </cell>
          <cell r="M11">
            <v>0</v>
          </cell>
          <cell r="R11">
            <v>80</v>
          </cell>
          <cell r="S11">
            <v>29.155200000000001</v>
          </cell>
          <cell r="T11">
            <v>30</v>
          </cell>
          <cell r="U11">
            <v>8.2194942926133248</v>
          </cell>
          <cell r="V11">
            <v>2.7316224892986503</v>
          </cell>
          <cell r="Y11">
            <v>25.902200000000001</v>
          </cell>
          <cell r="Z11">
            <v>27.783800000000003</v>
          </cell>
          <cell r="AA11">
            <v>27.067200000000003</v>
          </cell>
          <cell r="AB11">
            <v>30.959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278.73200000000003</v>
          </cell>
          <cell r="D12">
            <v>824.92100000000005</v>
          </cell>
          <cell r="E12">
            <v>655.50599999999997</v>
          </cell>
          <cell r="F12">
            <v>391.24099999999999</v>
          </cell>
          <cell r="G12">
            <v>1</v>
          </cell>
          <cell r="H12">
            <v>60</v>
          </cell>
          <cell r="I12">
            <v>647.54999999999995</v>
          </cell>
          <cell r="J12">
            <v>7.9560000000000173</v>
          </cell>
          <cell r="K12">
            <v>150</v>
          </cell>
          <cell r="L12">
            <v>100</v>
          </cell>
          <cell r="M12">
            <v>0</v>
          </cell>
          <cell r="R12">
            <v>350</v>
          </cell>
          <cell r="S12">
            <v>131.10120000000001</v>
          </cell>
          <cell r="T12">
            <v>90</v>
          </cell>
          <cell r="U12">
            <v>8.2473768356048609</v>
          </cell>
          <cell r="V12">
            <v>2.9842671157853626</v>
          </cell>
          <cell r="Y12">
            <v>110.75879999999999</v>
          </cell>
          <cell r="Z12">
            <v>123.04780000000001</v>
          </cell>
          <cell r="AA12">
            <v>118.5386</v>
          </cell>
          <cell r="AB12">
            <v>75.802000000000007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437</v>
          </cell>
          <cell r="D13">
            <v>793</v>
          </cell>
          <cell r="E13">
            <v>547</v>
          </cell>
          <cell r="F13">
            <v>674</v>
          </cell>
          <cell r="G13">
            <v>0.25</v>
          </cell>
          <cell r="H13">
            <v>120</v>
          </cell>
          <cell r="I13">
            <v>556</v>
          </cell>
          <cell r="J13">
            <v>-9</v>
          </cell>
          <cell r="K13">
            <v>0</v>
          </cell>
          <cell r="L13">
            <v>0</v>
          </cell>
          <cell r="M13">
            <v>0</v>
          </cell>
          <cell r="R13">
            <v>600</v>
          </cell>
          <cell r="S13">
            <v>109.4</v>
          </cell>
          <cell r="U13">
            <v>11.645338208409505</v>
          </cell>
          <cell r="V13">
            <v>6.1608775137111511</v>
          </cell>
          <cell r="Y13">
            <v>103.2</v>
          </cell>
          <cell r="Z13">
            <v>115</v>
          </cell>
          <cell r="AA13">
            <v>112.2</v>
          </cell>
          <cell r="AB13">
            <v>122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49.750999999999998</v>
          </cell>
          <cell r="D14">
            <v>96.22</v>
          </cell>
          <cell r="E14">
            <v>102.181</v>
          </cell>
          <cell r="F14">
            <v>43.79</v>
          </cell>
          <cell r="G14">
            <v>1</v>
          </cell>
          <cell r="H14">
            <v>30</v>
          </cell>
          <cell r="I14">
            <v>107.4</v>
          </cell>
          <cell r="J14">
            <v>-5.2190000000000083</v>
          </cell>
          <cell r="K14">
            <v>20</v>
          </cell>
          <cell r="L14">
            <v>20</v>
          </cell>
          <cell r="M14">
            <v>0</v>
          </cell>
          <cell r="R14">
            <v>20</v>
          </cell>
          <cell r="S14">
            <v>20.436199999999999</v>
          </cell>
          <cell r="T14">
            <v>30</v>
          </cell>
          <cell r="U14">
            <v>6.5467161213924312</v>
          </cell>
          <cell r="V14">
            <v>2.1427662677014316</v>
          </cell>
          <cell r="Y14">
            <v>13.4742</v>
          </cell>
          <cell r="Z14">
            <v>16.2102</v>
          </cell>
          <cell r="AA14">
            <v>15.616</v>
          </cell>
          <cell r="AB14">
            <v>27.053000000000001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209.08600000000001</v>
          </cell>
          <cell r="D15">
            <v>731.67499999999995</v>
          </cell>
          <cell r="E15">
            <v>482.05</v>
          </cell>
          <cell r="F15">
            <v>450.31599999999997</v>
          </cell>
          <cell r="G15">
            <v>1</v>
          </cell>
          <cell r="H15">
            <v>45</v>
          </cell>
          <cell r="I15">
            <v>485.3</v>
          </cell>
          <cell r="J15">
            <v>-3.25</v>
          </cell>
          <cell r="K15">
            <v>70</v>
          </cell>
          <cell r="L15">
            <v>100</v>
          </cell>
          <cell r="M15">
            <v>0</v>
          </cell>
          <cell r="R15">
            <v>150</v>
          </cell>
          <cell r="S15">
            <v>96.41</v>
          </cell>
          <cell r="U15">
            <v>7.9900010372368016</v>
          </cell>
          <cell r="V15">
            <v>4.6708432735193446</v>
          </cell>
          <cell r="Y15">
            <v>96.556600000000003</v>
          </cell>
          <cell r="Z15">
            <v>92.266999999999996</v>
          </cell>
          <cell r="AA15">
            <v>100.50660000000001</v>
          </cell>
          <cell r="AB15">
            <v>48.917999999999999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680</v>
          </cell>
          <cell r="D16">
            <v>1429</v>
          </cell>
          <cell r="E16">
            <v>1309</v>
          </cell>
          <cell r="F16">
            <v>779</v>
          </cell>
          <cell r="G16">
            <v>0.25</v>
          </cell>
          <cell r="H16">
            <v>120</v>
          </cell>
          <cell r="I16">
            <v>1330</v>
          </cell>
          <cell r="J16">
            <v>-21</v>
          </cell>
          <cell r="K16">
            <v>200</v>
          </cell>
          <cell r="L16">
            <v>0</v>
          </cell>
          <cell r="M16">
            <v>400</v>
          </cell>
          <cell r="R16">
            <v>1000</v>
          </cell>
          <cell r="S16">
            <v>261.8</v>
          </cell>
          <cell r="T16">
            <v>120</v>
          </cell>
          <cell r="U16">
            <v>9.545454545454545</v>
          </cell>
          <cell r="V16">
            <v>2.975553857906799</v>
          </cell>
          <cell r="Y16">
            <v>237.4</v>
          </cell>
          <cell r="Z16">
            <v>202.4</v>
          </cell>
          <cell r="AA16">
            <v>219</v>
          </cell>
          <cell r="AB16">
            <v>198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439.83699999999999</v>
          </cell>
          <cell r="D17">
            <v>1567.6110000000001</v>
          </cell>
          <cell r="E17">
            <v>1140.384</v>
          </cell>
          <cell r="F17">
            <v>847.82100000000003</v>
          </cell>
          <cell r="G17">
            <v>1</v>
          </cell>
          <cell r="H17">
            <v>45</v>
          </cell>
          <cell r="I17">
            <v>1125.9079999999999</v>
          </cell>
          <cell r="J17">
            <v>14.476000000000113</v>
          </cell>
          <cell r="K17">
            <v>350</v>
          </cell>
          <cell r="L17">
            <v>138</v>
          </cell>
          <cell r="M17">
            <v>0</v>
          </cell>
          <cell r="R17">
            <v>600</v>
          </cell>
          <cell r="S17">
            <v>228.07679999999999</v>
          </cell>
          <cell r="U17">
            <v>8.4875840067906942</v>
          </cell>
          <cell r="V17">
            <v>3.7172610278642986</v>
          </cell>
          <cell r="Y17">
            <v>262.95780000000002</v>
          </cell>
          <cell r="Z17">
            <v>227.78460000000001</v>
          </cell>
          <cell r="AA17">
            <v>241.5514</v>
          </cell>
          <cell r="AB17">
            <v>121.849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1264</v>
          </cell>
          <cell r="D18">
            <v>5003</v>
          </cell>
          <cell r="E18">
            <v>3840</v>
          </cell>
          <cell r="F18">
            <v>2345</v>
          </cell>
          <cell r="G18">
            <v>0.12</v>
          </cell>
          <cell r="H18">
            <v>60</v>
          </cell>
          <cell r="I18">
            <v>3908</v>
          </cell>
          <cell r="J18">
            <v>-68</v>
          </cell>
          <cell r="K18">
            <v>1200</v>
          </cell>
          <cell r="L18">
            <v>400</v>
          </cell>
          <cell r="M18">
            <v>600</v>
          </cell>
          <cell r="R18">
            <v>1600</v>
          </cell>
          <cell r="S18">
            <v>768</v>
          </cell>
          <cell r="U18">
            <v>8.0013020833333339</v>
          </cell>
          <cell r="V18">
            <v>3.0533854166666665</v>
          </cell>
          <cell r="Y18">
            <v>656.8</v>
          </cell>
          <cell r="Z18">
            <v>661.6</v>
          </cell>
          <cell r="AA18">
            <v>761.2</v>
          </cell>
          <cell r="AB18">
            <v>439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140.16499999999999</v>
          </cell>
          <cell r="D19">
            <v>386.66699999999997</v>
          </cell>
          <cell r="E19">
            <v>273.72199999999998</v>
          </cell>
          <cell r="F19">
            <v>251.148</v>
          </cell>
          <cell r="G19">
            <v>1</v>
          </cell>
          <cell r="H19" t="e">
            <v>#N/A</v>
          </cell>
          <cell r="I19">
            <v>275</v>
          </cell>
          <cell r="J19">
            <v>-1.27800000000002</v>
          </cell>
          <cell r="K19">
            <v>100</v>
          </cell>
          <cell r="L19">
            <v>30</v>
          </cell>
          <cell r="M19">
            <v>0</v>
          </cell>
          <cell r="R19">
            <v>40</v>
          </cell>
          <cell r="S19">
            <v>54.744399999999999</v>
          </cell>
          <cell r="U19">
            <v>7.6929877759186338</v>
          </cell>
          <cell r="V19">
            <v>4.587647321004523</v>
          </cell>
          <cell r="Y19">
            <v>43.082599999999999</v>
          </cell>
          <cell r="Z19">
            <v>57.265000000000001</v>
          </cell>
          <cell r="AA19">
            <v>61.8</v>
          </cell>
          <cell r="AB19">
            <v>55.932000000000002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635</v>
          </cell>
          <cell r="D20">
            <v>1410</v>
          </cell>
          <cell r="E20">
            <v>1154</v>
          </cell>
          <cell r="F20">
            <v>860</v>
          </cell>
          <cell r="G20">
            <v>0.25</v>
          </cell>
          <cell r="H20">
            <v>120</v>
          </cell>
          <cell r="I20">
            <v>1185</v>
          </cell>
          <cell r="J20">
            <v>-31</v>
          </cell>
          <cell r="K20">
            <v>400</v>
          </cell>
          <cell r="L20">
            <v>0</v>
          </cell>
          <cell r="M20">
            <v>0</v>
          </cell>
          <cell r="R20">
            <v>1000</v>
          </cell>
          <cell r="S20">
            <v>230.8</v>
          </cell>
          <cell r="U20">
            <v>9.7920277296360485</v>
          </cell>
          <cell r="V20">
            <v>3.7261698440207969</v>
          </cell>
          <cell r="Y20">
            <v>221.4</v>
          </cell>
          <cell r="Z20">
            <v>209</v>
          </cell>
          <cell r="AA20">
            <v>232.6</v>
          </cell>
          <cell r="AB20">
            <v>239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78.957999999999998</v>
          </cell>
          <cell r="D21">
            <v>152.12799999999999</v>
          </cell>
          <cell r="E21">
            <v>94.116</v>
          </cell>
          <cell r="F21">
            <v>136.482</v>
          </cell>
          <cell r="G21">
            <v>1</v>
          </cell>
          <cell r="H21">
            <v>120</v>
          </cell>
          <cell r="I21">
            <v>91.1</v>
          </cell>
          <cell r="J21">
            <v>3.0160000000000053</v>
          </cell>
          <cell r="K21">
            <v>50</v>
          </cell>
          <cell r="L21">
            <v>0</v>
          </cell>
          <cell r="M21">
            <v>0</v>
          </cell>
          <cell r="R21">
            <v>50</v>
          </cell>
          <cell r="S21">
            <v>18.8232</v>
          </cell>
          <cell r="U21">
            <v>12.563326108206894</v>
          </cell>
          <cell r="V21">
            <v>7.2507331378299122</v>
          </cell>
          <cell r="Y21">
            <v>8.0102000000000011</v>
          </cell>
          <cell r="Z21">
            <v>14.254</v>
          </cell>
          <cell r="AA21">
            <v>21.489799999999999</v>
          </cell>
          <cell r="AB21">
            <v>5.5309999999999997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142.27099999999999</v>
          </cell>
          <cell r="D22">
            <v>204.06299999999999</v>
          </cell>
          <cell r="E22">
            <v>191.02</v>
          </cell>
          <cell r="F22">
            <v>151.227</v>
          </cell>
          <cell r="G22">
            <v>1</v>
          </cell>
          <cell r="H22">
            <v>45</v>
          </cell>
          <cell r="I22">
            <v>189</v>
          </cell>
          <cell r="J22">
            <v>2.0200000000000102</v>
          </cell>
          <cell r="K22">
            <v>70</v>
          </cell>
          <cell r="L22">
            <v>23</v>
          </cell>
          <cell r="M22">
            <v>0</v>
          </cell>
          <cell r="R22">
            <v>60</v>
          </cell>
          <cell r="S22">
            <v>38.204000000000001</v>
          </cell>
          <cell r="U22">
            <v>7.9632237462045854</v>
          </cell>
          <cell r="V22">
            <v>3.9584074965972151</v>
          </cell>
          <cell r="Y22">
            <v>29.377800000000001</v>
          </cell>
          <cell r="Z22">
            <v>36.698799999999999</v>
          </cell>
          <cell r="AA22">
            <v>40.442</v>
          </cell>
          <cell r="AB22">
            <v>36.887999999999998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249.262</v>
          </cell>
          <cell r="D23">
            <v>657.19399999999996</v>
          </cell>
          <cell r="E23">
            <v>515.28599999999994</v>
          </cell>
          <cell r="F23">
            <v>289.01400000000001</v>
          </cell>
          <cell r="G23">
            <v>1</v>
          </cell>
          <cell r="H23">
            <v>60</v>
          </cell>
          <cell r="I23">
            <v>494.4</v>
          </cell>
          <cell r="J23">
            <v>20.885999999999967</v>
          </cell>
          <cell r="K23">
            <v>150</v>
          </cell>
          <cell r="L23">
            <v>0</v>
          </cell>
          <cell r="M23">
            <v>50</v>
          </cell>
          <cell r="R23">
            <v>350</v>
          </cell>
          <cell r="S23">
            <v>103.05719999999999</v>
          </cell>
          <cell r="T23">
            <v>90</v>
          </cell>
          <cell r="U23">
            <v>9.0145472611326536</v>
          </cell>
          <cell r="V23">
            <v>2.8044037680045646</v>
          </cell>
          <cell r="Y23">
            <v>83.275800000000004</v>
          </cell>
          <cell r="Z23">
            <v>80.991</v>
          </cell>
          <cell r="AA23">
            <v>91.190799999999996</v>
          </cell>
          <cell r="AB23">
            <v>70.221999999999994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513</v>
          </cell>
          <cell r="D24">
            <v>1549</v>
          </cell>
          <cell r="E24">
            <v>1158</v>
          </cell>
          <cell r="F24">
            <v>810</v>
          </cell>
          <cell r="G24">
            <v>0.22</v>
          </cell>
          <cell r="H24">
            <v>120</v>
          </cell>
          <cell r="I24">
            <v>1185</v>
          </cell>
          <cell r="J24">
            <v>-27</v>
          </cell>
          <cell r="K24">
            <v>400</v>
          </cell>
          <cell r="L24">
            <v>200</v>
          </cell>
          <cell r="M24">
            <v>0</v>
          </cell>
          <cell r="R24">
            <v>600</v>
          </cell>
          <cell r="S24">
            <v>231.6</v>
          </cell>
          <cell r="U24">
            <v>8.6787564766839385</v>
          </cell>
          <cell r="V24">
            <v>3.4974093264248705</v>
          </cell>
          <cell r="Y24">
            <v>234.4</v>
          </cell>
          <cell r="Z24">
            <v>208.8</v>
          </cell>
          <cell r="AA24">
            <v>242.2</v>
          </cell>
          <cell r="AB24">
            <v>200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1069</v>
          </cell>
          <cell r="D25">
            <v>984</v>
          </cell>
          <cell r="E25">
            <v>1467</v>
          </cell>
          <cell r="F25">
            <v>563</v>
          </cell>
          <cell r="G25">
            <v>0.4</v>
          </cell>
          <cell r="H25">
            <v>60</v>
          </cell>
          <cell r="I25">
            <v>1588</v>
          </cell>
          <cell r="J25">
            <v>-121</v>
          </cell>
          <cell r="K25">
            <v>400</v>
          </cell>
          <cell r="L25">
            <v>0</v>
          </cell>
          <cell r="M25">
            <v>0</v>
          </cell>
          <cell r="R25">
            <v>800</v>
          </cell>
          <cell r="S25">
            <v>293.39999999999998</v>
          </cell>
          <cell r="T25">
            <v>400</v>
          </cell>
          <cell r="U25">
            <v>7.3721881390593049</v>
          </cell>
          <cell r="V25">
            <v>1.9188820722563056</v>
          </cell>
          <cell r="Y25">
            <v>215.6</v>
          </cell>
          <cell r="Z25">
            <v>260</v>
          </cell>
          <cell r="AA25">
            <v>282.8</v>
          </cell>
          <cell r="AB25">
            <v>89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321</v>
          </cell>
          <cell r="D26">
            <v>945</v>
          </cell>
          <cell r="E26">
            <v>448</v>
          </cell>
          <cell r="F26">
            <v>771</v>
          </cell>
          <cell r="G26">
            <v>0</v>
          </cell>
          <cell r="H26" t="e">
            <v>#N/A</v>
          </cell>
          <cell r="I26">
            <v>497</v>
          </cell>
          <cell r="J26">
            <v>-49</v>
          </cell>
          <cell r="K26">
            <v>0</v>
          </cell>
          <cell r="L26">
            <v>0</v>
          </cell>
          <cell r="M26">
            <v>0</v>
          </cell>
          <cell r="S26">
            <v>89.6</v>
          </cell>
          <cell r="U26">
            <v>8.6049107142857153</v>
          </cell>
          <cell r="V26">
            <v>8.6049107142857153</v>
          </cell>
          <cell r="Y26">
            <v>0</v>
          </cell>
          <cell r="Z26">
            <v>0</v>
          </cell>
          <cell r="AA26">
            <v>3</v>
          </cell>
          <cell r="AB26">
            <v>130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2178.8150000000001</v>
          </cell>
          <cell r="D27">
            <v>3570.0650000000001</v>
          </cell>
          <cell r="E27">
            <v>3011</v>
          </cell>
          <cell r="F27">
            <v>3073</v>
          </cell>
          <cell r="G27">
            <v>1</v>
          </cell>
          <cell r="H27">
            <v>45</v>
          </cell>
          <cell r="I27">
            <v>2734.1</v>
          </cell>
          <cell r="J27">
            <v>276.90000000000009</v>
          </cell>
          <cell r="K27">
            <v>800</v>
          </cell>
          <cell r="L27">
            <v>730</v>
          </cell>
          <cell r="M27">
            <v>0</v>
          </cell>
          <cell r="R27">
            <v>500</v>
          </cell>
          <cell r="S27">
            <v>602.20000000000005</v>
          </cell>
          <cell r="U27">
            <v>8.4739289272666873</v>
          </cell>
          <cell r="V27">
            <v>5.1029558286283621</v>
          </cell>
          <cell r="Y27">
            <v>692</v>
          </cell>
          <cell r="Z27">
            <v>521.6</v>
          </cell>
          <cell r="AA27">
            <v>742.6</v>
          </cell>
          <cell r="AB27">
            <v>267.25299999999999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349</v>
          </cell>
          <cell r="D28">
            <v>628</v>
          </cell>
          <cell r="E28">
            <v>293</v>
          </cell>
          <cell r="F28">
            <v>741</v>
          </cell>
          <cell r="G28">
            <v>0.3</v>
          </cell>
          <cell r="H28" t="e">
            <v>#N/A</v>
          </cell>
          <cell r="I28">
            <v>263</v>
          </cell>
          <cell r="J28">
            <v>30</v>
          </cell>
          <cell r="K28">
            <v>0</v>
          </cell>
          <cell r="L28">
            <v>100</v>
          </cell>
          <cell r="M28">
            <v>0</v>
          </cell>
          <cell r="R28">
            <v>120</v>
          </cell>
          <cell r="S28">
            <v>58.6</v>
          </cell>
          <cell r="U28">
            <v>16.399317406143343</v>
          </cell>
          <cell r="V28">
            <v>12.645051194539249</v>
          </cell>
          <cell r="Y28">
            <v>134.19999999999999</v>
          </cell>
          <cell r="Z28">
            <v>131.19999999999999</v>
          </cell>
          <cell r="AA28">
            <v>6.4</v>
          </cell>
          <cell r="AB28">
            <v>58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335</v>
          </cell>
          <cell r="D29">
            <v>306</v>
          </cell>
          <cell r="E29">
            <v>498</v>
          </cell>
          <cell r="F29">
            <v>127</v>
          </cell>
          <cell r="G29">
            <v>0.09</v>
          </cell>
          <cell r="H29">
            <v>45</v>
          </cell>
          <cell r="I29">
            <v>514</v>
          </cell>
          <cell r="J29">
            <v>-16</v>
          </cell>
          <cell r="K29">
            <v>100</v>
          </cell>
          <cell r="L29">
            <v>80</v>
          </cell>
          <cell r="M29">
            <v>140</v>
          </cell>
          <cell r="R29">
            <v>180</v>
          </cell>
          <cell r="S29">
            <v>99.6</v>
          </cell>
          <cell r="T29">
            <v>120</v>
          </cell>
          <cell r="U29">
            <v>7.5</v>
          </cell>
          <cell r="V29">
            <v>1.2751004016064258</v>
          </cell>
          <cell r="Y29">
            <v>85.8</v>
          </cell>
          <cell r="Z29">
            <v>98.8</v>
          </cell>
          <cell r="AA29">
            <v>74.400000000000006</v>
          </cell>
          <cell r="AB29">
            <v>80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110</v>
          </cell>
          <cell r="D30">
            <v>365</v>
          </cell>
          <cell r="E30">
            <v>335</v>
          </cell>
          <cell r="F30">
            <v>127</v>
          </cell>
          <cell r="G30">
            <v>0.4</v>
          </cell>
          <cell r="H30">
            <v>60</v>
          </cell>
          <cell r="I30">
            <v>380</v>
          </cell>
          <cell r="J30">
            <v>-45</v>
          </cell>
          <cell r="K30">
            <v>80</v>
          </cell>
          <cell r="L30">
            <v>40</v>
          </cell>
          <cell r="M30">
            <v>40</v>
          </cell>
          <cell r="R30">
            <v>160</v>
          </cell>
          <cell r="S30">
            <v>67</v>
          </cell>
          <cell r="T30">
            <v>80</v>
          </cell>
          <cell r="U30">
            <v>7.8656716417910451</v>
          </cell>
          <cell r="V30">
            <v>1.8955223880597014</v>
          </cell>
          <cell r="Y30">
            <v>43.6</v>
          </cell>
          <cell r="Z30">
            <v>45.4</v>
          </cell>
          <cell r="AA30">
            <v>56.4</v>
          </cell>
          <cell r="AB30">
            <v>26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128</v>
          </cell>
          <cell r="D31">
            <v>751</v>
          </cell>
          <cell r="E31">
            <v>502</v>
          </cell>
          <cell r="F31">
            <v>371</v>
          </cell>
          <cell r="G31">
            <v>0.4</v>
          </cell>
          <cell r="H31">
            <v>60</v>
          </cell>
          <cell r="I31">
            <v>549</v>
          </cell>
          <cell r="J31">
            <v>-47</v>
          </cell>
          <cell r="K31">
            <v>160</v>
          </cell>
          <cell r="L31">
            <v>40</v>
          </cell>
          <cell r="M31">
            <v>0</v>
          </cell>
          <cell r="R31">
            <v>160</v>
          </cell>
          <cell r="S31">
            <v>100.4</v>
          </cell>
          <cell r="T31">
            <v>40</v>
          </cell>
          <cell r="U31">
            <v>7.6792828685258963</v>
          </cell>
          <cell r="V31">
            <v>3.6952191235059759</v>
          </cell>
          <cell r="Y31">
            <v>75</v>
          </cell>
          <cell r="Z31">
            <v>80</v>
          </cell>
          <cell r="AA31">
            <v>101.2</v>
          </cell>
          <cell r="AB31">
            <v>100</v>
          </cell>
          <cell r="AC31" t="str">
            <v>м135з</v>
          </cell>
          <cell r="AD31" t="e">
            <v>#N/A</v>
          </cell>
        </row>
        <row r="32">
          <cell r="A32" t="str">
            <v>6281 СВИНИНА ДЕЛИКАТ. к/в мл/к в/у 0.3кг 45с  ОСТАНКИНО</v>
          </cell>
          <cell r="B32" t="str">
            <v>шт</v>
          </cell>
          <cell r="C32">
            <v>85</v>
          </cell>
          <cell r="D32">
            <v>30</v>
          </cell>
          <cell r="E32">
            <v>58</v>
          </cell>
          <cell r="F32">
            <v>27</v>
          </cell>
          <cell r="G32">
            <v>0</v>
          </cell>
          <cell r="H32">
            <v>45</v>
          </cell>
          <cell r="I32">
            <v>143</v>
          </cell>
          <cell r="J32">
            <v>-85</v>
          </cell>
          <cell r="K32">
            <v>0</v>
          </cell>
          <cell r="L32">
            <v>0</v>
          </cell>
          <cell r="M32">
            <v>0</v>
          </cell>
          <cell r="S32">
            <v>11.6</v>
          </cell>
          <cell r="U32">
            <v>2.3275862068965516</v>
          </cell>
          <cell r="V32">
            <v>2.3275862068965516</v>
          </cell>
          <cell r="Y32">
            <v>134.19999999999999</v>
          </cell>
          <cell r="Z32">
            <v>131.19999999999999</v>
          </cell>
          <cell r="AA32">
            <v>102.8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6297 ФИЛЕЙНЫЕ сос ц/о в/у 1/270 12шт_45с  ОСТАНКИНО</v>
          </cell>
          <cell r="B33" t="str">
            <v>шт</v>
          </cell>
          <cell r="C33">
            <v>1237</v>
          </cell>
          <cell r="D33">
            <v>1384</v>
          </cell>
          <cell r="E33">
            <v>1347</v>
          </cell>
          <cell r="F33">
            <v>13</v>
          </cell>
          <cell r="G33">
            <v>0</v>
          </cell>
          <cell r="H33">
            <v>45</v>
          </cell>
          <cell r="I33">
            <v>1484</v>
          </cell>
          <cell r="J33">
            <v>-137</v>
          </cell>
          <cell r="K33">
            <v>0</v>
          </cell>
          <cell r="L33">
            <v>0</v>
          </cell>
          <cell r="M33">
            <v>0</v>
          </cell>
          <cell r="S33">
            <v>269.39999999999998</v>
          </cell>
          <cell r="U33">
            <v>4.8255382331106163E-2</v>
          </cell>
          <cell r="V33">
            <v>4.8255382331106163E-2</v>
          </cell>
          <cell r="Y33">
            <v>482.6</v>
          </cell>
          <cell r="Z33">
            <v>519.79999999999995</v>
          </cell>
          <cell r="AA33">
            <v>507.8</v>
          </cell>
          <cell r="AB33">
            <v>5</v>
          </cell>
          <cell r="AC33" t="str">
            <v>выв</v>
          </cell>
          <cell r="AD33" t="e">
            <v>#N/A</v>
          </cell>
        </row>
        <row r="34">
          <cell r="A34" t="str">
            <v>6303 МЯСНЫЕ Папа может сос п/о мгс 1.5*3  ОСТАНКИНО</v>
          </cell>
          <cell r="B34" t="str">
            <v>кг</v>
          </cell>
          <cell r="C34">
            <v>477.01400000000001</v>
          </cell>
          <cell r="D34">
            <v>464.74</v>
          </cell>
          <cell r="E34">
            <v>612.83799999999997</v>
          </cell>
          <cell r="F34">
            <v>327.36099999999999</v>
          </cell>
          <cell r="G34">
            <v>1</v>
          </cell>
          <cell r="H34">
            <v>45</v>
          </cell>
          <cell r="I34">
            <v>589.5</v>
          </cell>
          <cell r="J34">
            <v>23.337999999999965</v>
          </cell>
          <cell r="K34">
            <v>160</v>
          </cell>
          <cell r="L34">
            <v>60</v>
          </cell>
          <cell r="M34">
            <v>50</v>
          </cell>
          <cell r="R34">
            <v>270</v>
          </cell>
          <cell r="S34">
            <v>122.5676</v>
          </cell>
          <cell r="T34">
            <v>100</v>
          </cell>
          <cell r="U34">
            <v>7.8924691353995673</v>
          </cell>
          <cell r="V34">
            <v>2.6708608147667081</v>
          </cell>
          <cell r="Y34">
            <v>103.52500000000001</v>
          </cell>
          <cell r="Z34">
            <v>155.6944</v>
          </cell>
          <cell r="AA34">
            <v>113.3158</v>
          </cell>
          <cell r="AB34">
            <v>92.935000000000002</v>
          </cell>
          <cell r="AC34">
            <v>0</v>
          </cell>
          <cell r="AD34" t="str">
            <v>костик</v>
          </cell>
        </row>
        <row r="35">
          <cell r="A35" t="str">
            <v>6325 ДОКТОРСКАЯ ПРЕМИУМ вар п/о 0.4кг 8шт.  ОСТАНКИНО</v>
          </cell>
          <cell r="B35" t="str">
            <v>шт</v>
          </cell>
          <cell r="C35">
            <v>261</v>
          </cell>
          <cell r="D35">
            <v>1465</v>
          </cell>
          <cell r="E35">
            <v>1043</v>
          </cell>
          <cell r="F35">
            <v>659</v>
          </cell>
          <cell r="G35">
            <v>0.4</v>
          </cell>
          <cell r="H35">
            <v>60</v>
          </cell>
          <cell r="I35">
            <v>1068</v>
          </cell>
          <cell r="J35">
            <v>-25</v>
          </cell>
          <cell r="K35">
            <v>280</v>
          </cell>
          <cell r="L35">
            <v>120</v>
          </cell>
          <cell r="M35">
            <v>0</v>
          </cell>
          <cell r="R35">
            <v>480</v>
          </cell>
          <cell r="S35">
            <v>208.6</v>
          </cell>
          <cell r="T35">
            <v>120</v>
          </cell>
          <cell r="U35">
            <v>7.9530201342281881</v>
          </cell>
          <cell r="V35">
            <v>3.1591562799616493</v>
          </cell>
          <cell r="Y35">
            <v>159.19999999999999</v>
          </cell>
          <cell r="Z35">
            <v>194.4</v>
          </cell>
          <cell r="AA35">
            <v>212</v>
          </cell>
          <cell r="AB35">
            <v>211</v>
          </cell>
          <cell r="AC35" t="str">
            <v>м43з</v>
          </cell>
          <cell r="AD35" t="e">
            <v>#N/A</v>
          </cell>
        </row>
        <row r="36">
          <cell r="A36" t="str">
            <v>6333 МЯСНАЯ Папа может вар п/о 0.4кг 8шт.  ОСТАНКИНО</v>
          </cell>
          <cell r="B36" t="str">
            <v>шт</v>
          </cell>
          <cell r="C36">
            <v>2328</v>
          </cell>
          <cell r="D36">
            <v>11559</v>
          </cell>
          <cell r="E36">
            <v>6662</v>
          </cell>
          <cell r="F36">
            <v>5809</v>
          </cell>
          <cell r="G36">
            <v>0.4</v>
          </cell>
          <cell r="H36">
            <v>60</v>
          </cell>
          <cell r="I36">
            <v>6755</v>
          </cell>
          <cell r="J36">
            <v>-93</v>
          </cell>
          <cell r="K36">
            <v>1200</v>
          </cell>
          <cell r="L36">
            <v>1400</v>
          </cell>
          <cell r="M36">
            <v>0</v>
          </cell>
          <cell r="R36">
            <v>2600</v>
          </cell>
          <cell r="S36">
            <v>1332.4</v>
          </cell>
          <cell r="U36">
            <v>8.2625337736415485</v>
          </cell>
          <cell r="V36">
            <v>4.3598018613029117</v>
          </cell>
          <cell r="Y36">
            <v>1408</v>
          </cell>
          <cell r="Z36">
            <v>1381.4</v>
          </cell>
          <cell r="AA36">
            <v>1455.2</v>
          </cell>
          <cell r="AB36">
            <v>1098</v>
          </cell>
          <cell r="AC36" t="str">
            <v>кор</v>
          </cell>
          <cell r="AD36">
            <v>0</v>
          </cell>
        </row>
        <row r="37">
          <cell r="A37" t="str">
            <v>6340 ДОМАШНИЙ РЕЦЕПТ Коровино 0.5кг 8шт.  ОСТАНКИНО</v>
          </cell>
          <cell r="B37" t="str">
            <v>шт</v>
          </cell>
          <cell r="D37">
            <v>2127</v>
          </cell>
          <cell r="E37">
            <v>962</v>
          </cell>
          <cell r="F37">
            <v>1360</v>
          </cell>
          <cell r="G37">
            <v>0.5</v>
          </cell>
          <cell r="H37" t="e">
            <v>#N/A</v>
          </cell>
          <cell r="I37">
            <v>757</v>
          </cell>
          <cell r="J37">
            <v>205</v>
          </cell>
          <cell r="K37">
            <v>120</v>
          </cell>
          <cell r="L37">
            <v>388</v>
          </cell>
          <cell r="M37">
            <v>0</v>
          </cell>
          <cell r="S37">
            <v>192.4</v>
          </cell>
          <cell r="U37">
            <v>9.7089397089397078</v>
          </cell>
          <cell r="V37">
            <v>7.0686070686070686</v>
          </cell>
          <cell r="Y37">
            <v>181.6</v>
          </cell>
          <cell r="Z37">
            <v>188.4</v>
          </cell>
          <cell r="AA37">
            <v>262.2</v>
          </cell>
          <cell r="AB37">
            <v>219</v>
          </cell>
          <cell r="AC37" t="e">
            <v>#N/A</v>
          </cell>
          <cell r="AD37" t="e">
            <v>#N/A</v>
          </cell>
        </row>
        <row r="38">
          <cell r="A38" t="str">
            <v>6341 ДОМАШНИЙ РЕЦЕПТ СО ШПИКОМ Коровино 0.5кг  ОСТАНКИНО</v>
          </cell>
          <cell r="B38" t="str">
            <v>шт</v>
          </cell>
          <cell r="D38">
            <v>234</v>
          </cell>
          <cell r="E38">
            <v>138</v>
          </cell>
          <cell r="F38">
            <v>200</v>
          </cell>
          <cell r="G38">
            <v>0.5</v>
          </cell>
          <cell r="H38" t="e">
            <v>#N/A</v>
          </cell>
          <cell r="I38">
            <v>50</v>
          </cell>
          <cell r="J38">
            <v>88</v>
          </cell>
          <cell r="K38">
            <v>80</v>
          </cell>
          <cell r="L38">
            <v>0</v>
          </cell>
          <cell r="M38">
            <v>0</v>
          </cell>
          <cell r="S38">
            <v>27.6</v>
          </cell>
          <cell r="U38">
            <v>10.144927536231883</v>
          </cell>
          <cell r="V38">
            <v>7.2463768115942022</v>
          </cell>
          <cell r="Y38">
            <v>41</v>
          </cell>
          <cell r="Z38">
            <v>33.799999999999997</v>
          </cell>
          <cell r="AA38">
            <v>38.799999999999997</v>
          </cell>
          <cell r="AB38">
            <v>13</v>
          </cell>
          <cell r="AC38" t="e">
            <v>#N/A</v>
          </cell>
          <cell r="AD38" t="e">
            <v>#N/A</v>
          </cell>
        </row>
        <row r="39">
          <cell r="A39" t="str">
            <v>6353 ЭКСТРА Папа может вар п/о 0.4кг 8шт.  ОСТАНКИНО</v>
          </cell>
          <cell r="B39" t="str">
            <v>шт</v>
          </cell>
          <cell r="C39">
            <v>228</v>
          </cell>
          <cell r="D39">
            <v>4978</v>
          </cell>
          <cell r="E39">
            <v>2764</v>
          </cell>
          <cell r="F39">
            <v>1777</v>
          </cell>
          <cell r="G39">
            <v>0.4</v>
          </cell>
          <cell r="H39">
            <v>60</v>
          </cell>
          <cell r="I39">
            <v>3150</v>
          </cell>
          <cell r="J39">
            <v>-386</v>
          </cell>
          <cell r="K39">
            <v>1000</v>
          </cell>
          <cell r="L39">
            <v>312</v>
          </cell>
          <cell r="M39">
            <v>0</v>
          </cell>
          <cell r="R39">
            <v>1600</v>
          </cell>
          <cell r="S39">
            <v>552.79999999999995</v>
          </cell>
          <cell r="T39">
            <v>120</v>
          </cell>
          <cell r="U39">
            <v>8.6993487698986982</v>
          </cell>
          <cell r="V39">
            <v>3.2145441389290887</v>
          </cell>
          <cell r="Y39">
            <v>479</v>
          </cell>
          <cell r="Z39">
            <v>422</v>
          </cell>
          <cell r="AA39">
            <v>611.20000000000005</v>
          </cell>
          <cell r="AB39">
            <v>481</v>
          </cell>
          <cell r="AC39" t="str">
            <v>м1400з</v>
          </cell>
          <cell r="AD39" t="str">
            <v>м470з</v>
          </cell>
        </row>
        <row r="40">
          <cell r="A40" t="str">
            <v>6392 ФИЛЕЙНАЯ Папа может вар п/о 0.4кг. ОСТАНКИНО</v>
          </cell>
          <cell r="B40" t="str">
            <v>шт</v>
          </cell>
          <cell r="C40">
            <v>2692</v>
          </cell>
          <cell r="D40">
            <v>9495</v>
          </cell>
          <cell r="E40">
            <v>6981</v>
          </cell>
          <cell r="F40">
            <v>3733</v>
          </cell>
          <cell r="G40">
            <v>0.4</v>
          </cell>
          <cell r="H40">
            <v>60</v>
          </cell>
          <cell r="I40">
            <v>7095</v>
          </cell>
          <cell r="J40">
            <v>-114</v>
          </cell>
          <cell r="K40">
            <v>1400</v>
          </cell>
          <cell r="L40">
            <v>1200</v>
          </cell>
          <cell r="M40">
            <v>680</v>
          </cell>
          <cell r="R40">
            <v>3800</v>
          </cell>
          <cell r="S40">
            <v>1396.2</v>
          </cell>
          <cell r="T40">
            <v>600</v>
          </cell>
          <cell r="U40">
            <v>8.174330325168313</v>
          </cell>
          <cell r="V40">
            <v>2.6736857183784557</v>
          </cell>
          <cell r="Y40">
            <v>1090.4000000000001</v>
          </cell>
          <cell r="Z40">
            <v>1117.4000000000001</v>
          </cell>
          <cell r="AA40">
            <v>1264.2</v>
          </cell>
          <cell r="AB40">
            <v>900</v>
          </cell>
          <cell r="AC40" t="str">
            <v>кор</v>
          </cell>
          <cell r="AD40" t="e">
            <v>#N/A</v>
          </cell>
        </row>
        <row r="41">
          <cell r="A41" t="str">
            <v>6426 КЛАССИЧЕСКАЯ ПМ вар п/о 0.3кг 8шт.  ОСТАНКИНО</v>
          </cell>
          <cell r="B41" t="str">
            <v>шт</v>
          </cell>
          <cell r="C41">
            <v>578</v>
          </cell>
          <cell r="D41">
            <v>1227</v>
          </cell>
          <cell r="E41">
            <v>1623</v>
          </cell>
          <cell r="F41">
            <v>52</v>
          </cell>
          <cell r="G41">
            <v>0.3</v>
          </cell>
          <cell r="H41">
            <v>60</v>
          </cell>
          <cell r="I41">
            <v>2035</v>
          </cell>
          <cell r="J41">
            <v>-412</v>
          </cell>
          <cell r="K41">
            <v>1000</v>
          </cell>
          <cell r="L41">
            <v>80</v>
          </cell>
          <cell r="M41">
            <v>800</v>
          </cell>
          <cell r="R41">
            <v>600</v>
          </cell>
          <cell r="S41">
            <v>324.60000000000002</v>
          </cell>
          <cell r="U41">
            <v>7.8003696857670972</v>
          </cell>
          <cell r="V41">
            <v>0.16019716574245224</v>
          </cell>
          <cell r="Y41">
            <v>432.8</v>
          </cell>
          <cell r="Z41">
            <v>272.8</v>
          </cell>
          <cell r="AA41">
            <v>425</v>
          </cell>
          <cell r="AB41">
            <v>17</v>
          </cell>
          <cell r="AC41" t="str">
            <v>м600з</v>
          </cell>
          <cell r="AD41" t="str">
            <v>зк</v>
          </cell>
        </row>
        <row r="42">
          <cell r="A42" t="str">
            <v>6453 ЭКСТРА Папа может с/к с/н в/у 1/100 14шт.   ОСТАНКИНО</v>
          </cell>
          <cell r="B42" t="str">
            <v>шт</v>
          </cell>
          <cell r="C42">
            <v>625</v>
          </cell>
          <cell r="D42">
            <v>3248</v>
          </cell>
          <cell r="E42">
            <v>2301</v>
          </cell>
          <cell r="F42">
            <v>1517</v>
          </cell>
          <cell r="G42">
            <v>0.1</v>
          </cell>
          <cell r="H42">
            <v>60</v>
          </cell>
          <cell r="I42">
            <v>2342</v>
          </cell>
          <cell r="J42">
            <v>-41</v>
          </cell>
          <cell r="K42">
            <v>700</v>
          </cell>
          <cell r="L42">
            <v>0</v>
          </cell>
          <cell r="M42">
            <v>280</v>
          </cell>
          <cell r="R42">
            <v>840</v>
          </cell>
          <cell r="S42">
            <v>460.2</v>
          </cell>
          <cell r="T42">
            <v>140</v>
          </cell>
          <cell r="U42">
            <v>7.5554106910039112</v>
          </cell>
          <cell r="V42">
            <v>3.2963928726640592</v>
          </cell>
          <cell r="Y42">
            <v>342.8</v>
          </cell>
          <cell r="Z42">
            <v>406</v>
          </cell>
          <cell r="AA42">
            <v>474</v>
          </cell>
          <cell r="AB42">
            <v>597</v>
          </cell>
          <cell r="AC42">
            <v>0</v>
          </cell>
          <cell r="AD42" t="e">
            <v>#N/A</v>
          </cell>
        </row>
        <row r="43">
          <cell r="A43" t="str">
            <v>6454 АРОМАТНАЯ с/к с/н в/у 1/100 14шт.  ОСТАНКИНО</v>
          </cell>
          <cell r="B43" t="str">
            <v>шт</v>
          </cell>
          <cell r="C43">
            <v>111</v>
          </cell>
          <cell r="D43">
            <v>1685</v>
          </cell>
          <cell r="E43">
            <v>1283</v>
          </cell>
          <cell r="F43">
            <v>501</v>
          </cell>
          <cell r="G43">
            <v>0.1</v>
          </cell>
          <cell r="H43">
            <v>60</v>
          </cell>
          <cell r="I43">
            <v>2695</v>
          </cell>
          <cell r="J43">
            <v>-1412</v>
          </cell>
          <cell r="K43">
            <v>980</v>
          </cell>
          <cell r="L43">
            <v>420</v>
          </cell>
          <cell r="M43">
            <v>206</v>
          </cell>
          <cell r="R43">
            <v>840</v>
          </cell>
          <cell r="S43">
            <v>256.60000000000002</v>
          </cell>
          <cell r="T43">
            <v>420</v>
          </cell>
          <cell r="U43">
            <v>13.121590023382696</v>
          </cell>
          <cell r="V43">
            <v>1.9524551831644581</v>
          </cell>
          <cell r="Y43">
            <v>347.4</v>
          </cell>
          <cell r="Z43">
            <v>315.2</v>
          </cell>
          <cell r="AA43">
            <v>329.8</v>
          </cell>
          <cell r="AB43">
            <v>528</v>
          </cell>
          <cell r="AC43" t="str">
            <v>м164з</v>
          </cell>
          <cell r="AD43">
            <v>0</v>
          </cell>
        </row>
        <row r="44">
          <cell r="A44" t="str">
            <v>6470 ВЕТЧ.МРАМОРНАЯ в/у_45с  ОСТАНКИНО</v>
          </cell>
          <cell r="B44" t="str">
            <v>кг</v>
          </cell>
          <cell r="C44">
            <v>63.021000000000001</v>
          </cell>
          <cell r="E44">
            <v>15.725</v>
          </cell>
          <cell r="F44">
            <v>47.295999999999999</v>
          </cell>
          <cell r="G44">
            <v>1</v>
          </cell>
          <cell r="H44">
            <v>45</v>
          </cell>
          <cell r="I44">
            <v>18</v>
          </cell>
          <cell r="J44">
            <v>-2.2750000000000004</v>
          </cell>
          <cell r="K44">
            <v>0</v>
          </cell>
          <cell r="L44">
            <v>0</v>
          </cell>
          <cell r="M44">
            <v>0</v>
          </cell>
          <cell r="S44">
            <v>3.145</v>
          </cell>
          <cell r="U44">
            <v>15.038473767885533</v>
          </cell>
          <cell r="V44">
            <v>15.038473767885533</v>
          </cell>
          <cell r="Y44">
            <v>3.1095999999999999</v>
          </cell>
          <cell r="Z44">
            <v>6.5742000000000003</v>
          </cell>
          <cell r="AA44">
            <v>4.0880000000000001</v>
          </cell>
          <cell r="AB44">
            <v>4.8099999999999996</v>
          </cell>
          <cell r="AC44" t="str">
            <v>костик</v>
          </cell>
          <cell r="AD44" t="e">
            <v>#N/A</v>
          </cell>
        </row>
        <row r="45">
          <cell r="A45" t="str">
            <v>6475 С СЫРОМ Папа может сос ц/о мгс 0.4кг6шт  ОСТАНКИНО</v>
          </cell>
          <cell r="B45" t="str">
            <v>шт</v>
          </cell>
          <cell r="C45">
            <v>23</v>
          </cell>
          <cell r="E45">
            <v>15</v>
          </cell>
          <cell r="F45">
            <v>8</v>
          </cell>
          <cell r="G45">
            <v>0</v>
          </cell>
          <cell r="H45">
            <v>30</v>
          </cell>
          <cell r="I45">
            <v>75</v>
          </cell>
          <cell r="J45">
            <v>-60</v>
          </cell>
          <cell r="K45">
            <v>0</v>
          </cell>
          <cell r="L45">
            <v>0</v>
          </cell>
          <cell r="M45">
            <v>0</v>
          </cell>
          <cell r="S45">
            <v>3</v>
          </cell>
          <cell r="U45">
            <v>2.6666666666666665</v>
          </cell>
          <cell r="V45">
            <v>2.6666666666666665</v>
          </cell>
          <cell r="Y45">
            <v>56.4</v>
          </cell>
          <cell r="Z45">
            <v>65.599999999999994</v>
          </cell>
          <cell r="AA45">
            <v>53</v>
          </cell>
          <cell r="AB45">
            <v>0</v>
          </cell>
          <cell r="AC45" t="str">
            <v>рот</v>
          </cell>
          <cell r="AD45" t="e">
            <v>#N/A</v>
          </cell>
        </row>
        <row r="46">
          <cell r="A46" t="str">
            <v>6527 ШПИКАЧКИ СОЧНЫЕ ПМ сар б/о мгс 1*3 45с ОСТАНКИНО</v>
          </cell>
          <cell r="B46" t="str">
            <v>кг</v>
          </cell>
          <cell r="C46">
            <v>157.60599999999999</v>
          </cell>
          <cell r="D46">
            <v>993.69600000000003</v>
          </cell>
          <cell r="E46">
            <v>679.51400000000001</v>
          </cell>
          <cell r="F46">
            <v>464.91699999999997</v>
          </cell>
          <cell r="G46">
            <v>1</v>
          </cell>
          <cell r="H46">
            <v>45</v>
          </cell>
          <cell r="I46">
            <v>684.4</v>
          </cell>
          <cell r="J46">
            <v>-4.8859999999999673</v>
          </cell>
          <cell r="K46">
            <v>200</v>
          </cell>
          <cell r="L46">
            <v>100</v>
          </cell>
          <cell r="M46">
            <v>0</v>
          </cell>
          <cell r="R46">
            <v>300</v>
          </cell>
          <cell r="S46">
            <v>135.90280000000001</v>
          </cell>
          <cell r="U46">
            <v>7.8358724029232647</v>
          </cell>
          <cell r="V46">
            <v>3.4209523276930272</v>
          </cell>
          <cell r="Y46">
            <v>118.0936</v>
          </cell>
          <cell r="Z46">
            <v>122.7902</v>
          </cell>
          <cell r="AA46">
            <v>140.61279999999999</v>
          </cell>
          <cell r="AB46">
            <v>150.43799999999999</v>
          </cell>
          <cell r="AC46">
            <v>0</v>
          </cell>
          <cell r="AD46" t="e">
            <v>#N/A</v>
          </cell>
        </row>
        <row r="47">
          <cell r="A47" t="str">
            <v>6528 ШПИКАЧКИ СОЧНЫЕ ПМ сар б/о мгс 0.4кг 45с  ОСТАНКИНО</v>
          </cell>
          <cell r="B47" t="str">
            <v>шт</v>
          </cell>
          <cell r="C47">
            <v>231</v>
          </cell>
          <cell r="D47">
            <v>653</v>
          </cell>
          <cell r="E47">
            <v>399</v>
          </cell>
          <cell r="F47">
            <v>469</v>
          </cell>
          <cell r="G47">
            <v>0.4</v>
          </cell>
          <cell r="H47">
            <v>45</v>
          </cell>
          <cell r="I47">
            <v>415</v>
          </cell>
          <cell r="J47">
            <v>-16</v>
          </cell>
          <cell r="K47">
            <v>200</v>
          </cell>
          <cell r="L47">
            <v>80</v>
          </cell>
          <cell r="M47">
            <v>0</v>
          </cell>
          <cell r="S47">
            <v>79.8</v>
          </cell>
          <cell r="U47">
            <v>9.3859649122807021</v>
          </cell>
          <cell r="V47">
            <v>5.8771929824561404</v>
          </cell>
          <cell r="Y47">
            <v>115.6</v>
          </cell>
          <cell r="Z47">
            <v>101.6</v>
          </cell>
          <cell r="AA47">
            <v>124</v>
          </cell>
          <cell r="AB47">
            <v>79</v>
          </cell>
          <cell r="AC47" t="e">
            <v>#N/A</v>
          </cell>
          <cell r="AD47" t="e">
            <v>#N/A</v>
          </cell>
        </row>
        <row r="48">
          <cell r="A48" t="str">
            <v>6555 ПОСОЛЬСКАЯ с/к с/н в/у 1/100 10шт.  ОСТАНКИНО</v>
          </cell>
          <cell r="B48" t="str">
            <v>шт</v>
          </cell>
          <cell r="C48">
            <v>19</v>
          </cell>
          <cell r="D48">
            <v>69</v>
          </cell>
          <cell r="E48">
            <v>85</v>
          </cell>
          <cell r="F48">
            <v>1</v>
          </cell>
          <cell r="G48">
            <v>0</v>
          </cell>
          <cell r="H48" t="e">
            <v>#N/A</v>
          </cell>
          <cell r="I48">
            <v>118</v>
          </cell>
          <cell r="J48">
            <v>-33</v>
          </cell>
          <cell r="K48">
            <v>0</v>
          </cell>
          <cell r="L48">
            <v>0</v>
          </cell>
          <cell r="M48">
            <v>0</v>
          </cell>
          <cell r="S48">
            <v>17</v>
          </cell>
          <cell r="U48">
            <v>5.8823529411764705E-2</v>
          </cell>
          <cell r="V48">
            <v>5.8823529411764705E-2</v>
          </cell>
          <cell r="Y48">
            <v>138.4</v>
          </cell>
          <cell r="Z48">
            <v>130</v>
          </cell>
          <cell r="AA48">
            <v>137.80000000000001</v>
          </cell>
          <cell r="AB48">
            <v>1</v>
          </cell>
          <cell r="AC48" t="str">
            <v>костик</v>
          </cell>
          <cell r="AD48" t="e">
            <v>#N/A</v>
          </cell>
        </row>
        <row r="49">
          <cell r="A49" t="str">
            <v>6586 МРАМОРНАЯ И БАЛЫКОВАЯ в/к с/н мгс 1/90 ОСТАНКИНО</v>
          </cell>
          <cell r="B49" t="str">
            <v>шт</v>
          </cell>
          <cell r="C49">
            <v>115</v>
          </cell>
          <cell r="D49">
            <v>380</v>
          </cell>
          <cell r="E49">
            <v>314</v>
          </cell>
          <cell r="F49">
            <v>176</v>
          </cell>
          <cell r="G49">
            <v>0.09</v>
          </cell>
          <cell r="H49">
            <v>45</v>
          </cell>
          <cell r="I49">
            <v>347</v>
          </cell>
          <cell r="J49">
            <v>-33</v>
          </cell>
          <cell r="K49">
            <v>80</v>
          </cell>
          <cell r="L49">
            <v>40</v>
          </cell>
          <cell r="M49">
            <v>0</v>
          </cell>
          <cell r="R49">
            <v>120</v>
          </cell>
          <cell r="S49">
            <v>62.8</v>
          </cell>
          <cell r="T49">
            <v>50</v>
          </cell>
          <cell r="U49">
            <v>7.4203821656050959</v>
          </cell>
          <cell r="V49">
            <v>2.8025477707006372</v>
          </cell>
          <cell r="Y49">
            <v>58.2</v>
          </cell>
          <cell r="Z49">
            <v>52.4</v>
          </cell>
          <cell r="AA49">
            <v>59.2</v>
          </cell>
          <cell r="AB49">
            <v>52</v>
          </cell>
          <cell r="AC49">
            <v>0</v>
          </cell>
          <cell r="AD49" t="e">
            <v>#N/A</v>
          </cell>
        </row>
        <row r="50">
          <cell r="A50" t="str">
            <v>6602 БАВАРСКИЕ ПМ сос ц/о мгс 0,35кг 8шт.  ОСТАНКИНО</v>
          </cell>
          <cell r="B50" t="str">
            <v>шт</v>
          </cell>
          <cell r="C50">
            <v>188</v>
          </cell>
          <cell r="D50">
            <v>334</v>
          </cell>
          <cell r="E50">
            <v>369</v>
          </cell>
          <cell r="F50">
            <v>144</v>
          </cell>
          <cell r="G50">
            <v>0.35</v>
          </cell>
          <cell r="H50">
            <v>45</v>
          </cell>
          <cell r="I50">
            <v>378</v>
          </cell>
          <cell r="J50">
            <v>-9</v>
          </cell>
          <cell r="K50">
            <v>120</v>
          </cell>
          <cell r="L50">
            <v>40</v>
          </cell>
          <cell r="M50">
            <v>40</v>
          </cell>
          <cell r="R50">
            <v>120</v>
          </cell>
          <cell r="S50">
            <v>73.8</v>
          </cell>
          <cell r="T50">
            <v>80</v>
          </cell>
          <cell r="U50">
            <v>7.3712737127371275</v>
          </cell>
          <cell r="V50">
            <v>1.9512195121951221</v>
          </cell>
          <cell r="Y50">
            <v>63.2</v>
          </cell>
          <cell r="Z50">
            <v>76.599999999999994</v>
          </cell>
          <cell r="AA50">
            <v>64.599999999999994</v>
          </cell>
          <cell r="AB50">
            <v>115</v>
          </cell>
          <cell r="AC50" t="str">
            <v>увел</v>
          </cell>
          <cell r="AD50" t="e">
            <v>#N/A</v>
          </cell>
        </row>
        <row r="51">
          <cell r="A51" t="str">
            <v>6661 СОЧНЫЙ ГРИЛЬ ПМ сос п/о мгс 1.5*4_Маяк  ОСТАНКИНО</v>
          </cell>
          <cell r="B51" t="str">
            <v>кг</v>
          </cell>
          <cell r="C51">
            <v>78.853999999999999</v>
          </cell>
          <cell r="D51">
            <v>87.905000000000001</v>
          </cell>
          <cell r="E51">
            <v>93.837999999999994</v>
          </cell>
          <cell r="F51">
            <v>59.112000000000002</v>
          </cell>
          <cell r="G51">
            <v>1</v>
          </cell>
          <cell r="H51">
            <v>45</v>
          </cell>
          <cell r="I51">
            <v>106.1</v>
          </cell>
          <cell r="J51">
            <v>-12.262</v>
          </cell>
          <cell r="K51">
            <v>30</v>
          </cell>
          <cell r="L51">
            <v>20</v>
          </cell>
          <cell r="M51">
            <v>0</v>
          </cell>
          <cell r="R51">
            <v>40</v>
          </cell>
          <cell r="S51">
            <v>18.767599999999998</v>
          </cell>
          <cell r="U51">
            <v>7.9451821223811256</v>
          </cell>
          <cell r="V51">
            <v>3.1496834970907313</v>
          </cell>
          <cell r="Y51">
            <v>18.475200000000001</v>
          </cell>
          <cell r="Z51">
            <v>21.6494</v>
          </cell>
          <cell r="AA51">
            <v>18.721</v>
          </cell>
          <cell r="AB51">
            <v>26.288</v>
          </cell>
          <cell r="AC51">
            <v>0</v>
          </cell>
          <cell r="AD51" t="e">
            <v>#N/A</v>
          </cell>
        </row>
        <row r="52">
          <cell r="A52" t="str">
            <v>6666 БОЯНСКАЯ Папа может п/к в/у 0,28кг 8 шт. ОСТАНКИНО</v>
          </cell>
          <cell r="B52" t="str">
            <v>шт</v>
          </cell>
          <cell r="C52">
            <v>666</v>
          </cell>
          <cell r="D52">
            <v>2051</v>
          </cell>
          <cell r="E52">
            <v>1707</v>
          </cell>
          <cell r="F52">
            <v>970</v>
          </cell>
          <cell r="G52">
            <v>0.28000000000000003</v>
          </cell>
          <cell r="H52">
            <v>45</v>
          </cell>
          <cell r="I52">
            <v>1750</v>
          </cell>
          <cell r="J52">
            <v>-43</v>
          </cell>
          <cell r="K52">
            <v>600</v>
          </cell>
          <cell r="L52">
            <v>200</v>
          </cell>
          <cell r="M52">
            <v>80</v>
          </cell>
          <cell r="R52">
            <v>600</v>
          </cell>
          <cell r="S52">
            <v>341.4</v>
          </cell>
          <cell r="T52">
            <v>80</v>
          </cell>
          <cell r="U52">
            <v>7.4106619800820157</v>
          </cell>
          <cell r="V52">
            <v>2.8412419449326305</v>
          </cell>
          <cell r="Y52">
            <v>314</v>
          </cell>
          <cell r="Z52">
            <v>335</v>
          </cell>
          <cell r="AA52">
            <v>340.6</v>
          </cell>
          <cell r="AB52">
            <v>379</v>
          </cell>
          <cell r="AC52">
            <v>0</v>
          </cell>
          <cell r="AD52" t="e">
            <v>#N/A</v>
          </cell>
        </row>
        <row r="53">
          <cell r="A53" t="str">
            <v>6683 СЕРВЕЛАТ ЗЕРНИСТЫЙ ПМ в/к в/у 0,35кг  ОСТАНКИНО</v>
          </cell>
          <cell r="B53" t="str">
            <v>шт</v>
          </cell>
          <cell r="C53">
            <v>1043</v>
          </cell>
          <cell r="D53">
            <v>4982</v>
          </cell>
          <cell r="E53">
            <v>3375</v>
          </cell>
          <cell r="F53">
            <v>2552</v>
          </cell>
          <cell r="G53">
            <v>0.35</v>
          </cell>
          <cell r="H53">
            <v>45</v>
          </cell>
          <cell r="I53">
            <v>3468</v>
          </cell>
          <cell r="J53">
            <v>-93</v>
          </cell>
          <cell r="K53">
            <v>1000</v>
          </cell>
          <cell r="L53">
            <v>400</v>
          </cell>
          <cell r="M53">
            <v>400</v>
          </cell>
          <cell r="R53">
            <v>720</v>
          </cell>
          <cell r="S53">
            <v>675</v>
          </cell>
          <cell r="U53">
            <v>7.5140740740740739</v>
          </cell>
          <cell r="V53">
            <v>3.780740740740741</v>
          </cell>
          <cell r="Y53">
            <v>602.79999999999995</v>
          </cell>
          <cell r="Z53">
            <v>635.20000000000005</v>
          </cell>
          <cell r="AA53">
            <v>665</v>
          </cell>
          <cell r="AB53">
            <v>572</v>
          </cell>
          <cell r="AC53" t="str">
            <v>пл600</v>
          </cell>
          <cell r="AD53" t="e">
            <v>#N/A</v>
          </cell>
        </row>
        <row r="54">
          <cell r="A54" t="str">
            <v>6684 СЕРВЕЛАТ КАРЕЛЬСКИЙ ПМ в/к в/у 0.28кг  ОСТАНКИНО</v>
          </cell>
          <cell r="B54" t="str">
            <v>шт</v>
          </cell>
          <cell r="C54">
            <v>1034</v>
          </cell>
          <cell r="D54">
            <v>4722</v>
          </cell>
          <cell r="E54">
            <v>3587</v>
          </cell>
          <cell r="F54">
            <v>2070</v>
          </cell>
          <cell r="G54">
            <v>0.28000000000000003</v>
          </cell>
          <cell r="H54">
            <v>45</v>
          </cell>
          <cell r="I54">
            <v>3669</v>
          </cell>
          <cell r="J54">
            <v>-82</v>
          </cell>
          <cell r="K54">
            <v>1000</v>
          </cell>
          <cell r="L54">
            <v>400</v>
          </cell>
          <cell r="M54">
            <v>0</v>
          </cell>
          <cell r="R54">
            <v>1400</v>
          </cell>
          <cell r="S54">
            <v>717.4</v>
          </cell>
          <cell r="T54">
            <v>600</v>
          </cell>
          <cell r="U54">
            <v>7.6247560635628657</v>
          </cell>
          <cell r="V54">
            <v>2.8854195706718708</v>
          </cell>
          <cell r="Y54">
            <v>693.2</v>
          </cell>
          <cell r="Z54">
            <v>630.20000000000005</v>
          </cell>
          <cell r="AA54">
            <v>676.8</v>
          </cell>
          <cell r="AB54">
            <v>520</v>
          </cell>
          <cell r="AC54" t="str">
            <v>м335з</v>
          </cell>
          <cell r="AD54" t="str">
            <v>м303з</v>
          </cell>
        </row>
        <row r="55">
          <cell r="A55" t="str">
            <v>6689 СЕРВЕЛАТ ОХОТНИЧИЙ ПМ в/к в/у 0,35кг 8шт  ОСТАНКИНО</v>
          </cell>
          <cell r="B55" t="str">
            <v>шт</v>
          </cell>
          <cell r="C55">
            <v>1864</v>
          </cell>
          <cell r="D55">
            <v>7364</v>
          </cell>
          <cell r="E55">
            <v>5352</v>
          </cell>
          <cell r="F55">
            <v>3777</v>
          </cell>
          <cell r="G55">
            <v>0.35</v>
          </cell>
          <cell r="H55">
            <v>45</v>
          </cell>
          <cell r="I55">
            <v>5451</v>
          </cell>
          <cell r="J55">
            <v>-99</v>
          </cell>
          <cell r="K55">
            <v>1400</v>
          </cell>
          <cell r="L55">
            <v>600</v>
          </cell>
          <cell r="M55">
            <v>0</v>
          </cell>
          <cell r="R55">
            <v>2200</v>
          </cell>
          <cell r="S55">
            <v>1070.4000000000001</v>
          </cell>
          <cell r="T55">
            <v>120</v>
          </cell>
          <cell r="U55">
            <v>7.5644618834080708</v>
          </cell>
          <cell r="V55">
            <v>3.5285874439461882</v>
          </cell>
          <cell r="Y55">
            <v>772.2</v>
          </cell>
          <cell r="Z55">
            <v>1016</v>
          </cell>
          <cell r="AA55">
            <v>1041</v>
          </cell>
          <cell r="AB55">
            <v>884</v>
          </cell>
          <cell r="AC55" t="str">
            <v>пл600</v>
          </cell>
          <cell r="AD55">
            <v>0</v>
          </cell>
        </row>
        <row r="56">
          <cell r="A56" t="str">
            <v>6697 СЕРВЕЛАТ ФИНСКИЙ ПМ в/к в/у 0,35кг 8шт.  ОСТАНКИНО</v>
          </cell>
          <cell r="B56" t="str">
            <v>шт</v>
          </cell>
          <cell r="C56">
            <v>3332</v>
          </cell>
          <cell r="D56">
            <v>7625</v>
          </cell>
          <cell r="E56">
            <v>6645</v>
          </cell>
          <cell r="F56">
            <v>4166</v>
          </cell>
          <cell r="G56">
            <v>0.35</v>
          </cell>
          <cell r="H56">
            <v>45</v>
          </cell>
          <cell r="I56">
            <v>6786</v>
          </cell>
          <cell r="J56">
            <v>-141</v>
          </cell>
          <cell r="K56">
            <v>1800</v>
          </cell>
          <cell r="L56">
            <v>800</v>
          </cell>
          <cell r="M56">
            <v>400</v>
          </cell>
          <cell r="R56">
            <v>2600</v>
          </cell>
          <cell r="S56">
            <v>1329</v>
          </cell>
          <cell r="T56">
            <v>200</v>
          </cell>
          <cell r="U56">
            <v>7.4988713318284423</v>
          </cell>
          <cell r="V56">
            <v>3.1346877351392024</v>
          </cell>
          <cell r="Y56">
            <v>1278.4000000000001</v>
          </cell>
          <cell r="Z56">
            <v>1349.4</v>
          </cell>
          <cell r="AA56">
            <v>1257</v>
          </cell>
          <cell r="AB56">
            <v>920</v>
          </cell>
          <cell r="AC56" t="str">
            <v>пл600</v>
          </cell>
          <cell r="AD56">
            <v>0</v>
          </cell>
        </row>
        <row r="57">
          <cell r="A57" t="str">
            <v>6713 СОЧНЫЙ ГРИЛЬ ПМ сос п/о мгс 0.41кг 8шт.  ОСТАНКИНО</v>
          </cell>
          <cell r="B57" t="str">
            <v>шт</v>
          </cell>
          <cell r="C57">
            <v>1300</v>
          </cell>
          <cell r="D57">
            <v>2438</v>
          </cell>
          <cell r="E57">
            <v>2563</v>
          </cell>
          <cell r="F57">
            <v>1140</v>
          </cell>
          <cell r="G57">
            <v>0.41</v>
          </cell>
          <cell r="H57">
            <v>45</v>
          </cell>
          <cell r="I57">
            <v>2597</v>
          </cell>
          <cell r="J57">
            <v>-34</v>
          </cell>
          <cell r="K57">
            <v>600</v>
          </cell>
          <cell r="L57">
            <v>400</v>
          </cell>
          <cell r="M57">
            <v>400</v>
          </cell>
          <cell r="R57">
            <v>1000</v>
          </cell>
          <cell r="S57">
            <v>512.6</v>
          </cell>
          <cell r="T57">
            <v>280</v>
          </cell>
          <cell r="U57">
            <v>7.4522044479126022</v>
          </cell>
          <cell r="V57">
            <v>2.2239563012095198</v>
          </cell>
          <cell r="Y57">
            <v>451.8</v>
          </cell>
          <cell r="Z57">
            <v>506.2</v>
          </cell>
          <cell r="AA57">
            <v>450.6</v>
          </cell>
          <cell r="AB57">
            <v>357</v>
          </cell>
          <cell r="AC57">
            <v>0</v>
          </cell>
          <cell r="AD57">
            <v>0</v>
          </cell>
        </row>
        <row r="58">
          <cell r="A58" t="str">
            <v>6716 ОСОБАЯ Коровино (в сетке) 0.5кг 8шт.  ОСТАНКИНО</v>
          </cell>
          <cell r="B58" t="str">
            <v>шт</v>
          </cell>
          <cell r="C58">
            <v>-9</v>
          </cell>
          <cell r="D58">
            <v>350</v>
          </cell>
          <cell r="E58">
            <v>191</v>
          </cell>
          <cell r="F58">
            <v>1</v>
          </cell>
          <cell r="G58">
            <v>0</v>
          </cell>
          <cell r="H58">
            <v>0.6</v>
          </cell>
          <cell r="I58">
            <v>336</v>
          </cell>
          <cell r="J58">
            <v>-145</v>
          </cell>
          <cell r="K58">
            <v>0</v>
          </cell>
          <cell r="L58">
            <v>0</v>
          </cell>
          <cell r="M58">
            <v>0</v>
          </cell>
          <cell r="S58">
            <v>38.200000000000003</v>
          </cell>
          <cell r="U58">
            <v>2.6178010471204185E-2</v>
          </cell>
          <cell r="V58">
            <v>2.6178010471204185E-2</v>
          </cell>
          <cell r="Y58">
            <v>181.6</v>
          </cell>
          <cell r="Z58">
            <v>188.4</v>
          </cell>
          <cell r="AA58">
            <v>258.39999999999998</v>
          </cell>
          <cell r="AB58">
            <v>0</v>
          </cell>
          <cell r="AC58">
            <v>0</v>
          </cell>
          <cell r="AD58" t="str">
            <v>кост</v>
          </cell>
        </row>
        <row r="59">
          <cell r="A59" t="str">
            <v>6722 СОЧНЫЕ ПМ сос п/о мгс 0,41кг 10шт.  ОСТАНКИНО</v>
          </cell>
          <cell r="B59" t="str">
            <v>шт</v>
          </cell>
          <cell r="C59">
            <v>3097</v>
          </cell>
          <cell r="D59">
            <v>979</v>
          </cell>
          <cell r="E59">
            <v>3980</v>
          </cell>
          <cell r="F59">
            <v>46</v>
          </cell>
          <cell r="G59">
            <v>0</v>
          </cell>
          <cell r="H59">
            <v>45</v>
          </cell>
          <cell r="I59">
            <v>3431</v>
          </cell>
          <cell r="J59">
            <v>549</v>
          </cell>
          <cell r="K59">
            <v>0</v>
          </cell>
          <cell r="L59">
            <v>0</v>
          </cell>
          <cell r="M59">
            <v>0</v>
          </cell>
          <cell r="S59">
            <v>796</v>
          </cell>
          <cell r="U59">
            <v>5.7788944723618091E-2</v>
          </cell>
          <cell r="V59">
            <v>5.7788944723618091E-2</v>
          </cell>
          <cell r="Y59">
            <v>0</v>
          </cell>
          <cell r="Z59">
            <v>847.6</v>
          </cell>
          <cell r="AA59">
            <v>670</v>
          </cell>
          <cell r="AB59">
            <v>7</v>
          </cell>
          <cell r="AC59" t="e">
            <v>#N/A</v>
          </cell>
          <cell r="AD59" t="e">
            <v>#N/A</v>
          </cell>
        </row>
        <row r="60">
          <cell r="A60" t="str">
            <v>6726 СЛИВОЧНЫЕ ПМ сос п/о мгс 0.41кг 10шт.  ОСТАНКИНО</v>
          </cell>
          <cell r="B60" t="str">
            <v>шт</v>
          </cell>
          <cell r="C60">
            <v>1015</v>
          </cell>
          <cell r="D60">
            <v>6653</v>
          </cell>
          <cell r="E60">
            <v>5319</v>
          </cell>
          <cell r="F60">
            <v>2260</v>
          </cell>
          <cell r="G60">
            <v>0.41</v>
          </cell>
          <cell r="H60">
            <v>45</v>
          </cell>
          <cell r="I60">
            <v>5407</v>
          </cell>
          <cell r="J60">
            <v>-88</v>
          </cell>
          <cell r="K60">
            <v>1300</v>
          </cell>
          <cell r="L60">
            <v>500</v>
          </cell>
          <cell r="M60">
            <v>1300</v>
          </cell>
          <cell r="R60">
            <v>2000</v>
          </cell>
          <cell r="S60">
            <v>1063.8</v>
          </cell>
          <cell r="T60">
            <v>500</v>
          </cell>
          <cell r="U60">
            <v>7.3886068809926684</v>
          </cell>
          <cell r="V60">
            <v>2.1244594848655765</v>
          </cell>
          <cell r="Y60">
            <v>717.2</v>
          </cell>
          <cell r="Z60">
            <v>755.4</v>
          </cell>
          <cell r="AA60">
            <v>912</v>
          </cell>
          <cell r="AB60">
            <v>680</v>
          </cell>
          <cell r="AC60">
            <v>0</v>
          </cell>
          <cell r="AD60">
            <v>0</v>
          </cell>
        </row>
        <row r="61">
          <cell r="A61" t="str">
            <v>6734 ОСОБАЯ СО ШПИКОМ Коровино (в сетке) 0,5кг ОСТАНКИНО</v>
          </cell>
          <cell r="B61" t="str">
            <v>шт</v>
          </cell>
          <cell r="C61">
            <v>105</v>
          </cell>
          <cell r="D61">
            <v>1</v>
          </cell>
          <cell r="E61">
            <v>90</v>
          </cell>
          <cell r="F61">
            <v>16</v>
          </cell>
          <cell r="G61">
            <v>0</v>
          </cell>
          <cell r="H61">
            <v>60</v>
          </cell>
          <cell r="I61">
            <v>113</v>
          </cell>
          <cell r="J61">
            <v>-23</v>
          </cell>
          <cell r="K61">
            <v>0</v>
          </cell>
          <cell r="L61">
            <v>0</v>
          </cell>
          <cell r="M61">
            <v>0</v>
          </cell>
          <cell r="S61">
            <v>18</v>
          </cell>
          <cell r="U61">
            <v>0.88888888888888884</v>
          </cell>
          <cell r="V61">
            <v>0.88888888888888884</v>
          </cell>
          <cell r="Y61">
            <v>41</v>
          </cell>
          <cell r="Z61">
            <v>33.799999999999997</v>
          </cell>
          <cell r="AA61">
            <v>38.799999999999997</v>
          </cell>
          <cell r="AB61">
            <v>0</v>
          </cell>
          <cell r="AC61">
            <v>0</v>
          </cell>
          <cell r="AD61" t="str">
            <v>не зак</v>
          </cell>
        </row>
        <row r="62">
          <cell r="A62" t="str">
            <v>6747 РУССКАЯ ПРЕМИУМ ПМ вар ф/о в/у  ОСТАНКИНО</v>
          </cell>
          <cell r="B62" t="str">
            <v>кг</v>
          </cell>
          <cell r="C62">
            <v>49.695</v>
          </cell>
          <cell r="D62">
            <v>102.28</v>
          </cell>
          <cell r="E62">
            <v>46.854999999999997</v>
          </cell>
          <cell r="F62">
            <v>105.12</v>
          </cell>
          <cell r="G62">
            <v>1</v>
          </cell>
          <cell r="H62">
            <v>30</v>
          </cell>
          <cell r="I62">
            <v>52.5</v>
          </cell>
          <cell r="J62">
            <v>-5.6450000000000031</v>
          </cell>
          <cell r="K62">
            <v>20</v>
          </cell>
          <cell r="L62">
            <v>20</v>
          </cell>
          <cell r="M62">
            <v>0</v>
          </cell>
          <cell r="S62">
            <v>9.3709999999999987</v>
          </cell>
          <cell r="U62">
            <v>15.486074058264862</v>
          </cell>
          <cell r="V62">
            <v>11.217586170099244</v>
          </cell>
          <cell r="Y62">
            <v>10.391</v>
          </cell>
          <cell r="Z62">
            <v>12.620999999999999</v>
          </cell>
          <cell r="AA62">
            <v>10.552</v>
          </cell>
          <cell r="AB62">
            <v>0</v>
          </cell>
          <cell r="AC62" t="str">
            <v>костик</v>
          </cell>
          <cell r="AD62">
            <v>0</v>
          </cell>
        </row>
        <row r="63">
          <cell r="A63" t="str">
            <v>6759 МОЛОЧНЫЕ ГОСТ сос ц/о мгс 0.4кг 7шт.  ОСТАНКИНО</v>
          </cell>
          <cell r="B63" t="str">
            <v>шт</v>
          </cell>
          <cell r="C63">
            <v>39</v>
          </cell>
          <cell r="D63">
            <v>75</v>
          </cell>
          <cell r="E63">
            <v>73</v>
          </cell>
          <cell r="F63">
            <v>39</v>
          </cell>
          <cell r="G63">
            <v>0.4</v>
          </cell>
          <cell r="H63" t="e">
            <v>#N/A</v>
          </cell>
          <cell r="I63">
            <v>76</v>
          </cell>
          <cell r="J63">
            <v>-3</v>
          </cell>
          <cell r="K63">
            <v>0</v>
          </cell>
          <cell r="L63">
            <v>0</v>
          </cell>
          <cell r="M63">
            <v>0</v>
          </cell>
          <cell r="R63">
            <v>40</v>
          </cell>
          <cell r="S63">
            <v>14.6</v>
          </cell>
          <cell r="T63">
            <v>40</v>
          </cell>
          <cell r="U63">
            <v>8.1506849315068504</v>
          </cell>
          <cell r="V63">
            <v>2.6712328767123288</v>
          </cell>
          <cell r="Y63">
            <v>9.8000000000000007</v>
          </cell>
          <cell r="Z63">
            <v>13</v>
          </cell>
          <cell r="AA63">
            <v>10</v>
          </cell>
          <cell r="AB63">
            <v>14</v>
          </cell>
          <cell r="AC63" t="str">
            <v>костик</v>
          </cell>
          <cell r="AD63" t="e">
            <v>#N/A</v>
          </cell>
        </row>
        <row r="64">
          <cell r="A64" t="str">
            <v>6761 МОЛОЧНЫЕ ГОСТ сос ц/о мгс 1*4  ОСТАНКИНО</v>
          </cell>
          <cell r="B64" t="str">
            <v>кг</v>
          </cell>
          <cell r="C64">
            <v>10.916</v>
          </cell>
          <cell r="D64">
            <v>12.366</v>
          </cell>
          <cell r="E64">
            <v>17.149000000000001</v>
          </cell>
          <cell r="F64">
            <v>6.133</v>
          </cell>
          <cell r="G64">
            <v>1</v>
          </cell>
          <cell r="H64" t="e">
            <v>#N/A</v>
          </cell>
          <cell r="I64">
            <v>16</v>
          </cell>
          <cell r="J64">
            <v>1.1490000000000009</v>
          </cell>
          <cell r="K64">
            <v>10</v>
          </cell>
          <cell r="L64">
            <v>10</v>
          </cell>
          <cell r="M64">
            <v>0</v>
          </cell>
          <cell r="S64">
            <v>3.4298000000000002</v>
          </cell>
          <cell r="U64">
            <v>7.6193947168931127</v>
          </cell>
          <cell r="V64">
            <v>1.7881509125896553</v>
          </cell>
          <cell r="Y64">
            <v>4.0293999999999999</v>
          </cell>
          <cell r="Z64">
            <v>1.6745999999999999</v>
          </cell>
          <cell r="AA64">
            <v>6.3856000000000002</v>
          </cell>
          <cell r="AB64">
            <v>3.2109999999999999</v>
          </cell>
          <cell r="AC64" t="str">
            <v>костик</v>
          </cell>
          <cell r="AD64" t="e">
            <v>#N/A</v>
          </cell>
        </row>
        <row r="65">
          <cell r="A65" t="str">
            <v>6762 СЛИВОЧНЫЕ сос ц/о мгс 0.41кг 8шт.  ОСТАНКИНО</v>
          </cell>
          <cell r="B65" t="str">
            <v>шт</v>
          </cell>
          <cell r="C65">
            <v>77</v>
          </cell>
          <cell r="D65">
            <v>124</v>
          </cell>
          <cell r="E65">
            <v>120</v>
          </cell>
          <cell r="F65">
            <v>77</v>
          </cell>
          <cell r="G65">
            <v>0.41</v>
          </cell>
          <cell r="H65" t="e">
            <v>#N/A</v>
          </cell>
          <cell r="I65">
            <v>125</v>
          </cell>
          <cell r="J65">
            <v>-5</v>
          </cell>
          <cell r="K65">
            <v>40</v>
          </cell>
          <cell r="L65">
            <v>0</v>
          </cell>
          <cell r="M65">
            <v>40</v>
          </cell>
          <cell r="R65">
            <v>40</v>
          </cell>
          <cell r="S65">
            <v>24</v>
          </cell>
          <cell r="U65">
            <v>8.2083333333333339</v>
          </cell>
          <cell r="V65">
            <v>3.2083333333333335</v>
          </cell>
          <cell r="Y65">
            <v>17</v>
          </cell>
          <cell r="Z65">
            <v>23.4</v>
          </cell>
          <cell r="AA65">
            <v>23.8</v>
          </cell>
          <cell r="AB65">
            <v>31</v>
          </cell>
          <cell r="AC65" t="e">
            <v>#N/A</v>
          </cell>
          <cell r="AD65" t="e">
            <v>#N/A</v>
          </cell>
        </row>
        <row r="66">
          <cell r="A66" t="str">
            <v>6764 СЛИВОЧНЫЕ сос ц/о мгс 1*4  ОСТАНКИНО</v>
          </cell>
          <cell r="B66" t="str">
            <v>кг</v>
          </cell>
          <cell r="C66">
            <v>24.888999999999999</v>
          </cell>
          <cell r="D66">
            <v>20.923999999999999</v>
          </cell>
          <cell r="E66">
            <v>12.835000000000001</v>
          </cell>
          <cell r="F66">
            <v>32.978000000000002</v>
          </cell>
          <cell r="G66">
            <v>1</v>
          </cell>
          <cell r="H66" t="e">
            <v>#N/A</v>
          </cell>
          <cell r="I66">
            <v>12</v>
          </cell>
          <cell r="J66">
            <v>0.83500000000000085</v>
          </cell>
          <cell r="K66">
            <v>0</v>
          </cell>
          <cell r="L66">
            <v>0</v>
          </cell>
          <cell r="M66">
            <v>0</v>
          </cell>
          <cell r="S66">
            <v>2.5670000000000002</v>
          </cell>
          <cell r="U66">
            <v>12.846902999610441</v>
          </cell>
          <cell r="V66">
            <v>12.846902999610441</v>
          </cell>
          <cell r="Y66">
            <v>5.1026000000000007</v>
          </cell>
          <cell r="Z66">
            <v>6.1756000000000002</v>
          </cell>
          <cell r="AA66">
            <v>3.8715999999999999</v>
          </cell>
          <cell r="AB66">
            <v>2.0499999999999998</v>
          </cell>
          <cell r="AC66" t="e">
            <v>#N/A</v>
          </cell>
          <cell r="AD66" t="e">
            <v>#N/A</v>
          </cell>
        </row>
        <row r="67">
          <cell r="A67" t="str">
            <v>6765 РУБЛЕНЫЕ сос ц/о мгс 0.36кг 6шт.  ОСТАНКИНО</v>
          </cell>
          <cell r="B67" t="str">
            <v>шт</v>
          </cell>
          <cell r="C67">
            <v>192</v>
          </cell>
          <cell r="D67">
            <v>1099</v>
          </cell>
          <cell r="E67">
            <v>775</v>
          </cell>
          <cell r="F67">
            <v>499</v>
          </cell>
          <cell r="G67">
            <v>0.36</v>
          </cell>
          <cell r="H67" t="e">
            <v>#N/A</v>
          </cell>
          <cell r="I67">
            <v>793</v>
          </cell>
          <cell r="J67">
            <v>-18</v>
          </cell>
          <cell r="K67">
            <v>200</v>
          </cell>
          <cell r="L67">
            <v>120</v>
          </cell>
          <cell r="M67">
            <v>60</v>
          </cell>
          <cell r="R67">
            <v>240</v>
          </cell>
          <cell r="S67">
            <v>155</v>
          </cell>
          <cell r="T67">
            <v>40</v>
          </cell>
          <cell r="U67">
            <v>7.4774193548387098</v>
          </cell>
          <cell r="V67">
            <v>3.2193548387096773</v>
          </cell>
          <cell r="Y67">
            <v>138.19999999999999</v>
          </cell>
          <cell r="Z67">
            <v>127.2</v>
          </cell>
          <cell r="AA67">
            <v>156</v>
          </cell>
          <cell r="AB67">
            <v>230</v>
          </cell>
          <cell r="AC67" t="str">
            <v>костик</v>
          </cell>
          <cell r="AD67" t="e">
            <v>#N/A</v>
          </cell>
        </row>
        <row r="68">
          <cell r="A68" t="str">
            <v>6767 РУБЛЕНЫЕ сос ц/о мгс 1*4  ОСТАНКИНО</v>
          </cell>
          <cell r="B68" t="str">
            <v>кг</v>
          </cell>
          <cell r="C68">
            <v>61.802</v>
          </cell>
          <cell r="D68">
            <v>47.564999999999998</v>
          </cell>
          <cell r="E68">
            <v>60.341999999999999</v>
          </cell>
          <cell r="F68">
            <v>49.024999999999999</v>
          </cell>
          <cell r="G68">
            <v>1</v>
          </cell>
          <cell r="H68" t="e">
            <v>#N/A</v>
          </cell>
          <cell r="I68">
            <v>57</v>
          </cell>
          <cell r="J68">
            <v>3.3419999999999987</v>
          </cell>
          <cell r="K68">
            <v>10</v>
          </cell>
          <cell r="L68">
            <v>10</v>
          </cell>
          <cell r="M68">
            <v>0</v>
          </cell>
          <cell r="R68">
            <v>20</v>
          </cell>
          <cell r="S68">
            <v>12.0684</v>
          </cell>
          <cell r="U68">
            <v>7.3767027940737799</v>
          </cell>
          <cell r="V68">
            <v>4.0622617745517218</v>
          </cell>
          <cell r="Y68">
            <v>17.5806</v>
          </cell>
          <cell r="Z68">
            <v>17.9602</v>
          </cell>
          <cell r="AA68">
            <v>13.391200000000001</v>
          </cell>
          <cell r="AB68">
            <v>9.5860000000000003</v>
          </cell>
          <cell r="AC68" t="e">
            <v>#N/A</v>
          </cell>
          <cell r="AD68" t="e">
            <v>#N/A</v>
          </cell>
        </row>
        <row r="69">
          <cell r="A69" t="str">
            <v>6768 С СЫРОМ сос ц/о мгс 0.41кг 6шт.  ОСТАНКИНО</v>
          </cell>
          <cell r="B69" t="str">
            <v>шт</v>
          </cell>
          <cell r="C69">
            <v>106</v>
          </cell>
          <cell r="D69">
            <v>91</v>
          </cell>
          <cell r="E69">
            <v>172</v>
          </cell>
          <cell r="F69">
            <v>18</v>
          </cell>
          <cell r="G69">
            <v>0.41</v>
          </cell>
          <cell r="H69" t="e">
            <v>#N/A</v>
          </cell>
          <cell r="I69">
            <v>179</v>
          </cell>
          <cell r="J69">
            <v>-7</v>
          </cell>
          <cell r="K69">
            <v>40</v>
          </cell>
          <cell r="L69">
            <v>40</v>
          </cell>
          <cell r="M69">
            <v>30</v>
          </cell>
          <cell r="R69">
            <v>60</v>
          </cell>
          <cell r="S69">
            <v>34.4</v>
          </cell>
          <cell r="T69">
            <v>60</v>
          </cell>
          <cell r="U69">
            <v>7.2093023255813957</v>
          </cell>
          <cell r="V69">
            <v>0.52325581395348841</v>
          </cell>
          <cell r="Y69">
            <v>0</v>
          </cell>
          <cell r="Z69">
            <v>0</v>
          </cell>
          <cell r="AA69">
            <v>7.6</v>
          </cell>
          <cell r="AB69">
            <v>47</v>
          </cell>
          <cell r="AC69" t="str">
            <v>костик</v>
          </cell>
          <cell r="AD69" t="e">
            <v>#N/A</v>
          </cell>
        </row>
        <row r="70">
          <cell r="A70" t="str">
            <v>6770 ИСПАНСКИЕ сос ц/о мгс 0.41кг 6шт.  ОСТАНКИНО</v>
          </cell>
          <cell r="B70" t="str">
            <v>шт</v>
          </cell>
          <cell r="C70">
            <v>107</v>
          </cell>
          <cell r="D70">
            <v>87</v>
          </cell>
          <cell r="E70">
            <v>127</v>
          </cell>
          <cell r="F70">
            <v>64</v>
          </cell>
          <cell r="G70">
            <v>0.41</v>
          </cell>
          <cell r="H70" t="e">
            <v>#N/A</v>
          </cell>
          <cell r="I70">
            <v>130</v>
          </cell>
          <cell r="J70">
            <v>-3</v>
          </cell>
          <cell r="K70">
            <v>40</v>
          </cell>
          <cell r="L70">
            <v>40</v>
          </cell>
          <cell r="M70">
            <v>30</v>
          </cell>
          <cell r="R70">
            <v>30</v>
          </cell>
          <cell r="S70">
            <v>25.4</v>
          </cell>
          <cell r="U70">
            <v>8.0314960629921259</v>
          </cell>
          <cell r="V70">
            <v>2.5196850393700787</v>
          </cell>
          <cell r="Y70">
            <v>0</v>
          </cell>
          <cell r="Z70">
            <v>0</v>
          </cell>
          <cell r="AA70">
            <v>7.8</v>
          </cell>
          <cell r="AB70">
            <v>31</v>
          </cell>
          <cell r="AC70" t="str">
            <v>костик</v>
          </cell>
          <cell r="AD70" t="e">
            <v>#N/A</v>
          </cell>
        </row>
        <row r="71">
          <cell r="A71" t="str">
            <v>6773 САЛЯМИ Папа может п/к в/у 0,28кг 8шт.  ОСТАНКИНО</v>
          </cell>
          <cell r="B71" t="str">
            <v>шт</v>
          </cell>
          <cell r="C71">
            <v>184</v>
          </cell>
          <cell r="D71">
            <v>817</v>
          </cell>
          <cell r="E71">
            <v>657</v>
          </cell>
          <cell r="F71">
            <v>327</v>
          </cell>
          <cell r="G71">
            <v>0.28000000000000003</v>
          </cell>
          <cell r="H71" t="e">
            <v>#N/A</v>
          </cell>
          <cell r="I71">
            <v>674</v>
          </cell>
          <cell r="J71">
            <v>-17</v>
          </cell>
          <cell r="K71">
            <v>160</v>
          </cell>
          <cell r="L71">
            <v>80</v>
          </cell>
          <cell r="M71">
            <v>200</v>
          </cell>
          <cell r="R71">
            <v>160</v>
          </cell>
          <cell r="S71">
            <v>131.4</v>
          </cell>
          <cell r="T71">
            <v>40</v>
          </cell>
          <cell r="U71">
            <v>7.359208523592085</v>
          </cell>
          <cell r="V71">
            <v>2.4885844748858448</v>
          </cell>
          <cell r="Y71">
            <v>102.8</v>
          </cell>
          <cell r="Z71">
            <v>105.8</v>
          </cell>
          <cell r="AA71">
            <v>115.8</v>
          </cell>
          <cell r="AB71">
            <v>84</v>
          </cell>
          <cell r="AC71" t="str">
            <v>м10з</v>
          </cell>
          <cell r="AD71" t="e">
            <v>#N/A</v>
          </cell>
        </row>
        <row r="72">
          <cell r="A72" t="str">
            <v>6777 МЯСНЫЕ С ГОВЯДИНОЙ ПМ сос п/о мгс 0.4кг  ОСТАНКИНО</v>
          </cell>
          <cell r="B72" t="str">
            <v>шт</v>
          </cell>
          <cell r="C72">
            <v>952</v>
          </cell>
          <cell r="D72">
            <v>1959</v>
          </cell>
          <cell r="E72">
            <v>1571</v>
          </cell>
          <cell r="F72">
            <v>1303</v>
          </cell>
          <cell r="G72">
            <v>0.4</v>
          </cell>
          <cell r="H72" t="e">
            <v>#N/A</v>
          </cell>
          <cell r="I72">
            <v>1584</v>
          </cell>
          <cell r="J72">
            <v>-13</v>
          </cell>
          <cell r="K72">
            <v>480</v>
          </cell>
          <cell r="L72">
            <v>240</v>
          </cell>
          <cell r="M72">
            <v>280</v>
          </cell>
          <cell r="R72">
            <v>40</v>
          </cell>
          <cell r="S72">
            <v>314.2</v>
          </cell>
          <cell r="U72">
            <v>7.4570337364735844</v>
          </cell>
          <cell r="V72">
            <v>4.1470401018459579</v>
          </cell>
          <cell r="Y72">
            <v>287.2</v>
          </cell>
          <cell r="Z72">
            <v>384.8</v>
          </cell>
          <cell r="AA72">
            <v>356</v>
          </cell>
          <cell r="AB72">
            <v>90</v>
          </cell>
          <cell r="AC72" t="str">
            <v>м122з</v>
          </cell>
          <cell r="AD72" t="e">
            <v>#N/A</v>
          </cell>
        </row>
        <row r="73">
          <cell r="A73" t="str">
            <v>6785 ВЕНСКАЯ САЛЯМИ п/к в/у 0.33кг 8шт.  ОСТАНКИНО</v>
          </cell>
          <cell r="B73" t="str">
            <v>шт</v>
          </cell>
          <cell r="C73">
            <v>133</v>
          </cell>
          <cell r="D73">
            <v>694</v>
          </cell>
          <cell r="E73">
            <v>371</v>
          </cell>
          <cell r="F73">
            <v>445</v>
          </cell>
          <cell r="G73">
            <v>0.33</v>
          </cell>
          <cell r="H73" t="e">
            <v>#N/A</v>
          </cell>
          <cell r="I73">
            <v>382</v>
          </cell>
          <cell r="J73">
            <v>-11</v>
          </cell>
          <cell r="K73">
            <v>120</v>
          </cell>
          <cell r="L73">
            <v>120</v>
          </cell>
          <cell r="M73">
            <v>160</v>
          </cell>
          <cell r="S73">
            <v>74.2</v>
          </cell>
          <cell r="U73">
            <v>11.388140161725067</v>
          </cell>
          <cell r="V73">
            <v>5.9973045822102424</v>
          </cell>
          <cell r="Y73">
            <v>72</v>
          </cell>
          <cell r="Z73">
            <v>84.8</v>
          </cell>
          <cell r="AA73">
            <v>101.2</v>
          </cell>
          <cell r="AB73">
            <v>0</v>
          </cell>
          <cell r="AC73">
            <v>0</v>
          </cell>
          <cell r="AD73" t="e">
            <v>#N/A</v>
          </cell>
        </row>
        <row r="74">
          <cell r="A74" t="str">
            <v>6786 ВЕНСКАЯ САЛЯМИ п/к в/у  ОСТАНКИНО</v>
          </cell>
          <cell r="B74" t="str">
            <v>кг</v>
          </cell>
          <cell r="C74">
            <v>30.428999999999998</v>
          </cell>
          <cell r="D74">
            <v>0.66</v>
          </cell>
          <cell r="E74">
            <v>8.5790000000000006</v>
          </cell>
          <cell r="F74">
            <v>21.85</v>
          </cell>
          <cell r="G74">
            <v>1</v>
          </cell>
          <cell r="H74" t="e">
            <v>#N/A</v>
          </cell>
          <cell r="I74">
            <v>7.64</v>
          </cell>
          <cell r="J74">
            <v>0.93900000000000095</v>
          </cell>
          <cell r="K74">
            <v>0</v>
          </cell>
          <cell r="L74">
            <v>0</v>
          </cell>
          <cell r="M74">
            <v>0</v>
          </cell>
          <cell r="S74">
            <v>1.7158000000000002</v>
          </cell>
          <cell r="U74">
            <v>12.734584450402144</v>
          </cell>
          <cell r="V74">
            <v>12.734584450402144</v>
          </cell>
          <cell r="Y74">
            <v>0</v>
          </cell>
          <cell r="Z74">
            <v>0</v>
          </cell>
          <cell r="AA74">
            <v>1.5817999999999999</v>
          </cell>
          <cell r="AB74">
            <v>0.65800000000000003</v>
          </cell>
          <cell r="AC74" t="e">
            <v>#N/A</v>
          </cell>
          <cell r="AD74" t="e">
            <v>#N/A</v>
          </cell>
        </row>
        <row r="75">
          <cell r="A75" t="str">
            <v>6787 СЕРВЕЛАТ КРЕМЛЕВСКИЙ в/к в/у 0,33кг 8шт.  ОСТАНКИНО</v>
          </cell>
          <cell r="B75" t="str">
            <v>шт</v>
          </cell>
          <cell r="C75">
            <v>54</v>
          </cell>
          <cell r="D75">
            <v>544</v>
          </cell>
          <cell r="E75">
            <v>289</v>
          </cell>
          <cell r="F75">
            <v>294</v>
          </cell>
          <cell r="G75">
            <v>0.33</v>
          </cell>
          <cell r="H75" t="e">
            <v>#N/A</v>
          </cell>
          <cell r="I75">
            <v>403</v>
          </cell>
          <cell r="J75">
            <v>-114</v>
          </cell>
          <cell r="K75">
            <v>120</v>
          </cell>
          <cell r="L75">
            <v>40</v>
          </cell>
          <cell r="M75">
            <v>120</v>
          </cell>
          <cell r="R75">
            <v>80</v>
          </cell>
          <cell r="S75">
            <v>57.8</v>
          </cell>
          <cell r="U75">
            <v>11.314878892733564</v>
          </cell>
          <cell r="V75">
            <v>5.0865051903114189</v>
          </cell>
          <cell r="Y75">
            <v>42.6</v>
          </cell>
          <cell r="Z75">
            <v>50.6</v>
          </cell>
          <cell r="AA75">
            <v>72</v>
          </cell>
          <cell r="AB75">
            <v>61</v>
          </cell>
          <cell r="AC75" t="str">
            <v>костик</v>
          </cell>
          <cell r="AD75" t="e">
            <v>#N/A</v>
          </cell>
        </row>
        <row r="76">
          <cell r="A76" t="str">
            <v>6788 СЕРВЕЛАТ КРЕМЛЕВСКИЙ в/к в/у  ОСТАНКИНО</v>
          </cell>
          <cell r="B76" t="str">
            <v>кг</v>
          </cell>
          <cell r="C76">
            <v>27.753</v>
          </cell>
          <cell r="E76">
            <v>17.07</v>
          </cell>
          <cell r="F76">
            <v>10.683</v>
          </cell>
          <cell r="G76">
            <v>1</v>
          </cell>
          <cell r="H76" t="e">
            <v>#N/A</v>
          </cell>
          <cell r="I76">
            <v>14.64</v>
          </cell>
          <cell r="J76">
            <v>2.4299999999999997</v>
          </cell>
          <cell r="K76">
            <v>0</v>
          </cell>
          <cell r="L76">
            <v>0</v>
          </cell>
          <cell r="M76">
            <v>0</v>
          </cell>
          <cell r="S76">
            <v>3.4140000000000001</v>
          </cell>
          <cell r="T76">
            <v>10</v>
          </cell>
          <cell r="U76">
            <v>6.058289396602226</v>
          </cell>
          <cell r="V76">
            <v>3.1291739894551842</v>
          </cell>
          <cell r="Y76">
            <v>0</v>
          </cell>
          <cell r="Z76">
            <v>0</v>
          </cell>
          <cell r="AA76">
            <v>2.0788000000000002</v>
          </cell>
          <cell r="AB76">
            <v>5.6680000000000001</v>
          </cell>
          <cell r="AC76" t="e">
            <v>#N/A</v>
          </cell>
          <cell r="AD76" t="e">
            <v>#N/A</v>
          </cell>
        </row>
        <row r="77">
          <cell r="A77" t="str">
            <v>6791 СЕРВЕЛАТ ПРЕМИУМ в/к в/у 0,33кг 8шт.  ОСТАНКИНО</v>
          </cell>
          <cell r="B77" t="str">
            <v>шт</v>
          </cell>
          <cell r="C77">
            <v>-2</v>
          </cell>
          <cell r="D77">
            <v>50</v>
          </cell>
          <cell r="E77">
            <v>7</v>
          </cell>
          <cell r="F77">
            <v>41</v>
          </cell>
          <cell r="G77">
            <v>0.33</v>
          </cell>
          <cell r="H77" t="e">
            <v>#N/A</v>
          </cell>
          <cell r="I77">
            <v>7</v>
          </cell>
          <cell r="J77">
            <v>0</v>
          </cell>
          <cell r="K77">
            <v>0</v>
          </cell>
          <cell r="L77">
            <v>0</v>
          </cell>
          <cell r="M77">
            <v>40</v>
          </cell>
          <cell r="R77">
            <v>24</v>
          </cell>
          <cell r="S77">
            <v>1.4</v>
          </cell>
          <cell r="U77">
            <v>75</v>
          </cell>
          <cell r="V77">
            <v>29.285714285714288</v>
          </cell>
          <cell r="Y77">
            <v>0</v>
          </cell>
          <cell r="Z77">
            <v>0</v>
          </cell>
          <cell r="AA77">
            <v>0</v>
          </cell>
          <cell r="AB77">
            <v>6</v>
          </cell>
          <cell r="AC77" t="e">
            <v>#N/A</v>
          </cell>
          <cell r="AD77" t="e">
            <v>#N/A</v>
          </cell>
        </row>
        <row r="78">
          <cell r="A78" t="str">
            <v>6793 БАЛЫКОВАЯ в/к в/у 0,33кг 8шт.  ОСТАНКИНО</v>
          </cell>
          <cell r="B78" t="str">
            <v>шт</v>
          </cell>
          <cell r="D78">
            <v>248</v>
          </cell>
          <cell r="E78">
            <v>243</v>
          </cell>
          <cell r="F78">
            <v>5</v>
          </cell>
          <cell r="G78">
            <v>0.33</v>
          </cell>
          <cell r="H78" t="e">
            <v>#N/A</v>
          </cell>
          <cell r="I78">
            <v>243</v>
          </cell>
          <cell r="J78">
            <v>0</v>
          </cell>
          <cell r="K78">
            <v>0</v>
          </cell>
          <cell r="L78">
            <v>0</v>
          </cell>
          <cell r="M78">
            <v>320</v>
          </cell>
          <cell r="R78">
            <v>400</v>
          </cell>
          <cell r="S78">
            <v>48.6</v>
          </cell>
          <cell r="U78">
            <v>14.917695473251028</v>
          </cell>
          <cell r="V78">
            <v>0.102880658436214</v>
          </cell>
          <cell r="Y78">
            <v>0</v>
          </cell>
          <cell r="Z78">
            <v>0</v>
          </cell>
          <cell r="AA78">
            <v>0</v>
          </cell>
          <cell r="AB78">
            <v>157</v>
          </cell>
          <cell r="AC78" t="e">
            <v>#N/A</v>
          </cell>
          <cell r="AD78" t="e">
            <v>#N/A</v>
          </cell>
        </row>
        <row r="79">
          <cell r="A79" t="str">
            <v>6795 ОСТАНКИНСКАЯ в/к в/у 0,33кг 8шт.  ОСТАНКИНО</v>
          </cell>
          <cell r="B79" t="str">
            <v>шт</v>
          </cell>
          <cell r="C79">
            <v>11</v>
          </cell>
          <cell r="D79">
            <v>123</v>
          </cell>
          <cell r="E79">
            <v>115</v>
          </cell>
          <cell r="F79">
            <v>17</v>
          </cell>
          <cell r="G79">
            <v>0.33</v>
          </cell>
          <cell r="H79" t="e">
            <v>#N/A</v>
          </cell>
          <cell r="I79">
            <v>214</v>
          </cell>
          <cell r="J79">
            <v>-99</v>
          </cell>
          <cell r="K79">
            <v>40</v>
          </cell>
          <cell r="L79">
            <v>0</v>
          </cell>
          <cell r="M79">
            <v>40</v>
          </cell>
          <cell r="R79">
            <v>40</v>
          </cell>
          <cell r="S79">
            <v>23</v>
          </cell>
          <cell r="T79">
            <v>40</v>
          </cell>
          <cell r="U79">
            <v>7.6956521739130439</v>
          </cell>
          <cell r="V79">
            <v>0.73913043478260865</v>
          </cell>
          <cell r="Y79">
            <v>11</v>
          </cell>
          <cell r="Z79">
            <v>9</v>
          </cell>
          <cell r="AA79">
            <v>7.6</v>
          </cell>
          <cell r="AB79">
            <v>31</v>
          </cell>
          <cell r="AC79" t="str">
            <v>костик</v>
          </cell>
          <cell r="AD79" t="e">
            <v>#N/A</v>
          </cell>
        </row>
        <row r="80">
          <cell r="A80" t="str">
            <v>6807 СЕРВЕЛАТ ЕВРОПЕЙСКИЙ в/к в/у 0,33кг 8шт.  ОСТАНКИНО</v>
          </cell>
          <cell r="B80" t="str">
            <v>шт</v>
          </cell>
          <cell r="C80">
            <v>55</v>
          </cell>
          <cell r="D80">
            <v>373</v>
          </cell>
          <cell r="E80">
            <v>210</v>
          </cell>
          <cell r="F80">
            <v>206</v>
          </cell>
          <cell r="G80">
            <v>0.33</v>
          </cell>
          <cell r="H80" t="e">
            <v>#N/A</v>
          </cell>
          <cell r="I80">
            <v>232</v>
          </cell>
          <cell r="J80">
            <v>-22</v>
          </cell>
          <cell r="K80">
            <v>80</v>
          </cell>
          <cell r="L80">
            <v>0</v>
          </cell>
          <cell r="M80">
            <v>0</v>
          </cell>
          <cell r="R80">
            <v>40</v>
          </cell>
          <cell r="S80">
            <v>42</v>
          </cell>
          <cell r="U80">
            <v>7.7619047619047619</v>
          </cell>
          <cell r="V80">
            <v>4.9047619047619051</v>
          </cell>
          <cell r="Y80">
            <v>38.799999999999997</v>
          </cell>
          <cell r="Z80">
            <v>31.4</v>
          </cell>
          <cell r="AA80">
            <v>52.2</v>
          </cell>
          <cell r="AB80">
            <v>64</v>
          </cell>
          <cell r="AC80" t="str">
            <v>костик</v>
          </cell>
          <cell r="AD80" t="e">
            <v>#N/A</v>
          </cell>
        </row>
        <row r="81">
          <cell r="A81" t="str">
            <v>6822 ИЗ ОТБОРНОГО МЯСА ПМ сос п/о мгс 0,36кг  ОСТАНКИНО</v>
          </cell>
          <cell r="B81" t="str">
            <v>шт</v>
          </cell>
          <cell r="C81">
            <v>43</v>
          </cell>
          <cell r="E81">
            <v>44</v>
          </cell>
          <cell r="F81">
            <v>-1</v>
          </cell>
          <cell r="G81">
            <v>0</v>
          </cell>
          <cell r="H81" t="e">
            <v>#N/A</v>
          </cell>
          <cell r="I81">
            <v>44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S81">
            <v>8.8000000000000007</v>
          </cell>
          <cell r="U81">
            <v>-0.11363636363636363</v>
          </cell>
          <cell r="V81">
            <v>-0.11363636363636363</v>
          </cell>
          <cell r="Y81">
            <v>14.6</v>
          </cell>
          <cell r="Z81">
            <v>14.4</v>
          </cell>
          <cell r="AA81">
            <v>12</v>
          </cell>
          <cell r="AB81">
            <v>2</v>
          </cell>
          <cell r="AC81" t="str">
            <v>выв</v>
          </cell>
          <cell r="AD81" t="str">
            <v>костик</v>
          </cell>
        </row>
        <row r="82">
          <cell r="A82" t="str">
            <v>6829 МОЛОЧНЫЕ КЛАССИЧЕСКИЕ сос п/о мгс 2*4_С  ОСТАНКИНО</v>
          </cell>
          <cell r="B82" t="str">
            <v>кг</v>
          </cell>
          <cell r="C82">
            <v>368.75200000000001</v>
          </cell>
          <cell r="D82">
            <v>961.76599999999996</v>
          </cell>
          <cell r="E82">
            <v>737.51900000000001</v>
          </cell>
          <cell r="F82">
            <v>584.59799999999996</v>
          </cell>
          <cell r="G82">
            <v>1</v>
          </cell>
          <cell r="H82" t="e">
            <v>#N/A</v>
          </cell>
          <cell r="I82">
            <v>706.3</v>
          </cell>
          <cell r="J82">
            <v>31.219000000000051</v>
          </cell>
          <cell r="K82">
            <v>160</v>
          </cell>
          <cell r="L82">
            <v>120</v>
          </cell>
          <cell r="M82">
            <v>100</v>
          </cell>
          <cell r="R82">
            <v>150</v>
          </cell>
          <cell r="S82">
            <v>147.50380000000001</v>
          </cell>
          <cell r="U82">
            <v>7.5564019367636623</v>
          </cell>
          <cell r="V82">
            <v>3.9632741664960491</v>
          </cell>
          <cell r="Y82">
            <v>140.39920000000001</v>
          </cell>
          <cell r="Z82">
            <v>175.51159999999999</v>
          </cell>
          <cell r="AA82">
            <v>155.15460000000002</v>
          </cell>
          <cell r="AB82">
            <v>108.10599999999999</v>
          </cell>
          <cell r="AC82" t="e">
            <v>#N/A</v>
          </cell>
          <cell r="AD82" t="e">
            <v>#N/A</v>
          </cell>
        </row>
        <row r="83">
          <cell r="A83" t="str">
            <v>6834 ПОСОЛЬСКАЯ ПМ с/к с/н в/у 1/100 10шт.  ОСТАНКИНО</v>
          </cell>
          <cell r="B83" t="str">
            <v>шт</v>
          </cell>
          <cell r="C83">
            <v>214</v>
          </cell>
          <cell r="D83">
            <v>1018</v>
          </cell>
          <cell r="E83">
            <v>613</v>
          </cell>
          <cell r="F83">
            <v>634</v>
          </cell>
          <cell r="G83">
            <v>0.1</v>
          </cell>
          <cell r="H83" t="e">
            <v>#N/A</v>
          </cell>
          <cell r="I83">
            <v>667</v>
          </cell>
          <cell r="J83">
            <v>-54</v>
          </cell>
          <cell r="K83">
            <v>400</v>
          </cell>
          <cell r="L83">
            <v>0</v>
          </cell>
          <cell r="M83">
            <v>300</v>
          </cell>
          <cell r="R83">
            <v>200</v>
          </cell>
          <cell r="S83">
            <v>122.6</v>
          </cell>
          <cell r="U83">
            <v>12.512234910277325</v>
          </cell>
          <cell r="V83">
            <v>5.1712887438825454</v>
          </cell>
          <cell r="Y83">
            <v>138.4</v>
          </cell>
          <cell r="Z83">
            <v>130</v>
          </cell>
          <cell r="AA83">
            <v>150.4</v>
          </cell>
          <cell r="AB83">
            <v>172</v>
          </cell>
          <cell r="AC83" t="e">
            <v>#N/A</v>
          </cell>
          <cell r="AD83" t="e">
            <v>#N/A</v>
          </cell>
        </row>
        <row r="84">
          <cell r="A84" t="str">
            <v>6841 ДОМАШНЯЯ Папа может вар н/о мгс 1*3  ОСТАНКИНО</v>
          </cell>
          <cell r="B84" t="str">
            <v>кг</v>
          </cell>
          <cell r="C84">
            <v>104.681</v>
          </cell>
          <cell r="D84">
            <v>2.052</v>
          </cell>
          <cell r="E84">
            <v>54.258000000000003</v>
          </cell>
          <cell r="F84">
            <v>51.448</v>
          </cell>
          <cell r="G84">
            <v>0</v>
          </cell>
          <cell r="H84" t="e">
            <v>#N/A</v>
          </cell>
          <cell r="I84">
            <v>53.19</v>
          </cell>
          <cell r="J84">
            <v>1.0680000000000049</v>
          </cell>
          <cell r="K84">
            <v>0</v>
          </cell>
          <cell r="L84">
            <v>0</v>
          </cell>
          <cell r="M84">
            <v>0</v>
          </cell>
          <cell r="S84">
            <v>10.851600000000001</v>
          </cell>
          <cell r="U84">
            <v>4.7410520107633891</v>
          </cell>
          <cell r="V84">
            <v>4.7410520107633891</v>
          </cell>
          <cell r="Y84">
            <v>0</v>
          </cell>
          <cell r="Z84">
            <v>0</v>
          </cell>
          <cell r="AA84">
            <v>6.3450000000000006</v>
          </cell>
          <cell r="AB84">
            <v>1.1339999999999999</v>
          </cell>
          <cell r="AC84" t="e">
            <v>#N/A</v>
          </cell>
          <cell r="AD84" t="e">
            <v>#N/A</v>
          </cell>
        </row>
        <row r="85">
          <cell r="A85" t="str">
            <v>6852 МОЛОЧНЫЕ ПРЕМИУМ ПМ сос п/о в/ у 1/350  ОСТАНКИНО</v>
          </cell>
          <cell r="B85" t="str">
            <v>шт</v>
          </cell>
          <cell r="C85">
            <v>1996</v>
          </cell>
          <cell r="D85">
            <v>3004</v>
          </cell>
          <cell r="E85">
            <v>2833</v>
          </cell>
          <cell r="F85">
            <v>1517</v>
          </cell>
          <cell r="G85">
            <v>0.35</v>
          </cell>
          <cell r="H85" t="e">
            <v>#N/A</v>
          </cell>
          <cell r="I85">
            <v>2885</v>
          </cell>
          <cell r="J85">
            <v>-52</v>
          </cell>
          <cell r="K85">
            <v>800</v>
          </cell>
          <cell r="L85">
            <v>400</v>
          </cell>
          <cell r="M85">
            <v>0</v>
          </cell>
          <cell r="R85">
            <v>1600</v>
          </cell>
          <cell r="S85">
            <v>566.6</v>
          </cell>
          <cell r="T85">
            <v>400</v>
          </cell>
          <cell r="U85">
            <v>8.3250970702435581</v>
          </cell>
          <cell r="V85">
            <v>2.6773738086833743</v>
          </cell>
          <cell r="Y85">
            <v>263.39999999999998</v>
          </cell>
          <cell r="Z85">
            <v>365.6</v>
          </cell>
          <cell r="AA85">
            <v>518.79999999999995</v>
          </cell>
          <cell r="AB85">
            <v>419</v>
          </cell>
          <cell r="AC85" t="str">
            <v>увел</v>
          </cell>
          <cell r="AD85" t="str">
            <v>к500</v>
          </cell>
        </row>
        <row r="86">
          <cell r="A86" t="str">
            <v>6853 МОЛОЧНЫЕ ПРЕМИУМ ПМ сос п/о мгс 1*6  ОСТАНКИНО</v>
          </cell>
          <cell r="B86" t="str">
            <v>кг</v>
          </cell>
          <cell r="C86">
            <v>178.98400000000001</v>
          </cell>
          <cell r="D86">
            <v>182.87700000000001</v>
          </cell>
          <cell r="E86">
            <v>219.17099999999999</v>
          </cell>
          <cell r="F86">
            <v>139.62100000000001</v>
          </cell>
          <cell r="G86">
            <v>1</v>
          </cell>
          <cell r="H86" t="e">
            <v>#N/A</v>
          </cell>
          <cell r="I86">
            <v>209.6</v>
          </cell>
          <cell r="J86">
            <v>9.570999999999998</v>
          </cell>
          <cell r="K86">
            <v>50</v>
          </cell>
          <cell r="L86">
            <v>34</v>
          </cell>
          <cell r="M86">
            <v>30</v>
          </cell>
          <cell r="R86">
            <v>100</v>
          </cell>
          <cell r="S86">
            <v>43.834199999999996</v>
          </cell>
          <cell r="U86">
            <v>8.0672397351839429</v>
          </cell>
          <cell r="V86">
            <v>3.1852069845006872</v>
          </cell>
          <cell r="Y86">
            <v>44.152799999999999</v>
          </cell>
          <cell r="Z86">
            <v>1.9428000000000001</v>
          </cell>
          <cell r="AA86">
            <v>36.313400000000001</v>
          </cell>
          <cell r="AB86">
            <v>30.530999999999999</v>
          </cell>
          <cell r="AC86" t="str">
            <v>костик</v>
          </cell>
          <cell r="AD86" t="str">
            <v>к40</v>
          </cell>
        </row>
        <row r="87">
          <cell r="A87" t="str">
            <v>6854 МОЛОЧНЫЕ ПРЕМИУМ ПМ сос п/о мгс 0.6кг  ОСТАНКИНО</v>
          </cell>
          <cell r="B87" t="str">
            <v>шт</v>
          </cell>
          <cell r="C87">
            <v>68</v>
          </cell>
          <cell r="D87">
            <v>843</v>
          </cell>
          <cell r="E87">
            <v>364</v>
          </cell>
          <cell r="F87">
            <v>492</v>
          </cell>
          <cell r="G87">
            <v>0.6</v>
          </cell>
          <cell r="H87" t="e">
            <v>#N/A</v>
          </cell>
          <cell r="I87">
            <v>420</v>
          </cell>
          <cell r="J87">
            <v>-56</v>
          </cell>
          <cell r="K87">
            <v>40</v>
          </cell>
          <cell r="L87">
            <v>40</v>
          </cell>
          <cell r="M87">
            <v>60</v>
          </cell>
          <cell r="R87">
            <v>60</v>
          </cell>
          <cell r="S87">
            <v>72.8</v>
          </cell>
          <cell r="U87">
            <v>9.5054945054945055</v>
          </cell>
          <cell r="V87">
            <v>6.7582417582417582</v>
          </cell>
          <cell r="Y87">
            <v>73.2</v>
          </cell>
          <cell r="Z87">
            <v>85</v>
          </cell>
          <cell r="AA87">
            <v>96</v>
          </cell>
          <cell r="AB87">
            <v>93</v>
          </cell>
          <cell r="AC87" t="str">
            <v>костик</v>
          </cell>
          <cell r="AD87" t="e">
            <v>#N/A</v>
          </cell>
        </row>
        <row r="88">
          <cell r="A88" t="str">
            <v>6861 ДОМАШНИЙ РЕЦЕПТ Коровино вар п/о  ОСТАНКИНО</v>
          </cell>
          <cell r="B88" t="str">
            <v>кг</v>
          </cell>
          <cell r="C88">
            <v>16.861999999999998</v>
          </cell>
          <cell r="D88">
            <v>1260.646</v>
          </cell>
          <cell r="E88">
            <v>621</v>
          </cell>
          <cell r="F88">
            <v>598</v>
          </cell>
          <cell r="G88">
            <v>1</v>
          </cell>
          <cell r="H88" t="e">
            <v>#N/A</v>
          </cell>
          <cell r="I88">
            <v>730</v>
          </cell>
          <cell r="J88">
            <v>-109</v>
          </cell>
          <cell r="K88">
            <v>100</v>
          </cell>
          <cell r="L88">
            <v>150</v>
          </cell>
          <cell r="M88">
            <v>100</v>
          </cell>
          <cell r="R88">
            <v>150</v>
          </cell>
          <cell r="S88">
            <v>124.2</v>
          </cell>
          <cell r="U88">
            <v>8.8405797101449277</v>
          </cell>
          <cell r="V88">
            <v>4.8148148148148149</v>
          </cell>
          <cell r="Y88">
            <v>113.2</v>
          </cell>
          <cell r="Z88">
            <v>71</v>
          </cell>
          <cell r="AA88">
            <v>124.2</v>
          </cell>
          <cell r="AB88">
            <v>94.265000000000001</v>
          </cell>
          <cell r="AC88" t="e">
            <v>#N/A</v>
          </cell>
          <cell r="AD88" t="e">
            <v>#N/A</v>
          </cell>
        </row>
        <row r="89">
          <cell r="A89" t="str">
            <v>6862 ДОМАШНИЙ РЕЦЕПТ СО ШПИК. Коровино вар п/о  ОСТАНКИНО</v>
          </cell>
          <cell r="B89" t="str">
            <v>кг</v>
          </cell>
          <cell r="D89">
            <v>115.64</v>
          </cell>
          <cell r="E89">
            <v>58.712000000000003</v>
          </cell>
          <cell r="F89">
            <v>54.981999999999999</v>
          </cell>
          <cell r="G89">
            <v>1</v>
          </cell>
          <cell r="H89" t="e">
            <v>#N/A</v>
          </cell>
          <cell r="I89">
            <v>62.8</v>
          </cell>
          <cell r="J89">
            <v>-4.0879999999999939</v>
          </cell>
          <cell r="K89">
            <v>20</v>
          </cell>
          <cell r="L89">
            <v>20</v>
          </cell>
          <cell r="M89">
            <v>0</v>
          </cell>
          <cell r="R89">
            <v>30</v>
          </cell>
          <cell r="S89">
            <v>11.7424</v>
          </cell>
          <cell r="U89">
            <v>10.643650361084616</v>
          </cell>
          <cell r="V89">
            <v>4.6823477312985418</v>
          </cell>
          <cell r="Y89">
            <v>14.1274</v>
          </cell>
          <cell r="Z89">
            <v>8.2382000000000009</v>
          </cell>
          <cell r="AA89">
            <v>16.4482</v>
          </cell>
          <cell r="AB89">
            <v>29.329000000000001</v>
          </cell>
          <cell r="AC89" t="e">
            <v>#N/A</v>
          </cell>
          <cell r="AD89" t="e">
            <v>#N/A</v>
          </cell>
        </row>
        <row r="90">
          <cell r="A90" t="str">
            <v>6865 ВЕТЧ.НЕЖНАЯ Коровино п/о  ОСТАНКИНО</v>
          </cell>
          <cell r="B90" t="str">
            <v>кг</v>
          </cell>
          <cell r="C90">
            <v>64.39</v>
          </cell>
          <cell r="D90">
            <v>1016.975</v>
          </cell>
          <cell r="E90">
            <v>301.88499999999999</v>
          </cell>
          <cell r="F90">
            <v>663.65499999999997</v>
          </cell>
          <cell r="G90">
            <v>1</v>
          </cell>
          <cell r="H90" t="e">
            <v>#N/A</v>
          </cell>
          <cell r="I90">
            <v>329.3</v>
          </cell>
          <cell r="J90">
            <v>-27.41500000000002</v>
          </cell>
          <cell r="K90">
            <v>80</v>
          </cell>
          <cell r="L90">
            <v>100</v>
          </cell>
          <cell r="M90">
            <v>0</v>
          </cell>
          <cell r="S90">
            <v>60.376999999999995</v>
          </cell>
          <cell r="U90">
            <v>13.973118902893486</v>
          </cell>
          <cell r="V90">
            <v>10.991851201616511</v>
          </cell>
          <cell r="Y90">
            <v>69.400000000000006</v>
          </cell>
          <cell r="Z90">
            <v>65.657000000000011</v>
          </cell>
          <cell r="AA90">
            <v>95.123000000000005</v>
          </cell>
          <cell r="AB90">
            <v>37.615000000000002</v>
          </cell>
          <cell r="AC90" t="e">
            <v>#N/A</v>
          </cell>
          <cell r="AD90" t="str">
            <v>зв90</v>
          </cell>
        </row>
        <row r="91">
          <cell r="A91" t="str">
            <v>6870 С ГОВЯДИНОЙ СН сос п/о мгс 1*6  ОСТАНКИНО</v>
          </cell>
          <cell r="B91" t="str">
            <v>кг</v>
          </cell>
          <cell r="D91">
            <v>325.39699999999999</v>
          </cell>
          <cell r="E91">
            <v>88.977999999999994</v>
          </cell>
          <cell r="F91">
            <v>236.41900000000001</v>
          </cell>
          <cell r="G91">
            <v>1</v>
          </cell>
          <cell r="H91" t="e">
            <v>#N/A</v>
          </cell>
          <cell r="I91">
            <v>85.8</v>
          </cell>
          <cell r="J91">
            <v>3.1779999999999973</v>
          </cell>
          <cell r="K91">
            <v>80</v>
          </cell>
          <cell r="L91">
            <v>80</v>
          </cell>
          <cell r="M91">
            <v>0</v>
          </cell>
          <cell r="S91">
            <v>17.7956</v>
          </cell>
          <cell r="U91">
            <v>22.276236822585357</v>
          </cell>
          <cell r="V91">
            <v>13.285250286587695</v>
          </cell>
          <cell r="Y91">
            <v>0</v>
          </cell>
          <cell r="Z91">
            <v>8.7444000000000006</v>
          </cell>
          <cell r="AA91">
            <v>14.4328</v>
          </cell>
          <cell r="AB91">
            <v>24.998000000000001</v>
          </cell>
          <cell r="AC91" t="str">
            <v>костик</v>
          </cell>
          <cell r="AD91" t="e">
            <v>#N/A</v>
          </cell>
        </row>
        <row r="92">
          <cell r="A92" t="str">
            <v>6903 СОЧНЫЕ ПМ сос п/о мгс 0.41кг_osu  ОСТАНКИНО</v>
          </cell>
          <cell r="B92" t="str">
            <v>шт</v>
          </cell>
          <cell r="C92">
            <v>1181</v>
          </cell>
          <cell r="D92">
            <v>8461</v>
          </cell>
          <cell r="E92">
            <v>8474</v>
          </cell>
          <cell r="F92">
            <v>5410</v>
          </cell>
          <cell r="G92">
            <v>0.41</v>
          </cell>
          <cell r="H92" t="e">
            <v>#N/A</v>
          </cell>
          <cell r="I92">
            <v>4988</v>
          </cell>
          <cell r="J92">
            <v>3486</v>
          </cell>
          <cell r="K92">
            <v>2000</v>
          </cell>
          <cell r="L92">
            <v>1200</v>
          </cell>
          <cell r="M92">
            <v>0</v>
          </cell>
          <cell r="R92">
            <v>3800</v>
          </cell>
          <cell r="S92">
            <v>1694.8</v>
          </cell>
          <cell r="T92">
            <v>750</v>
          </cell>
          <cell r="U92">
            <v>7.7649280151050277</v>
          </cell>
          <cell r="V92">
            <v>3.1921170639603496</v>
          </cell>
          <cell r="Y92">
            <v>1731</v>
          </cell>
          <cell r="Z92">
            <v>1853</v>
          </cell>
          <cell r="AA92">
            <v>1633.8</v>
          </cell>
          <cell r="AB92">
            <v>1022</v>
          </cell>
          <cell r="AC92" t="str">
            <v>м1600з</v>
          </cell>
          <cell r="AD92">
            <v>0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D93">
            <v>776</v>
          </cell>
          <cell r="E93">
            <v>407</v>
          </cell>
          <cell r="F93">
            <v>333</v>
          </cell>
          <cell r="G93">
            <v>0.18</v>
          </cell>
          <cell r="H93" t="e">
            <v>#N/A</v>
          </cell>
          <cell r="I93">
            <v>444</v>
          </cell>
          <cell r="J93">
            <v>-37</v>
          </cell>
          <cell r="K93">
            <v>0</v>
          </cell>
          <cell r="L93">
            <v>0</v>
          </cell>
          <cell r="M93">
            <v>0</v>
          </cell>
          <cell r="R93">
            <v>150</v>
          </cell>
          <cell r="S93">
            <v>81.400000000000006</v>
          </cell>
          <cell r="T93">
            <v>120</v>
          </cell>
          <cell r="U93">
            <v>7.4078624078624076</v>
          </cell>
          <cell r="V93">
            <v>4.0909090909090908</v>
          </cell>
          <cell r="Y93">
            <v>78</v>
          </cell>
          <cell r="Z93">
            <v>80.8</v>
          </cell>
          <cell r="AA93">
            <v>25.8</v>
          </cell>
          <cell r="AB93">
            <v>142</v>
          </cell>
          <cell r="AC93" t="str">
            <v>костик</v>
          </cell>
          <cell r="AD93" t="e">
            <v>#N/A</v>
          </cell>
        </row>
        <row r="94">
          <cell r="A94" t="str">
            <v>БОНУС Z-ОСОБАЯ Коровино вар п/о (5324)  ОСТАНКИНО</v>
          </cell>
          <cell r="B94" t="str">
            <v>кг</v>
          </cell>
          <cell r="C94">
            <v>1.206</v>
          </cell>
          <cell r="D94">
            <v>61.768000000000001</v>
          </cell>
          <cell r="E94">
            <v>29.495000000000001</v>
          </cell>
          <cell r="F94">
            <v>26.35</v>
          </cell>
          <cell r="G94">
            <v>0</v>
          </cell>
          <cell r="H94" t="e">
            <v>#N/A</v>
          </cell>
          <cell r="I94">
            <v>38</v>
          </cell>
          <cell r="J94">
            <v>-8.504999999999999</v>
          </cell>
          <cell r="K94">
            <v>0</v>
          </cell>
          <cell r="L94">
            <v>0</v>
          </cell>
          <cell r="M94">
            <v>0</v>
          </cell>
          <cell r="S94">
            <v>5.899</v>
          </cell>
          <cell r="U94">
            <v>4.4668587896253609</v>
          </cell>
          <cell r="V94">
            <v>4.4668587896253609</v>
          </cell>
          <cell r="Y94">
            <v>7.9249999999999998</v>
          </cell>
          <cell r="Z94">
            <v>4.3452000000000002</v>
          </cell>
          <cell r="AA94">
            <v>5.8904000000000005</v>
          </cell>
          <cell r="AB94">
            <v>3.948</v>
          </cell>
          <cell r="AC94">
            <v>0</v>
          </cell>
          <cell r="AD94" t="e">
            <v>#N/A</v>
          </cell>
        </row>
        <row r="95">
          <cell r="A95" t="str">
            <v>БОНУС Z-ОСОБАЯ Коровино вар п/о 0.5кг_СНГ (6305)  ОСТАНКИНО</v>
          </cell>
          <cell r="B95" t="str">
            <v>шт</v>
          </cell>
          <cell r="C95">
            <v>43</v>
          </cell>
          <cell r="D95">
            <v>65</v>
          </cell>
          <cell r="E95">
            <v>28</v>
          </cell>
          <cell r="F95">
            <v>47</v>
          </cell>
          <cell r="G95">
            <v>0</v>
          </cell>
          <cell r="H95" t="e">
            <v>#N/A</v>
          </cell>
          <cell r="I95">
            <v>42</v>
          </cell>
          <cell r="J95">
            <v>-14</v>
          </cell>
          <cell r="K95">
            <v>0</v>
          </cell>
          <cell r="L95">
            <v>0</v>
          </cell>
          <cell r="M95">
            <v>0</v>
          </cell>
          <cell r="S95">
            <v>5.6</v>
          </cell>
          <cell r="U95">
            <v>8.3928571428571441</v>
          </cell>
          <cell r="V95">
            <v>8.3928571428571441</v>
          </cell>
          <cell r="Y95">
            <v>5.4</v>
          </cell>
          <cell r="Z95">
            <v>7.8</v>
          </cell>
          <cell r="AA95">
            <v>3.8</v>
          </cell>
          <cell r="AB95">
            <v>0</v>
          </cell>
          <cell r="AC95">
            <v>0</v>
          </cell>
          <cell r="AD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471</v>
          </cell>
          <cell r="D96">
            <v>3</v>
          </cell>
          <cell r="E96">
            <v>173</v>
          </cell>
          <cell r="F96">
            <v>299</v>
          </cell>
          <cell r="G96">
            <v>0</v>
          </cell>
          <cell r="H96">
            <v>0</v>
          </cell>
          <cell r="I96">
            <v>175</v>
          </cell>
          <cell r="J96">
            <v>-2</v>
          </cell>
          <cell r="K96">
            <v>0</v>
          </cell>
          <cell r="L96">
            <v>0</v>
          </cell>
          <cell r="M96">
            <v>0</v>
          </cell>
          <cell r="S96">
            <v>34.6</v>
          </cell>
          <cell r="U96">
            <v>8.6416184971098264</v>
          </cell>
          <cell r="V96">
            <v>8.6416184971098264</v>
          </cell>
          <cell r="Y96">
            <v>234.8</v>
          </cell>
          <cell r="Z96">
            <v>249</v>
          </cell>
          <cell r="AA96">
            <v>93.4</v>
          </cell>
          <cell r="AB96">
            <v>29</v>
          </cell>
          <cell r="AC96">
            <v>0</v>
          </cell>
          <cell r="AD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590.48400000000004</v>
          </cell>
          <cell r="E97">
            <v>227.39</v>
          </cell>
          <cell r="F97">
            <v>363.09399999999999</v>
          </cell>
          <cell r="G97">
            <v>0</v>
          </cell>
          <cell r="H97">
            <v>0</v>
          </cell>
          <cell r="I97">
            <v>223</v>
          </cell>
          <cell r="J97">
            <v>4.3899999999999864</v>
          </cell>
          <cell r="K97">
            <v>0</v>
          </cell>
          <cell r="L97">
            <v>0</v>
          </cell>
          <cell r="M97">
            <v>0</v>
          </cell>
          <cell r="S97">
            <v>45.477999999999994</v>
          </cell>
          <cell r="U97">
            <v>7.9839482826861348</v>
          </cell>
          <cell r="V97">
            <v>7.9839482826861348</v>
          </cell>
          <cell r="Y97">
            <v>139.624</v>
          </cell>
          <cell r="Z97">
            <v>92.227999999999994</v>
          </cell>
          <cell r="AA97">
            <v>74.186999999999998</v>
          </cell>
          <cell r="AB97">
            <v>5.2629999999999999</v>
          </cell>
          <cell r="AC97">
            <v>0</v>
          </cell>
          <cell r="AD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06.07.2024 - 12.07.2024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5.2</v>
          </cell>
          <cell r="F8">
            <v>739.84799999999996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5.3</v>
          </cell>
          <cell r="F9">
            <v>549.26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9.3000000000000007</v>
          </cell>
          <cell r="F10">
            <v>2131.027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201.55799999999999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431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602</v>
          </cell>
          <cell r="F13">
            <v>3228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2143</v>
          </cell>
          <cell r="F14">
            <v>6564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1630</v>
          </cell>
          <cell r="F15">
            <v>6710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12</v>
          </cell>
          <cell r="F16">
            <v>384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13</v>
          </cell>
          <cell r="F18">
            <v>343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139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660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3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F23">
            <v>10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1652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328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7</v>
          </cell>
          <cell r="F26">
            <v>1045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470</v>
          </cell>
          <cell r="F27">
            <v>803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5</v>
          </cell>
          <cell r="F28">
            <v>641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23</v>
          </cell>
          <cell r="F29">
            <v>925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5.65</v>
          </cell>
          <cell r="F30">
            <v>525.85799999999995</v>
          </cell>
        </row>
        <row r="31">
          <cell r="A31" t="str">
            <v xml:space="preserve"> 201  Ветчина Нежная ТМ Особый рецепт, (2,5кг), ПОКОМ</v>
          </cell>
          <cell r="D31">
            <v>60.1</v>
          </cell>
          <cell r="F31">
            <v>6477.5919999999996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6.9</v>
          </cell>
          <cell r="F32">
            <v>388.4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8.1999999999999993</v>
          </cell>
          <cell r="F33">
            <v>574.30600000000004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250.227</v>
          </cell>
        </row>
        <row r="35">
          <cell r="A35" t="str">
            <v xml:space="preserve"> 219  Колбаса Докторская Особая ТМ Особый рецепт, ВЕС  ПОКОМ</v>
          </cell>
          <cell r="F35">
            <v>5</v>
          </cell>
        </row>
        <row r="36">
          <cell r="A36" t="str">
            <v xml:space="preserve"> 225  Колбаса Дугушка со шпиком, ВЕС, ТМ Стародворье   ПОКОМ</v>
          </cell>
          <cell r="F36">
            <v>9.9030000000000005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F37">
            <v>1.2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13.5</v>
          </cell>
          <cell r="F38">
            <v>636.46299999999997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2.5</v>
          </cell>
          <cell r="F39">
            <v>1113.7190000000001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17.53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3.2</v>
          </cell>
          <cell r="F41">
            <v>309.98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8.1</v>
          </cell>
          <cell r="F42">
            <v>277.38499999999999</v>
          </cell>
        </row>
        <row r="43">
          <cell r="A43" t="str">
            <v xml:space="preserve"> 240  Колбаса Салями охотничья, ВЕС. ПОКОМ</v>
          </cell>
          <cell r="D43">
            <v>1.1299999999999999</v>
          </cell>
          <cell r="F43">
            <v>42.645000000000003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13.4</v>
          </cell>
          <cell r="F44">
            <v>660.37300000000005</v>
          </cell>
        </row>
        <row r="45">
          <cell r="A45" t="str">
            <v xml:space="preserve"> 247  Сардельки Нежные, ВЕС.  ПОКОМ</v>
          </cell>
          <cell r="D45">
            <v>5.2</v>
          </cell>
          <cell r="F45">
            <v>192.75399999999999</v>
          </cell>
        </row>
        <row r="46">
          <cell r="A46" t="str">
            <v xml:space="preserve"> 248  Сардельки Сочные ТМ Особый рецепт,   ПОКОМ</v>
          </cell>
          <cell r="D46">
            <v>2.6</v>
          </cell>
          <cell r="F46">
            <v>256.55900000000003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10.8</v>
          </cell>
          <cell r="F47">
            <v>1349.6220000000001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215.35300000000001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6.5</v>
          </cell>
          <cell r="F49">
            <v>382.19299999999998</v>
          </cell>
        </row>
        <row r="50">
          <cell r="A50" t="str">
            <v xml:space="preserve"> 263  Шпикачки Стародворские, ВЕС.  ПОКОМ</v>
          </cell>
          <cell r="D50">
            <v>1.3</v>
          </cell>
          <cell r="F50">
            <v>136.00399999999999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2.2000000000000002</v>
          </cell>
          <cell r="F51">
            <v>328.21699999999998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2.95</v>
          </cell>
          <cell r="F52">
            <v>243.52199999999999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4.3</v>
          </cell>
          <cell r="F53">
            <v>288.52699999999999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</v>
          </cell>
          <cell r="F54">
            <v>1589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1097</v>
          </cell>
          <cell r="F55">
            <v>4483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38</v>
          </cell>
          <cell r="F56">
            <v>6146</v>
          </cell>
        </row>
        <row r="57">
          <cell r="A57" t="str">
            <v xml:space="preserve"> 278  Сосиски Сочинки с сочным окороком, МГС 0.4кг,   ПОКОМ</v>
          </cell>
          <cell r="F57">
            <v>2</v>
          </cell>
        </row>
        <row r="58">
          <cell r="A58" t="str">
            <v xml:space="preserve"> 283  Сосиски Сочинки, ВЕС, ТМ Стародворье ПОКОМ</v>
          </cell>
          <cell r="D58">
            <v>5.4</v>
          </cell>
          <cell r="F58">
            <v>696.16200000000003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</v>
          </cell>
          <cell r="F59">
            <v>734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20</v>
          </cell>
          <cell r="F60">
            <v>1555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2.8</v>
          </cell>
          <cell r="F61">
            <v>295.637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57</v>
          </cell>
          <cell r="F62">
            <v>2637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59</v>
          </cell>
          <cell r="F63">
            <v>4013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2.1</v>
          </cell>
          <cell r="F64">
            <v>109.56399999999999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4.2</v>
          </cell>
          <cell r="F65">
            <v>241.209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19</v>
          </cell>
          <cell r="F66">
            <v>1610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26</v>
          </cell>
          <cell r="F67">
            <v>2163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31</v>
          </cell>
          <cell r="F68">
            <v>1439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3.9</v>
          </cell>
          <cell r="F69">
            <v>472.71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5.25</v>
          </cell>
          <cell r="F70">
            <v>1155.883</v>
          </cell>
        </row>
        <row r="71">
          <cell r="A71" t="str">
            <v xml:space="preserve"> 316  Колбаса Нежная ТМ Зареченские ВЕС  ПОКОМ</v>
          </cell>
          <cell r="F71">
            <v>91.114000000000004</v>
          </cell>
        </row>
        <row r="72">
          <cell r="A72" t="str">
            <v xml:space="preserve"> 317 Колбаса Сервелат Рижский ТМ Зареченские, ВЕС  ПОКОМ</v>
          </cell>
          <cell r="F72">
            <v>0.5</v>
          </cell>
        </row>
        <row r="73">
          <cell r="A73" t="str">
            <v xml:space="preserve"> 318  Сосиски Датские ТМ Зареченские, ВЕС  ПОКОМ</v>
          </cell>
          <cell r="D73">
            <v>32.6</v>
          </cell>
          <cell r="F73">
            <v>2995.7640000000001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2509</v>
          </cell>
          <cell r="F74">
            <v>7132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2516</v>
          </cell>
          <cell r="F75">
            <v>5857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15</v>
          </cell>
          <cell r="F76">
            <v>1522</v>
          </cell>
        </row>
        <row r="77">
          <cell r="A77" t="str">
            <v xml:space="preserve"> 328  Сардельки Сочинки Стародворье ТМ  0,4 кг ПОКОМ</v>
          </cell>
          <cell r="D77">
            <v>2</v>
          </cell>
          <cell r="F77">
            <v>631</v>
          </cell>
        </row>
        <row r="78">
          <cell r="A78" t="str">
            <v xml:space="preserve"> 329  Сардельки Сочинки с сыром Стародворье ТМ, 0,4 кг. ПОКОМ</v>
          </cell>
          <cell r="F78">
            <v>523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8.0500000000000007</v>
          </cell>
          <cell r="F79">
            <v>1443.7380000000001</v>
          </cell>
        </row>
        <row r="80">
          <cell r="A80" t="str">
            <v xml:space="preserve"> 335  Колбаса Сливушка ТМ Вязанка. ВЕС.  ПОКОМ </v>
          </cell>
          <cell r="D80">
            <v>3.9</v>
          </cell>
          <cell r="F80">
            <v>303.01499999999999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1626</v>
          </cell>
          <cell r="F81">
            <v>5063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17</v>
          </cell>
          <cell r="F82">
            <v>2981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7.2</v>
          </cell>
          <cell r="F83">
            <v>530.34100000000001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13</v>
          </cell>
          <cell r="F84">
            <v>391.73599999999999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7.2</v>
          </cell>
          <cell r="F85">
            <v>809.077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8.8000000000000007</v>
          </cell>
          <cell r="F86">
            <v>540.44399999999996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F87">
            <v>115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</v>
          </cell>
          <cell r="F88">
            <v>223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F89">
            <v>507</v>
          </cell>
        </row>
        <row r="90">
          <cell r="A90" t="str">
            <v xml:space="preserve"> 364  Сардельки Филейские Вязанка ВЕС NDX ТМ Вязанка  ПОКОМ</v>
          </cell>
          <cell r="F90">
            <v>260.42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10</v>
          </cell>
          <cell r="F91">
            <v>683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20</v>
          </cell>
          <cell r="F92">
            <v>966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34</v>
          </cell>
          <cell r="F93">
            <v>2073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25</v>
          </cell>
          <cell r="F94">
            <v>872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21</v>
          </cell>
          <cell r="F95">
            <v>953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14</v>
          </cell>
          <cell r="F96">
            <v>533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3</v>
          </cell>
          <cell r="F97">
            <v>594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1353</v>
          </cell>
          <cell r="F98">
            <v>6026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1458</v>
          </cell>
          <cell r="F99">
            <v>8069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2</v>
          </cell>
          <cell r="F100">
            <v>103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2</v>
          </cell>
          <cell r="F101">
            <v>147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21</v>
          </cell>
          <cell r="F102">
            <v>693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13</v>
          </cell>
          <cell r="F103">
            <v>481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31</v>
          </cell>
          <cell r="F104">
            <v>825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2</v>
          </cell>
          <cell r="F105">
            <v>759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310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305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494.5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4</v>
          </cell>
          <cell r="F109">
            <v>672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8</v>
          </cell>
          <cell r="F110">
            <v>518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8.3000000000000007</v>
          </cell>
          <cell r="F111">
            <v>367.916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F112">
            <v>1.3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7</v>
          </cell>
          <cell r="F113">
            <v>249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2.6</v>
          </cell>
          <cell r="F114">
            <v>299.81799999999998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7</v>
          </cell>
          <cell r="F115">
            <v>182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3</v>
          </cell>
          <cell r="F116">
            <v>202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1</v>
          </cell>
          <cell r="F117">
            <v>234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2</v>
          </cell>
          <cell r="F118">
            <v>564</v>
          </cell>
        </row>
        <row r="119">
          <cell r="A119" t="str">
            <v xml:space="preserve"> 448  Сосиски Сливушки по-венски ТМ Вязанка. 0,3 кг ПОКОМ</v>
          </cell>
          <cell r="F119">
            <v>175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1.65</v>
          </cell>
          <cell r="F120">
            <v>140.76400000000001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41.4</v>
          </cell>
          <cell r="F121">
            <v>4613.21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32.701000000000001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80.099999999999994</v>
          </cell>
          <cell r="F123">
            <v>9956.1540000000005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40</v>
          </cell>
          <cell r="F124">
            <v>3784.578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D125">
            <v>13</v>
          </cell>
          <cell r="F125">
            <v>258</v>
          </cell>
        </row>
        <row r="126">
          <cell r="A126" t="str">
            <v>3215 ВЕТЧ.МЯСНАЯ Папа может п/о 0.4кг 8шт.    ОСТАНКИНО</v>
          </cell>
          <cell r="D126">
            <v>460</v>
          </cell>
          <cell r="F126">
            <v>460</v>
          </cell>
        </row>
        <row r="127">
          <cell r="A127" t="str">
            <v>3297 СЫТНЫЕ Папа может сар б/о мгс 1*3 СНГ  ОСТАНКИНО</v>
          </cell>
          <cell r="D127">
            <v>2</v>
          </cell>
          <cell r="F127">
            <v>2</v>
          </cell>
        </row>
        <row r="128">
          <cell r="A128" t="str">
            <v>3812 СОЧНЫЕ сос п/о мгс 2*2  ОСТАНКИНО</v>
          </cell>
          <cell r="D128">
            <v>2210.1</v>
          </cell>
          <cell r="F128">
            <v>2210.1</v>
          </cell>
        </row>
        <row r="129">
          <cell r="A129" t="str">
            <v>4063 МЯСНАЯ Папа может вар п/о_Л   ОСТАНКИНО</v>
          </cell>
          <cell r="D129">
            <v>2380.5</v>
          </cell>
          <cell r="F129">
            <v>2380.5</v>
          </cell>
        </row>
        <row r="130">
          <cell r="A130" t="str">
            <v>4117 ЭКСТРА Папа может с/к в/у_Л   ОСТАНКИНО</v>
          </cell>
          <cell r="D130">
            <v>78</v>
          </cell>
          <cell r="F130">
            <v>78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151.88</v>
          </cell>
          <cell r="F131">
            <v>151.88</v>
          </cell>
        </row>
        <row r="132">
          <cell r="A132" t="str">
            <v>4813 ФИЛЕЙНАЯ Папа может вар п/о_Л   ОСТАНКИНО</v>
          </cell>
          <cell r="D132">
            <v>677.25</v>
          </cell>
          <cell r="F132">
            <v>677.25</v>
          </cell>
        </row>
        <row r="133">
          <cell r="A133" t="str">
            <v>4993 САЛЯМИ ИТАЛЬЯНСКАЯ с/к в/у 1/250*8_120c ОСТАНКИНО</v>
          </cell>
          <cell r="D133">
            <v>557</v>
          </cell>
          <cell r="F133">
            <v>557</v>
          </cell>
        </row>
        <row r="134">
          <cell r="A134" t="str">
            <v>5246 ДОКТОРСКАЯ ПРЕМИУМ вар б/о мгс_30с ОСТАНКИНО</v>
          </cell>
          <cell r="D134">
            <v>111.8</v>
          </cell>
          <cell r="F134">
            <v>111.8</v>
          </cell>
        </row>
        <row r="135">
          <cell r="A135" t="str">
            <v>5337 ОСОБАЯ СО ШПИКОМ вар п/о  ОСТАНКИНО</v>
          </cell>
          <cell r="D135">
            <v>12.2</v>
          </cell>
          <cell r="F135">
            <v>12.2</v>
          </cell>
        </row>
        <row r="136">
          <cell r="A136" t="str">
            <v>5341 СЕРВЕЛАТ ОХОТНИЧИЙ в/к в/у  ОСТАНКИНО</v>
          </cell>
          <cell r="D136">
            <v>448.1</v>
          </cell>
          <cell r="F136">
            <v>448.1</v>
          </cell>
        </row>
        <row r="137">
          <cell r="A137" t="str">
            <v>5483 ЭКСТРА Папа может с/к в/у 1/250 8шт.   ОСТАНКИНО</v>
          </cell>
          <cell r="D137">
            <v>1334</v>
          </cell>
          <cell r="F137">
            <v>1334</v>
          </cell>
        </row>
        <row r="138">
          <cell r="A138" t="str">
            <v>5544 Сервелат Финский в/к в/у_45с НОВАЯ ОСТАНКИНО</v>
          </cell>
          <cell r="D138">
            <v>1107.2</v>
          </cell>
          <cell r="F138">
            <v>1111.508</v>
          </cell>
        </row>
        <row r="139">
          <cell r="A139" t="str">
            <v>5682 САЛЯМИ МЕЛКОЗЕРНЕНАЯ с/к в/у 1/120_60с   ОСТАНКИНО</v>
          </cell>
          <cell r="D139">
            <v>3890</v>
          </cell>
          <cell r="F139">
            <v>3890</v>
          </cell>
        </row>
        <row r="140">
          <cell r="A140" t="str">
            <v>5698 СЫТНЫЕ Папа может сар б/о мгс 1*3_Маяк  ОСТАНКИНО</v>
          </cell>
          <cell r="D140">
            <v>231</v>
          </cell>
          <cell r="F140">
            <v>231</v>
          </cell>
        </row>
        <row r="141">
          <cell r="A141" t="str">
            <v>5706 АРОМАТНАЯ Папа может с/к в/у 1/250 8шт.  ОСТАНКИНО</v>
          </cell>
          <cell r="D141">
            <v>1148</v>
          </cell>
          <cell r="F141">
            <v>1148</v>
          </cell>
        </row>
        <row r="142">
          <cell r="A142" t="str">
            <v>5708 ПОСОЛЬСКАЯ Папа может с/к в/у ОСТАНКИНО</v>
          </cell>
          <cell r="D142">
            <v>60.5</v>
          </cell>
          <cell r="F142">
            <v>60.5</v>
          </cell>
        </row>
        <row r="143">
          <cell r="A143" t="str">
            <v>5820 СЛИВОЧНЫЕ Папа может сос п/о мгс 2*2_45с   ОСТАНКИНО</v>
          </cell>
          <cell r="D143">
            <v>174.1</v>
          </cell>
          <cell r="F143">
            <v>174.1</v>
          </cell>
        </row>
        <row r="144">
          <cell r="A144" t="str">
            <v>5851 ЭКСТРА Папа может вар п/о   ОСТАНКИНО</v>
          </cell>
          <cell r="D144">
            <v>496</v>
          </cell>
          <cell r="F144">
            <v>496</v>
          </cell>
        </row>
        <row r="145">
          <cell r="A145" t="str">
            <v>5931 ОХОТНИЧЬЯ Папа может с/к в/у 1/220 8шт.   ОСТАНКИНО</v>
          </cell>
          <cell r="D145">
            <v>1225</v>
          </cell>
          <cell r="F145">
            <v>1225</v>
          </cell>
        </row>
        <row r="146">
          <cell r="A146" t="str">
            <v>5992 ВРЕМЯ ОКРОШКИ Папа может вар п/о 0.4кг   ОСТАНКИНО</v>
          </cell>
          <cell r="D146">
            <v>1646</v>
          </cell>
          <cell r="F146">
            <v>1646</v>
          </cell>
        </row>
        <row r="147">
          <cell r="A147" t="str">
            <v>6004 РАГУ СВИНОЕ 1кг 8шт.зам_120с ОСТАНКИНО</v>
          </cell>
          <cell r="D147">
            <v>8</v>
          </cell>
          <cell r="F147">
            <v>8</v>
          </cell>
        </row>
        <row r="148">
          <cell r="A148" t="str">
            <v>6069 ФИЛЕЙНЫЕ Папа может сос ц/о мгс 0.33кг  ОСТАНКИНО</v>
          </cell>
          <cell r="D148">
            <v>629</v>
          </cell>
          <cell r="F148">
            <v>631</v>
          </cell>
        </row>
        <row r="149">
          <cell r="A149" t="str">
            <v>6113 СОЧНЫЕ сос п/о мгс 1*6_Ашан  ОСТАНКИНО</v>
          </cell>
          <cell r="D149">
            <v>2504.1</v>
          </cell>
          <cell r="F149">
            <v>2504.1</v>
          </cell>
        </row>
        <row r="150">
          <cell r="A150" t="str">
            <v>6206 СВИНИНА ПО-ДОМАШНЕМУ к/в мл/к в/у 0.3кг  ОСТАНКИНО</v>
          </cell>
          <cell r="D150">
            <v>497</v>
          </cell>
          <cell r="F150">
            <v>497</v>
          </cell>
        </row>
        <row r="151">
          <cell r="A151" t="str">
            <v>6228 МЯСНОЕ АССОРТИ к/з с/н мгс 1/90 10шт.  ОСТАНКИНО</v>
          </cell>
          <cell r="D151">
            <v>557</v>
          </cell>
          <cell r="F151">
            <v>557</v>
          </cell>
        </row>
        <row r="152">
          <cell r="A152" t="str">
            <v>6247 ДОМАШНЯЯ Папа может вар п/о 0,4кг 8шт.  ОСТАНКИНО</v>
          </cell>
          <cell r="D152">
            <v>378</v>
          </cell>
          <cell r="F152">
            <v>378</v>
          </cell>
        </row>
        <row r="153">
          <cell r="A153" t="str">
            <v>6268 ГОВЯЖЬЯ Папа может вар п/о 0,4кг 8 шт.  ОСТАНКИНО</v>
          </cell>
          <cell r="D153">
            <v>519</v>
          </cell>
          <cell r="F153">
            <v>519</v>
          </cell>
        </row>
        <row r="154">
          <cell r="A154" t="str">
            <v>6281 СВИНИНА ДЕЛИКАТ. к/в мл/к в/у 0.3кг 45с  ОСТАНКИНО</v>
          </cell>
          <cell r="D154">
            <v>50</v>
          </cell>
          <cell r="F154">
            <v>50</v>
          </cell>
        </row>
        <row r="155">
          <cell r="A155" t="str">
            <v>6297 ФИЛЕЙНЫЕ сос ц/о в/у 1/270 12шт_45с  ОСТАНКИНО</v>
          </cell>
          <cell r="D155">
            <v>992</v>
          </cell>
          <cell r="F155">
            <v>992</v>
          </cell>
        </row>
        <row r="156">
          <cell r="A156" t="str">
            <v>6303 МЯСНЫЕ Папа может сос п/о мгс 1.5*3  ОСТАНКИНО</v>
          </cell>
          <cell r="D156">
            <v>540.9</v>
          </cell>
          <cell r="F156">
            <v>540.9</v>
          </cell>
        </row>
        <row r="157">
          <cell r="A157" t="str">
            <v>6325 ДОКТОРСКАЯ ПРЕМИУМ вар п/о 0.4кг 8шт.  ОСТАНКИНО</v>
          </cell>
          <cell r="D157">
            <v>1056</v>
          </cell>
          <cell r="F157">
            <v>1056</v>
          </cell>
        </row>
        <row r="158">
          <cell r="A158" t="str">
            <v>6332 МЯСНАЯ Папа может вар п/о 0.5кг 8шт.  ОСТАНКИНО</v>
          </cell>
          <cell r="D158">
            <v>2</v>
          </cell>
          <cell r="F158">
            <v>2</v>
          </cell>
        </row>
        <row r="159">
          <cell r="A159" t="str">
            <v>6333 МЯСНАЯ Папа может вар п/о 0.4кг 8шт.  ОСТАНКИНО</v>
          </cell>
          <cell r="D159">
            <v>7031</v>
          </cell>
          <cell r="F159">
            <v>7035</v>
          </cell>
        </row>
        <row r="160">
          <cell r="A160" t="str">
            <v>6340 ДОМАШНИЙ РЕЦЕПТ Коровино 0.5кг 8шт.  ОСТАНКИНО</v>
          </cell>
          <cell r="D160">
            <v>1143</v>
          </cell>
          <cell r="F160">
            <v>1144</v>
          </cell>
        </row>
        <row r="161">
          <cell r="A161" t="str">
            <v>6341 ДОМАШНИЙ РЕЦЕПТ СО ШПИКОМ Коровино 0.5кг  ОСТАНКИНО</v>
          </cell>
          <cell r="D161">
            <v>58</v>
          </cell>
          <cell r="F161">
            <v>58</v>
          </cell>
        </row>
        <row r="162">
          <cell r="A162" t="str">
            <v>6353 ЭКСТРА Папа может вар п/о 0.4кг 8шт.  ОСТАНКИНО</v>
          </cell>
          <cell r="D162">
            <v>3120</v>
          </cell>
          <cell r="F162">
            <v>3120</v>
          </cell>
        </row>
        <row r="163">
          <cell r="A163" t="str">
            <v>6392 ФИЛЕЙНАЯ Папа может вар п/о 0.4кг. ОСТАНКИНО</v>
          </cell>
          <cell r="D163">
            <v>7020</v>
          </cell>
          <cell r="F163">
            <v>7020</v>
          </cell>
        </row>
        <row r="164">
          <cell r="A164" t="str">
            <v>6426 КЛАССИЧЕСКАЯ ПМ вар п/о 0.3кг 8шт.  ОСТАНКИНО</v>
          </cell>
          <cell r="D164">
            <v>1960</v>
          </cell>
          <cell r="F164">
            <v>1960</v>
          </cell>
        </row>
        <row r="165">
          <cell r="A165" t="str">
            <v>6453 ЭКСТРА Папа может с/к с/н в/у 1/100 14шт.   ОСТАНКИНО</v>
          </cell>
          <cell r="D165">
            <v>2223</v>
          </cell>
          <cell r="F165">
            <v>2223</v>
          </cell>
        </row>
        <row r="166">
          <cell r="A166" t="str">
            <v>6454 АРОМАТНАЯ с/к с/н в/у 1/100 14шт.  ОСТАНКИНО</v>
          </cell>
          <cell r="D166">
            <v>2571</v>
          </cell>
          <cell r="F166">
            <v>2571</v>
          </cell>
        </row>
        <row r="167">
          <cell r="A167" t="str">
            <v>6470 ВЕТЧ.МРАМОРНАЯ в/у_45с  ОСТАНКИНО</v>
          </cell>
          <cell r="D167">
            <v>14.2</v>
          </cell>
          <cell r="F167">
            <v>14.2</v>
          </cell>
        </row>
        <row r="168">
          <cell r="A168" t="str">
            <v>6475 С СЫРОМ Папа может сос ц/о мгс 0.4кг6шт  ОСТАНКИНО</v>
          </cell>
          <cell r="D168">
            <v>20</v>
          </cell>
          <cell r="F168">
            <v>20</v>
          </cell>
        </row>
        <row r="169">
          <cell r="A169" t="str">
            <v>6527 ШПИКАЧКИ СОЧНЫЕ ПМ сар б/о мгс 1*3 45с ОСТАНКИНО</v>
          </cell>
          <cell r="D169">
            <v>615.5</v>
          </cell>
          <cell r="F169">
            <v>615.5</v>
          </cell>
        </row>
        <row r="170">
          <cell r="A170" t="str">
            <v>6528 ШПИКАЧКИ СОЧНЫЕ ПМ сар б/о мгс 0.4кг 45с  ОСТАНКИНО</v>
          </cell>
          <cell r="D170">
            <v>321</v>
          </cell>
          <cell r="F170">
            <v>321</v>
          </cell>
        </row>
        <row r="171">
          <cell r="A171" t="str">
            <v>6555 ПОСОЛЬСКАЯ с/к с/н в/у 1/100 10шт.  ОСТАНКИНО</v>
          </cell>
          <cell r="D171">
            <v>15</v>
          </cell>
          <cell r="F171">
            <v>15</v>
          </cell>
        </row>
        <row r="172">
          <cell r="A172" t="str">
            <v>6586 МРАМОРНАЯ И БАЛЫКОВАЯ в/к с/н мгс 1/90 ОСТАНКИНО</v>
          </cell>
          <cell r="D172">
            <v>359</v>
          </cell>
          <cell r="F172">
            <v>359</v>
          </cell>
        </row>
        <row r="173">
          <cell r="A173" t="str">
            <v>6602 БАВАРСКИЕ ПМ сос ц/о мгс 0,35кг 8шт.  ОСТАНКИНО</v>
          </cell>
          <cell r="D173">
            <v>361</v>
          </cell>
          <cell r="F173">
            <v>362</v>
          </cell>
        </row>
        <row r="174">
          <cell r="A174" t="str">
            <v>6616 МОЛОЧНЫЕ КЛАССИЧЕСКИЕ сос п/о в/у 0.3кг  ОСТАНКИНО</v>
          </cell>
          <cell r="D174">
            <v>2</v>
          </cell>
          <cell r="F174">
            <v>2</v>
          </cell>
        </row>
        <row r="175">
          <cell r="A175" t="str">
            <v>6661 СОЧНЫЙ ГРИЛЬ ПМ сос п/о мгс 1.5*4_Маяк  ОСТАНКИНО</v>
          </cell>
          <cell r="D175">
            <v>90.1</v>
          </cell>
          <cell r="F175">
            <v>90.1</v>
          </cell>
        </row>
        <row r="176">
          <cell r="A176" t="str">
            <v>6666 БОЯНСКАЯ Папа может п/к в/у 0,28кг 8 шт. ОСТАНКИНО</v>
          </cell>
          <cell r="D176">
            <v>1691</v>
          </cell>
          <cell r="F176">
            <v>1691</v>
          </cell>
        </row>
        <row r="177">
          <cell r="A177" t="str">
            <v>6669 ВЕНСКАЯ САЛЯМИ п/к в/у 0.28кг 8шт  ОСТАНКИНО</v>
          </cell>
          <cell r="D177">
            <v>4</v>
          </cell>
          <cell r="F177">
            <v>4</v>
          </cell>
        </row>
        <row r="178">
          <cell r="A178" t="str">
            <v>6683 СЕРВЕЛАТ ЗЕРНИСТЫЙ ПМ в/к в/у 0,35кг  ОСТАНКИНО</v>
          </cell>
          <cell r="D178">
            <v>3499</v>
          </cell>
          <cell r="F178">
            <v>3504</v>
          </cell>
        </row>
        <row r="179">
          <cell r="A179" t="str">
            <v>6684 СЕРВЕЛАТ КАРЕЛЬСКИЙ ПМ в/к в/у 0.28кг  ОСТАНКИНО</v>
          </cell>
          <cell r="D179">
            <v>3601</v>
          </cell>
          <cell r="F179">
            <v>3604</v>
          </cell>
        </row>
        <row r="180">
          <cell r="A180" t="str">
            <v>6689 СЕРВЕЛАТ ОХОТНИЧИЙ ПМ в/к в/у 0,35кг 8шт  ОСТАНКИНО</v>
          </cell>
          <cell r="D180">
            <v>5460</v>
          </cell>
          <cell r="F180">
            <v>5469</v>
          </cell>
        </row>
        <row r="181">
          <cell r="A181" t="str">
            <v>6692 СЕРВЕЛАТ ПРИМА в/к в/у 0.28кг 8шт.  ОСТАНКИНО</v>
          </cell>
          <cell r="D181">
            <v>52</v>
          </cell>
          <cell r="F181">
            <v>52</v>
          </cell>
        </row>
        <row r="182">
          <cell r="A182" t="str">
            <v>6697 СЕРВЕЛАТ ФИНСКИЙ ПМ в/к в/у 0,35кг 8шт.  ОСТАНКИНО</v>
          </cell>
          <cell r="D182">
            <v>6884</v>
          </cell>
          <cell r="F182">
            <v>6907</v>
          </cell>
        </row>
        <row r="183">
          <cell r="A183" t="str">
            <v>6713 СОЧНЫЙ ГРИЛЬ ПМ сос п/о мгс 0.41кг 8шт.  ОСТАНКИНО</v>
          </cell>
          <cell r="D183">
            <v>2525</v>
          </cell>
          <cell r="F183">
            <v>2525</v>
          </cell>
        </row>
        <row r="184">
          <cell r="A184" t="str">
            <v>6716 ОСОБАЯ Коровино (в сетке) 0.5кг 8шт.  ОСТАНКИНО</v>
          </cell>
          <cell r="D184">
            <v>91</v>
          </cell>
          <cell r="F184">
            <v>91</v>
          </cell>
        </row>
        <row r="185">
          <cell r="A185" t="str">
            <v>6722 СОЧНЫЕ ПМ сос п/о мгс 0,41кг 10шт.  ОСТАНКИНО</v>
          </cell>
          <cell r="D185">
            <v>2186</v>
          </cell>
          <cell r="F185">
            <v>2188</v>
          </cell>
        </row>
        <row r="186">
          <cell r="A186" t="str">
            <v>6726 СЛИВОЧНЫЕ ПМ сос п/о мгс 0.41кг 10шт.  ОСТАНКИНО</v>
          </cell>
          <cell r="D186">
            <v>5286</v>
          </cell>
          <cell r="F186">
            <v>5291</v>
          </cell>
        </row>
        <row r="187">
          <cell r="A187" t="str">
            <v>6734 ОСОБАЯ СО ШПИКОМ Коровино (в сетке) 0,5кг ОСТАНКИНО</v>
          </cell>
          <cell r="D187">
            <v>40</v>
          </cell>
          <cell r="F187">
            <v>40</v>
          </cell>
        </row>
        <row r="188">
          <cell r="A188" t="str">
            <v>6747 РУССКАЯ ПРЕМИУМ ПМ вар ф/о в/у  ОСТАНКИНО</v>
          </cell>
          <cell r="D188">
            <v>46.5</v>
          </cell>
          <cell r="F188">
            <v>46.5</v>
          </cell>
        </row>
        <row r="189">
          <cell r="A189" t="str">
            <v>6759 МОЛОЧНЫЕ ГОСТ сос ц/о мгс 0.4кг 7шт.  ОСТАНКИНО</v>
          </cell>
          <cell r="D189">
            <v>87</v>
          </cell>
          <cell r="F189">
            <v>90</v>
          </cell>
        </row>
        <row r="190">
          <cell r="A190" t="str">
            <v>6761 МОЛОЧНЫЕ ГОСТ сос ц/о мгс 1*4  ОСТАНКИНО</v>
          </cell>
          <cell r="D190">
            <v>15</v>
          </cell>
          <cell r="F190">
            <v>15</v>
          </cell>
        </row>
        <row r="191">
          <cell r="A191" t="str">
            <v>6762 СЛИВОЧНЫЕ сос ц/о мгс 0.41кг 8шт.  ОСТАНКИНО</v>
          </cell>
          <cell r="D191">
            <v>135</v>
          </cell>
          <cell r="F191">
            <v>137</v>
          </cell>
        </row>
        <row r="192">
          <cell r="A192" t="str">
            <v>6764 СЛИВОЧНЫЕ сос ц/о мгс 1*4  ОСТАНКИНО</v>
          </cell>
          <cell r="D192">
            <v>12</v>
          </cell>
          <cell r="F192">
            <v>12</v>
          </cell>
        </row>
        <row r="193">
          <cell r="A193" t="str">
            <v>6765 РУБЛЕНЫЕ сос ц/о мгс 0.36кг 6шт.  ОСТАНКИНО</v>
          </cell>
          <cell r="D193">
            <v>761</v>
          </cell>
          <cell r="F193">
            <v>763</v>
          </cell>
        </row>
        <row r="194">
          <cell r="A194" t="str">
            <v>6767 РУБЛЕНЫЕ сос ц/о мгс 1*4  ОСТАНКИНО</v>
          </cell>
          <cell r="D194">
            <v>51</v>
          </cell>
          <cell r="F194">
            <v>51</v>
          </cell>
        </row>
        <row r="195">
          <cell r="A195" t="str">
            <v>6768 С СЫРОМ сос ц/о мгс 0.41кг 6шт.  ОСТАНКИНО</v>
          </cell>
          <cell r="D195">
            <v>190</v>
          </cell>
          <cell r="F195">
            <v>192</v>
          </cell>
        </row>
        <row r="196">
          <cell r="A196" t="str">
            <v>6770 ИСПАНСКИЕ сос ц/о мгс 0.41кг 6шт.  ОСТАНКИНО</v>
          </cell>
          <cell r="D196">
            <v>133</v>
          </cell>
          <cell r="F196">
            <v>136</v>
          </cell>
        </row>
        <row r="197">
          <cell r="A197" t="str">
            <v>6773 САЛЯМИ Папа может п/к в/у 0,28кг 8шт.  ОСТАНКИНО</v>
          </cell>
          <cell r="D197">
            <v>647</v>
          </cell>
          <cell r="F197">
            <v>647</v>
          </cell>
        </row>
        <row r="198">
          <cell r="A198" t="str">
            <v>6777 МЯСНЫЕ С ГОВЯДИНОЙ ПМ сос п/о мгс 0.4кг  ОСТАНКИНО</v>
          </cell>
          <cell r="D198">
            <v>1634</v>
          </cell>
          <cell r="F198">
            <v>1634</v>
          </cell>
        </row>
        <row r="199">
          <cell r="A199" t="str">
            <v>6785 ВЕНСКАЯ САЛЯМИ п/к в/у 0.33кг 8шт.  ОСТАНКИНО</v>
          </cell>
          <cell r="D199">
            <v>256</v>
          </cell>
          <cell r="F199">
            <v>256</v>
          </cell>
        </row>
        <row r="200">
          <cell r="A200" t="str">
            <v>6786 ВЕНСКАЯ САЛЯМИ п/к в/у  ОСТАНКИНО</v>
          </cell>
          <cell r="D200">
            <v>2.64</v>
          </cell>
          <cell r="F200">
            <v>2.64</v>
          </cell>
        </row>
        <row r="201">
          <cell r="A201" t="str">
            <v>6787 СЕРВЕЛАТ КРЕМЛЕВСКИЙ в/к в/у 0,33кг 8шт.  ОСТАНКИНО</v>
          </cell>
          <cell r="D201">
            <v>339</v>
          </cell>
          <cell r="F201">
            <v>341</v>
          </cell>
        </row>
        <row r="202">
          <cell r="A202" t="str">
            <v>6788 СЕРВЕЛАТ КРЕМЛЕВСКИЙ в/к в/у  ОСТАНКИНО</v>
          </cell>
          <cell r="D202">
            <v>9.64</v>
          </cell>
          <cell r="F202">
            <v>9.64</v>
          </cell>
        </row>
        <row r="203">
          <cell r="A203" t="str">
            <v>6791 СЕРВЕЛАТ ПРЕМИУМ в/к в/у 0,33кг 8шт.  ОСТАНКИНО</v>
          </cell>
          <cell r="D203">
            <v>56</v>
          </cell>
          <cell r="F203">
            <v>58</v>
          </cell>
        </row>
        <row r="204">
          <cell r="A204" t="str">
            <v>6793 БАЛЫКОВАЯ в/к в/у 0,33кг 8шт.  ОСТАНКИНО</v>
          </cell>
          <cell r="D204">
            <v>298</v>
          </cell>
          <cell r="F204">
            <v>300</v>
          </cell>
        </row>
        <row r="205">
          <cell r="A205" t="str">
            <v>6795 ОСТАНКИНСКАЯ в/к в/у 0,33кг 8шт.  ОСТАНКИНО</v>
          </cell>
          <cell r="D205">
            <v>232</v>
          </cell>
          <cell r="F205">
            <v>234</v>
          </cell>
        </row>
        <row r="206">
          <cell r="A206" t="str">
            <v>6807 СЕРВЕЛАТ ЕВРОПЕЙСКИЙ в/к в/у 0,33кг 8шт.  ОСТАНКИНО</v>
          </cell>
          <cell r="D206">
            <v>254</v>
          </cell>
          <cell r="F206">
            <v>256</v>
          </cell>
        </row>
        <row r="207">
          <cell r="A207" t="str">
            <v>6822 ИЗ ОТБОРНОГО МЯСА ПМ сос п/о мгс 0,36кг  ОСТАНКИНО</v>
          </cell>
          <cell r="D207">
            <v>30</v>
          </cell>
          <cell r="F207">
            <v>30</v>
          </cell>
        </row>
        <row r="208">
          <cell r="A208" t="str">
            <v>6829 МОЛОЧНЫЕ КЛАССИЧЕСКИЕ сос п/о мгс 2*4_С  ОСТАНКИНО</v>
          </cell>
          <cell r="D208">
            <v>667.4</v>
          </cell>
          <cell r="F208">
            <v>667.4</v>
          </cell>
        </row>
        <row r="209">
          <cell r="A209" t="str">
            <v>6834 ПОСОЛЬСКАЯ ПМ с/к с/н в/у 1/100 10шт.  ОСТАНКИНО</v>
          </cell>
          <cell r="D209">
            <v>725</v>
          </cell>
          <cell r="F209">
            <v>725</v>
          </cell>
        </row>
        <row r="210">
          <cell r="A210" t="str">
            <v>6841 ДОМАШНЯЯ Папа может вар н/о мгс 1*3  ОСТАНКИНО</v>
          </cell>
          <cell r="D210">
            <v>37.69</v>
          </cell>
          <cell r="F210">
            <v>37.69</v>
          </cell>
        </row>
        <row r="211">
          <cell r="A211" t="str">
            <v>6852 МОЛОЧНЫЕ ПРЕМИУМ ПМ сос п/о в/ у 1/350  ОСТАНКИНО</v>
          </cell>
          <cell r="D211">
            <v>2990</v>
          </cell>
          <cell r="F211">
            <v>2992</v>
          </cell>
        </row>
        <row r="212">
          <cell r="A212" t="str">
            <v>6853 МОЛОЧНЫЕ ПРЕМИУМ ПМ сос п/о мгс 1*6  ОСТАНКИНО</v>
          </cell>
          <cell r="D212">
            <v>194.5</v>
          </cell>
          <cell r="F212">
            <v>194.5</v>
          </cell>
        </row>
        <row r="213">
          <cell r="A213" t="str">
            <v>6854 МОЛОЧНЫЕ ПРЕМИУМ ПМ сос п/о мгс 0.6кг  ОСТАНКИНО</v>
          </cell>
          <cell r="D213">
            <v>381</v>
          </cell>
          <cell r="F213">
            <v>381</v>
          </cell>
        </row>
        <row r="214">
          <cell r="A214" t="str">
            <v>6861 ДОМАШНИЙ РЕЦЕПТ Коровино вар п/о  ОСТАНКИНО</v>
          </cell>
          <cell r="D214">
            <v>863.8</v>
          </cell>
          <cell r="F214">
            <v>863.8</v>
          </cell>
        </row>
        <row r="215">
          <cell r="A215" t="str">
            <v>6862 ДОМАШНИЙ РЕЦЕПТ СО ШПИК. Коровино вар п/о  ОСТАНКИНО</v>
          </cell>
          <cell r="D215">
            <v>74.8</v>
          </cell>
          <cell r="F215">
            <v>74.8</v>
          </cell>
        </row>
        <row r="216">
          <cell r="A216" t="str">
            <v>6865 ВЕТЧ.НЕЖНАЯ Коровино п/о  ОСТАНКИНО</v>
          </cell>
          <cell r="D216">
            <v>246.8</v>
          </cell>
          <cell r="F216">
            <v>246.8</v>
          </cell>
        </row>
        <row r="217">
          <cell r="A217" t="str">
            <v>6870 С ГОВЯДИНОЙ СН сос п/о мгс 1*6  ОСТАНКИНО</v>
          </cell>
          <cell r="D217">
            <v>101.8</v>
          </cell>
          <cell r="F217">
            <v>101.8</v>
          </cell>
        </row>
        <row r="218">
          <cell r="A218" t="str">
            <v>6903 СОЧНЫЕ ПМ сос п/о мгс 0.41кг_osu  ОСТАНКИНО</v>
          </cell>
          <cell r="D218">
            <v>6321</v>
          </cell>
          <cell r="F218">
            <v>6327</v>
          </cell>
        </row>
        <row r="219">
          <cell r="A219" t="str">
            <v>6919 БЕКОН с/к с/н в/у 1/180 10шт.  ОСТАНКИНО</v>
          </cell>
          <cell r="D219">
            <v>487</v>
          </cell>
          <cell r="F219">
            <v>487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400</v>
          </cell>
          <cell r="F220">
            <v>400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556</v>
          </cell>
          <cell r="F221">
            <v>556</v>
          </cell>
        </row>
        <row r="222">
          <cell r="A222" t="str">
            <v>БОНУС Z-ОСОБАЯ Коровино вар п/о (5324)  ОСТАНКИНО</v>
          </cell>
          <cell r="D222">
            <v>36</v>
          </cell>
          <cell r="F222">
            <v>36</v>
          </cell>
        </row>
        <row r="223">
          <cell r="A223" t="str">
            <v>БОНУС Z-ОСОБАЯ Коровино вар п/о 0.5кг_СНГ (6305)  ОСТАНКИНО</v>
          </cell>
          <cell r="D223">
            <v>32</v>
          </cell>
          <cell r="F223">
            <v>32</v>
          </cell>
        </row>
        <row r="224">
          <cell r="A224" t="str">
            <v>БОНУС СОЧНЫЕ сос п/о мгс 0.41кг_UZ (6087)  ОСТАНКИНО</v>
          </cell>
          <cell r="D224">
            <v>143</v>
          </cell>
          <cell r="F224">
            <v>143</v>
          </cell>
        </row>
        <row r="225">
          <cell r="A225" t="str">
            <v>БОНУС СОЧНЫЕ сос п/о мгс 1*6_UZ (6088)  ОСТАНКИНО</v>
          </cell>
          <cell r="D225">
            <v>216</v>
          </cell>
          <cell r="F225">
            <v>216</v>
          </cell>
        </row>
        <row r="226">
          <cell r="A226" t="str">
            <v>БОНУС_273  Сосиски Сочинки с сочной грудинкой, МГС 0.4кг,   ПОКОМ</v>
          </cell>
          <cell r="F226">
            <v>1627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10.8</v>
          </cell>
        </row>
        <row r="228">
          <cell r="A228" t="str">
            <v>БОНУС_Колбаса вареная Филейская ТМ Вязанка. ВЕС  ПОКОМ</v>
          </cell>
          <cell r="F228">
            <v>466.334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502</v>
          </cell>
        </row>
        <row r="230">
          <cell r="A230" t="str">
            <v>БОНУС_Пельмени Бульмени с говядиной и свининой Наваристые 2,7кг Горячая штучка ВЕС  ПОКОМ</v>
          </cell>
          <cell r="F230">
            <v>251.10400000000001</v>
          </cell>
        </row>
        <row r="231">
          <cell r="A231" t="str">
            <v>БОНУС_Пельмени Отборные из свинины и говядины 0,9 кг ТМ Стародворье ТС Медвежье ушко  ПОКОМ</v>
          </cell>
          <cell r="F231">
            <v>518</v>
          </cell>
        </row>
        <row r="232">
          <cell r="A232" t="str">
            <v>БОНУС_Сервелат Фирменый в/к 0,10 кг.шт. нарезка (лоток с ср.защ.атм.)  СПК</v>
          </cell>
          <cell r="D232">
            <v>12</v>
          </cell>
          <cell r="F232">
            <v>12</v>
          </cell>
        </row>
        <row r="233">
          <cell r="A233" t="str">
            <v>Бутербродная вареная 0,47 кг шт.  СПК</v>
          </cell>
          <cell r="D233">
            <v>59</v>
          </cell>
          <cell r="F233">
            <v>59</v>
          </cell>
        </row>
        <row r="234">
          <cell r="A234" t="str">
            <v>Вацлавская п/к (черева) 390 гр.шт. термоус.пак  СПК</v>
          </cell>
          <cell r="D234">
            <v>51</v>
          </cell>
          <cell r="F234">
            <v>51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13</v>
          </cell>
          <cell r="F235">
            <v>466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731</v>
          </cell>
          <cell r="F236">
            <v>2211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739</v>
          </cell>
          <cell r="F237">
            <v>2267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25</v>
          </cell>
          <cell r="F238">
            <v>303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32</v>
          </cell>
          <cell r="F239">
            <v>32</v>
          </cell>
        </row>
        <row r="240">
          <cell r="A240" t="str">
            <v>Гуцульская с/к "КолбасГрад" 160 гр.шт. термоус. пак  СПК</v>
          </cell>
          <cell r="D240">
            <v>149</v>
          </cell>
          <cell r="F240">
            <v>354</v>
          </cell>
        </row>
        <row r="241">
          <cell r="A241" t="str">
            <v>Дельгаро с/в "Эликатессе" 140 гр.шт.  СПК</v>
          </cell>
          <cell r="D241">
            <v>79</v>
          </cell>
          <cell r="F241">
            <v>83</v>
          </cell>
        </row>
        <row r="242">
          <cell r="A242" t="str">
            <v>Деревенская рубленая вареная 350 гр.шт. термоус. пак.  СПК</v>
          </cell>
          <cell r="D242">
            <v>20</v>
          </cell>
          <cell r="F242">
            <v>20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360</v>
          </cell>
          <cell r="F243">
            <v>360</v>
          </cell>
        </row>
        <row r="244">
          <cell r="A244" t="str">
            <v>Докторская вареная в/с  СПК</v>
          </cell>
          <cell r="D244">
            <v>30</v>
          </cell>
          <cell r="F244">
            <v>30</v>
          </cell>
        </row>
        <row r="245">
          <cell r="A245" t="str">
            <v>Докторская вареная в/с 0,47 кг шт.  СПК</v>
          </cell>
          <cell r="D245">
            <v>65</v>
          </cell>
          <cell r="F245">
            <v>65</v>
          </cell>
        </row>
        <row r="246">
          <cell r="A246" t="str">
            <v>Докторская вареная термоус.пак. "Высокий вкус"  СПК</v>
          </cell>
          <cell r="D246">
            <v>279</v>
          </cell>
          <cell r="F246">
            <v>279</v>
          </cell>
        </row>
        <row r="247">
          <cell r="A247" t="str">
            <v>Жар-боллы с курочкой и сыром, ВЕС ТМ Зареченские  ПОКОМ</v>
          </cell>
          <cell r="D247">
            <v>3</v>
          </cell>
          <cell r="F247">
            <v>155.80000000000001</v>
          </cell>
        </row>
        <row r="248">
          <cell r="A248" t="str">
            <v>Жар-ладушки с мясом ТМ Зареченские ВЕС ПОКОМ</v>
          </cell>
          <cell r="D248">
            <v>3.7</v>
          </cell>
          <cell r="F248">
            <v>213.21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11.1</v>
          </cell>
        </row>
        <row r="250">
          <cell r="A250" t="str">
            <v>Жар-ладушки с яблоком и грушей ТМ Зареченские ВЕС ПОКОМ</v>
          </cell>
          <cell r="F250">
            <v>55.5</v>
          </cell>
        </row>
        <row r="251">
          <cell r="A251" t="str">
            <v>ЖАР-мени ВЕС ТМ Зареченские  ПОКОМ</v>
          </cell>
          <cell r="F251">
            <v>124.5</v>
          </cell>
        </row>
        <row r="252">
          <cell r="A252" t="str">
            <v>Карбонад Юбилейный 0,13кг нар.д/ф шт. СПК</v>
          </cell>
          <cell r="D252">
            <v>14</v>
          </cell>
          <cell r="F252">
            <v>14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1</v>
          </cell>
          <cell r="F253">
            <v>1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1</v>
          </cell>
          <cell r="F254">
            <v>1</v>
          </cell>
        </row>
        <row r="255">
          <cell r="A255" t="str">
            <v>Классика с/к 235 гр.шт. "Высокий вкус"  СПК</v>
          </cell>
          <cell r="D255">
            <v>59</v>
          </cell>
          <cell r="F255">
            <v>59</v>
          </cell>
        </row>
        <row r="256">
          <cell r="A256" t="str">
            <v>Классическая вареная 400 гр.шт.  СПК</v>
          </cell>
          <cell r="D256">
            <v>10</v>
          </cell>
          <cell r="F256">
            <v>10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1240</v>
          </cell>
          <cell r="F257">
            <v>1240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1058</v>
          </cell>
          <cell r="F258">
            <v>1058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311</v>
          </cell>
          <cell r="F259">
            <v>311</v>
          </cell>
        </row>
        <row r="260">
          <cell r="A260" t="str">
            <v>Консервы говядина тушеная "СПК" ж/б 0,338 кг.шт. термоус. пл. ЧМК  СПК</v>
          </cell>
          <cell r="D260">
            <v>30</v>
          </cell>
          <cell r="F260">
            <v>30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12</v>
          </cell>
          <cell r="F261">
            <v>565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4</v>
          </cell>
          <cell r="F262">
            <v>607</v>
          </cell>
        </row>
        <row r="263">
          <cell r="A263" t="str">
            <v>Ла Фаворте с/в "Эликатессе" 140 гр.шт.  СПК</v>
          </cell>
          <cell r="D263">
            <v>322</v>
          </cell>
          <cell r="F263">
            <v>323</v>
          </cell>
        </row>
        <row r="264">
          <cell r="A264" t="str">
            <v>Ливерная Печеночная "Просто выгодно" 0,3 кг.шт.  СПК</v>
          </cell>
          <cell r="D264">
            <v>122</v>
          </cell>
          <cell r="F264">
            <v>122</v>
          </cell>
        </row>
        <row r="265">
          <cell r="A265" t="str">
            <v>Любительская вареная термоус.пак. "Высокий вкус"  СПК</v>
          </cell>
          <cell r="D265">
            <v>112</v>
          </cell>
          <cell r="F265">
            <v>112</v>
          </cell>
        </row>
        <row r="266">
          <cell r="A266" t="str">
            <v>Мини-сосиски в тесте "Фрайпики" 1,8кг ВЕС, ТМ Зареченские  ПОКОМ</v>
          </cell>
          <cell r="D266">
            <v>9</v>
          </cell>
          <cell r="F266">
            <v>68.406000000000006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3.7</v>
          </cell>
          <cell r="F267">
            <v>250.3</v>
          </cell>
        </row>
        <row r="268">
          <cell r="A268" t="str">
            <v>Мусульманская вареная "Просто выгодно"  СПК</v>
          </cell>
          <cell r="D268">
            <v>15</v>
          </cell>
          <cell r="F268">
            <v>15</v>
          </cell>
        </row>
        <row r="269">
          <cell r="A269" t="str">
            <v>Мусульманская п/к "Просто выгодно" термофор.пак.  СПК</v>
          </cell>
          <cell r="D269">
            <v>5.5</v>
          </cell>
          <cell r="F269">
            <v>5.5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19</v>
          </cell>
          <cell r="F270">
            <v>2406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13</v>
          </cell>
          <cell r="F271">
            <v>1705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16</v>
          </cell>
          <cell r="F272">
            <v>2120</v>
          </cell>
        </row>
        <row r="273">
          <cell r="A273" t="str">
            <v>Наггетсы с куриным филе и сыром ТМ Вязанка 0,25 кг ПОКОМ</v>
          </cell>
          <cell r="D273">
            <v>15</v>
          </cell>
          <cell r="F273">
            <v>676</v>
          </cell>
        </row>
        <row r="274">
          <cell r="A274" t="str">
            <v>Наггетсы Хрустящие ТМ Зареченские. ВЕС ПОКОМ</v>
          </cell>
          <cell r="D274">
            <v>18</v>
          </cell>
          <cell r="F274">
            <v>784</v>
          </cell>
        </row>
        <row r="275">
          <cell r="A275" t="str">
            <v>Оригинальная с перцем с/к  СПК</v>
          </cell>
          <cell r="D275">
            <v>313.82400000000001</v>
          </cell>
          <cell r="F275">
            <v>1733.8240000000001</v>
          </cell>
        </row>
        <row r="276">
          <cell r="A276" t="str">
            <v>Особая вареная  СПК</v>
          </cell>
          <cell r="D276">
            <v>11</v>
          </cell>
          <cell r="F276">
            <v>11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30</v>
          </cell>
          <cell r="F277">
            <v>30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10</v>
          </cell>
          <cell r="F278">
            <v>391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5</v>
          </cell>
          <cell r="F279">
            <v>111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8</v>
          </cell>
          <cell r="F280">
            <v>737</v>
          </cell>
        </row>
        <row r="281">
          <cell r="A281" t="str">
            <v>Пельмени Бигбули с мясом, Горячая штучка 0,43кг  ПОКОМ</v>
          </cell>
          <cell r="F281">
            <v>289</v>
          </cell>
        </row>
        <row r="282">
          <cell r="A282" t="str">
            <v>Пельмени Бигбули с мясом, Горячая штучка 0,9кг  ПОКОМ</v>
          </cell>
          <cell r="D282">
            <v>488</v>
          </cell>
          <cell r="F282">
            <v>971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3</v>
          </cell>
          <cell r="F283">
            <v>862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258</v>
          </cell>
        </row>
        <row r="285">
          <cell r="A285" t="str">
            <v>Пельмени Бульмени Жюльен Горячая штучка 0,43  ПОКОМ</v>
          </cell>
          <cell r="F285">
            <v>6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538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970</v>
          </cell>
          <cell r="F287">
            <v>2585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29</v>
          </cell>
          <cell r="F288">
            <v>1564</v>
          </cell>
        </row>
        <row r="289">
          <cell r="A289" t="str">
            <v>Пельмени Бульмени с говядиной и свининой Наваристые 2,7кг Горячая штучка ВЕС  ПОКОМ</v>
          </cell>
          <cell r="F289">
            <v>129.4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15</v>
          </cell>
          <cell r="F290">
            <v>1620.002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1017</v>
          </cell>
          <cell r="F291">
            <v>3749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26</v>
          </cell>
          <cell r="F292">
            <v>1375</v>
          </cell>
        </row>
        <row r="293">
          <cell r="A293" t="str">
            <v>Пельмени Домашние с говядиной и свининой 0,7кг, сфера ТМ Зареченские  ПОКОМ</v>
          </cell>
          <cell r="F293">
            <v>44</v>
          </cell>
        </row>
        <row r="294">
          <cell r="A294" t="str">
            <v>Пельмени Домашние со сливочным маслом 0,7кг, сфера ТМ Зареченские  ПОКОМ</v>
          </cell>
          <cell r="F294">
            <v>83</v>
          </cell>
        </row>
        <row r="295">
          <cell r="A295" t="str">
            <v>Пельмени Левантские ТМ Особый рецепт 0,8 кг  ПОКОМ</v>
          </cell>
          <cell r="F295">
            <v>3</v>
          </cell>
        </row>
        <row r="296">
          <cell r="A296" t="str">
            <v>Пельмени Медвежьи ушки с фермерскими сливками 0,7кг  ПОКОМ</v>
          </cell>
          <cell r="D296">
            <v>9</v>
          </cell>
          <cell r="F296">
            <v>309</v>
          </cell>
        </row>
        <row r="297">
          <cell r="A297" t="str">
            <v>Пельмени Медвежьи ушки с фермерской свининой и говядиной Малые 0,7кг  ПОКОМ</v>
          </cell>
          <cell r="D297">
            <v>1</v>
          </cell>
          <cell r="F297">
            <v>149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D298">
            <v>1</v>
          </cell>
          <cell r="F298">
            <v>141</v>
          </cell>
        </row>
        <row r="299">
          <cell r="A299" t="str">
            <v>Пельмени Мясорубские ТМ Стародворье фоупак равиоли 0,7 кг  ПОКОМ</v>
          </cell>
          <cell r="D299">
            <v>11</v>
          </cell>
          <cell r="F299">
            <v>1353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6</v>
          </cell>
          <cell r="F300">
            <v>286</v>
          </cell>
        </row>
        <row r="301">
          <cell r="A301" t="str">
            <v>Пельмени С говядиной и свининой, ВЕС, сфера пуговки Мясная Галерея  ПОКОМ</v>
          </cell>
          <cell r="D301">
            <v>5</v>
          </cell>
          <cell r="F301">
            <v>840</v>
          </cell>
        </row>
        <row r="302">
          <cell r="A302" t="str">
            <v>Пельмени Со свининой и говядиной Любимая ложка 1,2 кг  ПОКОМ</v>
          </cell>
          <cell r="F302">
            <v>1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5</v>
          </cell>
          <cell r="F303">
            <v>816</v>
          </cell>
        </row>
        <row r="304">
          <cell r="A304" t="str">
            <v>Пельмени Сочные сфера 0,8 кг ТМ Стародворье  ПОКОМ</v>
          </cell>
          <cell r="D304">
            <v>6</v>
          </cell>
          <cell r="F304">
            <v>84</v>
          </cell>
        </row>
        <row r="305">
          <cell r="A305" t="str">
            <v>Пельмени Сочные сфера 0,9 кг ТМ Стародворье ПОКОМ</v>
          </cell>
          <cell r="F305">
            <v>4</v>
          </cell>
        </row>
        <row r="306">
          <cell r="A306" t="str">
            <v>Пипперони с/к "Эликатессе" 0,20 кг.шт.  СПК</v>
          </cell>
          <cell r="D306">
            <v>2</v>
          </cell>
          <cell r="F306">
            <v>2</v>
          </cell>
        </row>
        <row r="307">
          <cell r="A307" t="str">
            <v>Пирожки с мясом 0,3кг ТМ Зареченские  ПОКОМ</v>
          </cell>
          <cell r="F307">
            <v>21</v>
          </cell>
        </row>
        <row r="308">
          <cell r="A308" t="str">
            <v>Пирожки с яблоком и грушей 0,3кг ТМ Зареченские  ПОКОМ</v>
          </cell>
          <cell r="F308">
            <v>3</v>
          </cell>
        </row>
        <row r="309">
          <cell r="A309" t="str">
            <v>Плавленый сыр "Шоколадный" 30% 180 гр ТМ "ПАПА МОЖЕТ"  ОСТАНКИНО</v>
          </cell>
          <cell r="D309">
            <v>25</v>
          </cell>
          <cell r="F309">
            <v>25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66</v>
          </cell>
          <cell r="F310">
            <v>66</v>
          </cell>
        </row>
        <row r="311">
          <cell r="A311" t="str">
            <v>Плавленый Сыр 45% "С грибами" СТМ "ПапаМожет 180гр  ОСТАНКИНО</v>
          </cell>
          <cell r="D311">
            <v>56</v>
          </cell>
          <cell r="F311">
            <v>56</v>
          </cell>
        </row>
        <row r="312">
          <cell r="A312" t="str">
            <v>По-Австрийски с/к 260 гр.шт. "Высокий вкус"  СПК</v>
          </cell>
          <cell r="D312">
            <v>10</v>
          </cell>
          <cell r="F312">
            <v>10</v>
          </cell>
        </row>
        <row r="313">
          <cell r="A313" t="str">
            <v>Покровская вареная 0,47 кг шт.  СПК</v>
          </cell>
          <cell r="D313">
            <v>28</v>
          </cell>
          <cell r="F313">
            <v>28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6</v>
          </cell>
          <cell r="F314">
            <v>6</v>
          </cell>
        </row>
        <row r="315">
          <cell r="A315" t="str">
            <v>Ричеза с/к 230 гр.шт.  СПК</v>
          </cell>
          <cell r="D315">
            <v>303</v>
          </cell>
          <cell r="F315">
            <v>503</v>
          </cell>
        </row>
        <row r="316">
          <cell r="A316" t="str">
            <v>Сальчетти с/к 230 гр.шт.  СПК</v>
          </cell>
          <cell r="D316">
            <v>254</v>
          </cell>
          <cell r="F316">
            <v>454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134</v>
          </cell>
          <cell r="F317">
            <v>339</v>
          </cell>
        </row>
        <row r="318">
          <cell r="A318" t="str">
            <v>Салями Трюфель с/в "Эликатессе" 0,16 кг.шт.  СПК</v>
          </cell>
          <cell r="D318">
            <v>161</v>
          </cell>
          <cell r="F318">
            <v>162</v>
          </cell>
        </row>
        <row r="319">
          <cell r="A319" t="str">
            <v>Салями Финская с/к 235 гр.шт. "Высокий вкус"  СПК</v>
          </cell>
          <cell r="D319">
            <v>7</v>
          </cell>
          <cell r="F319">
            <v>7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290</v>
          </cell>
          <cell r="F320">
            <v>530</v>
          </cell>
        </row>
        <row r="321">
          <cell r="A321" t="str">
            <v>Сардельки "Необыкновенные" (в ср.защ.атм.)  СПК</v>
          </cell>
          <cell r="D321">
            <v>19</v>
          </cell>
          <cell r="F321">
            <v>19</v>
          </cell>
        </row>
        <row r="322">
          <cell r="A322" t="str">
            <v>Сардельки из говядины (черева) (в ср.защ.атм.) "Высокий вкус"  СПК</v>
          </cell>
          <cell r="D322">
            <v>129</v>
          </cell>
          <cell r="F322">
            <v>300.23599999999999</v>
          </cell>
        </row>
        <row r="323">
          <cell r="A323" t="str">
            <v>Сардельки из свинины (черева) ( в ср.защ.атм) "Высокий вкус"  СПК</v>
          </cell>
          <cell r="D323">
            <v>1</v>
          </cell>
          <cell r="F323">
            <v>1</v>
          </cell>
        </row>
        <row r="324">
          <cell r="A324" t="str">
            <v>Семейная с чесночком Экстра вареная  СПК</v>
          </cell>
          <cell r="D324">
            <v>41</v>
          </cell>
          <cell r="F324">
            <v>41</v>
          </cell>
        </row>
        <row r="325">
          <cell r="A325" t="str">
            <v>Семейная с чесночком Экстра вареная 0,5 кг.шт.  СПК</v>
          </cell>
          <cell r="D325">
            <v>22</v>
          </cell>
          <cell r="F325">
            <v>22</v>
          </cell>
        </row>
        <row r="326">
          <cell r="A326" t="str">
            <v>Сервелат Европейский в/к, в/с 0,38 кг.шт.термофор.пак  СПК</v>
          </cell>
          <cell r="D326">
            <v>41</v>
          </cell>
          <cell r="F326">
            <v>41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93</v>
          </cell>
          <cell r="F327">
            <v>97</v>
          </cell>
        </row>
        <row r="328">
          <cell r="A328" t="str">
            <v>Сервелат Финский в/к 0,38 кг.шт. термофор.пак.  СПК</v>
          </cell>
          <cell r="D328">
            <v>79</v>
          </cell>
          <cell r="F328">
            <v>79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78</v>
          </cell>
          <cell r="F329">
            <v>78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357</v>
          </cell>
          <cell r="F330">
            <v>357</v>
          </cell>
        </row>
        <row r="331">
          <cell r="A331" t="str">
            <v>Сибирская особая с/к 0,235 кг шт.  СПК</v>
          </cell>
          <cell r="D331">
            <v>310</v>
          </cell>
          <cell r="F331">
            <v>820</v>
          </cell>
        </row>
        <row r="332">
          <cell r="A332" t="str">
            <v>Славянская п/к 0,38 кг шт.термофор.пак.  СПК</v>
          </cell>
          <cell r="D332">
            <v>7</v>
          </cell>
          <cell r="F332">
            <v>7</v>
          </cell>
        </row>
        <row r="333">
          <cell r="A333" t="str">
            <v>Смак-мени с картофелем и сочной грудинкой 1кг ТМ Зареченские ПОКОМ</v>
          </cell>
          <cell r="F333">
            <v>13</v>
          </cell>
        </row>
        <row r="334">
          <cell r="A334" t="str">
            <v>Смаколадьи с яблоком и грушей ТМ Зареченские,0,9 кг ПОКОМ</v>
          </cell>
          <cell r="F334">
            <v>11</v>
          </cell>
        </row>
        <row r="335">
          <cell r="A335" t="str">
            <v>Сосиски "Баварские" 0,36 кг.шт. вак.упак.  СПК</v>
          </cell>
          <cell r="D335">
            <v>7</v>
          </cell>
          <cell r="F335">
            <v>7</v>
          </cell>
        </row>
        <row r="336">
          <cell r="A336" t="str">
            <v>Сосиски "БОЛЬШАЯ SOSиска" (в ср.защ.атм.) 1,0 кг  СПК</v>
          </cell>
          <cell r="D336">
            <v>9</v>
          </cell>
          <cell r="F336">
            <v>9</v>
          </cell>
        </row>
        <row r="337">
          <cell r="A337" t="str">
            <v>Сосиски "БОЛЬШАЯ SOSиска" Бекон (лоток с ср.защ.атм.)  СПК</v>
          </cell>
          <cell r="D337">
            <v>9</v>
          </cell>
          <cell r="F337">
            <v>9</v>
          </cell>
        </row>
        <row r="338">
          <cell r="A338" t="str">
            <v>Сосиски "Молочные" 0,36 кг.шт. вак.упак.  СПК</v>
          </cell>
          <cell r="D338">
            <v>28</v>
          </cell>
          <cell r="F338">
            <v>28</v>
          </cell>
        </row>
        <row r="339">
          <cell r="A339" t="str">
            <v>Сосиски Классические (в ср.защ.атм.) СПК</v>
          </cell>
          <cell r="D339">
            <v>6</v>
          </cell>
          <cell r="F339">
            <v>6</v>
          </cell>
        </row>
        <row r="340">
          <cell r="A340" t="str">
            <v>Сосиски Мусульманские "Просто выгодно" (в ср.защ.атм.)  СПК</v>
          </cell>
          <cell r="D340">
            <v>20</v>
          </cell>
          <cell r="F340">
            <v>20</v>
          </cell>
        </row>
        <row r="341">
          <cell r="A341" t="str">
            <v>Сосиски Хот-дог ВЕС (лоток с ср.защ.атм.)   СПК</v>
          </cell>
          <cell r="D341">
            <v>99</v>
          </cell>
          <cell r="F341">
            <v>99</v>
          </cell>
        </row>
        <row r="342">
          <cell r="A342" t="str">
            <v>Сосисоны в темпуре ВЕС  ПОКОМ</v>
          </cell>
          <cell r="F342">
            <v>14.401</v>
          </cell>
        </row>
        <row r="343">
          <cell r="A343" t="str">
            <v>Сочный мегачебурек ТМ Зареченские ВЕС ПОКОМ</v>
          </cell>
          <cell r="D343">
            <v>9.74</v>
          </cell>
          <cell r="F343">
            <v>331.34300000000002</v>
          </cell>
        </row>
        <row r="344">
          <cell r="A344" t="str">
            <v>Сыр "Пармезан" 40% колотый 100 гр  ОСТАНКИНО</v>
          </cell>
          <cell r="D344">
            <v>26</v>
          </cell>
          <cell r="F344">
            <v>26</v>
          </cell>
        </row>
        <row r="345">
          <cell r="A345" t="str">
            <v>Сыр "Пармезан" 40% кусок 180 гр  ОСТАНКИНО</v>
          </cell>
          <cell r="D345">
            <v>182</v>
          </cell>
          <cell r="F345">
            <v>182</v>
          </cell>
        </row>
        <row r="346">
          <cell r="A346" t="str">
            <v>Сыр Боккончини копченый 40% 100 гр.  ОСТАНКИНО</v>
          </cell>
          <cell r="D346">
            <v>86</v>
          </cell>
          <cell r="F346">
            <v>86</v>
          </cell>
        </row>
        <row r="347">
          <cell r="A347" t="str">
            <v>Сыр Гауда 45% тм Папа Может, нарезанные ломтики 125г (МИНИ)  Останкино</v>
          </cell>
          <cell r="D347">
            <v>63</v>
          </cell>
          <cell r="F347">
            <v>63</v>
          </cell>
        </row>
        <row r="348">
          <cell r="A348" t="str">
            <v>Сыр колбасный копченый Папа Может 400 гр  ОСТАНКИНО</v>
          </cell>
          <cell r="D348">
            <v>9</v>
          </cell>
          <cell r="F348">
            <v>9</v>
          </cell>
        </row>
        <row r="349">
          <cell r="A349" t="str">
            <v>Сыр Останкино "Алтайский Gold" 50% вес  ОСТАНКИНО</v>
          </cell>
          <cell r="D349">
            <v>1.5</v>
          </cell>
          <cell r="F349">
            <v>5.09</v>
          </cell>
        </row>
        <row r="350">
          <cell r="A350" t="str">
            <v>Сыр ПАПА МОЖЕТ "Гауда Голд" 45% 180 г  ОСТАНКИНО</v>
          </cell>
          <cell r="D350">
            <v>459</v>
          </cell>
          <cell r="F350">
            <v>459</v>
          </cell>
        </row>
        <row r="351">
          <cell r="A351" t="str">
            <v>Сыр Папа Может "Гауда Голд", 45% брусок ВЕС ОСТАНКИНО</v>
          </cell>
          <cell r="D351">
            <v>15.5</v>
          </cell>
          <cell r="F351">
            <v>15.5</v>
          </cell>
        </row>
        <row r="352">
          <cell r="A352" t="str">
            <v>Сыр ПАПА МОЖЕТ "Голландский традиционный" 45% 180 г  ОСТАНКИНО</v>
          </cell>
          <cell r="D352">
            <v>970</v>
          </cell>
          <cell r="F352">
            <v>970</v>
          </cell>
        </row>
        <row r="353">
          <cell r="A353" t="str">
            <v>Сыр Папа Может "Голландский традиционный", 45% брусок ВЕС ОСТАНКИНО</v>
          </cell>
          <cell r="D353">
            <v>41</v>
          </cell>
          <cell r="F353">
            <v>41</v>
          </cell>
        </row>
        <row r="354">
          <cell r="A354" t="str">
            <v>Сыр ПАПА МОЖЕТ "Министерский" 180гр, 45 %  ОСТАНКИНО</v>
          </cell>
          <cell r="D354">
            <v>10</v>
          </cell>
          <cell r="F354">
            <v>10</v>
          </cell>
        </row>
        <row r="355">
          <cell r="A355" t="str">
            <v>Сыр ПАПА МОЖЕТ "Папин завтрак" 180гр, 45 %  ОСТАНКИНО</v>
          </cell>
          <cell r="D355">
            <v>11</v>
          </cell>
          <cell r="F355">
            <v>11</v>
          </cell>
        </row>
        <row r="356">
          <cell r="A356" t="str">
            <v>Сыр Папа Может "Пошехонский" 45% вес (= 3 кг)  ОСТАНКИНО</v>
          </cell>
          <cell r="D356">
            <v>15</v>
          </cell>
          <cell r="F356">
            <v>21.385000000000002</v>
          </cell>
        </row>
        <row r="357">
          <cell r="A357" t="str">
            <v>Сыр ПАПА МОЖЕТ "Российский традиционный" 45% 180 г  ОСТАНКИНО</v>
          </cell>
          <cell r="D357">
            <v>1005</v>
          </cell>
          <cell r="F357">
            <v>1005</v>
          </cell>
        </row>
        <row r="358">
          <cell r="A358" t="str">
            <v>Сыр Папа Может "Российский традиционный" ВЕС брусок массовая доля жира 50%  ОСТАНКИНО</v>
          </cell>
          <cell r="D358">
            <v>92.2</v>
          </cell>
          <cell r="F358">
            <v>92.2</v>
          </cell>
        </row>
        <row r="359">
          <cell r="A359" t="str">
            <v>Сыр Папа Может "Сметанковый" 50% вес (=3кг)  ОСТАНКИНО</v>
          </cell>
          <cell r="D359">
            <v>7</v>
          </cell>
          <cell r="F359">
            <v>7</v>
          </cell>
        </row>
        <row r="360">
          <cell r="A360" t="str">
            <v>Сыр ПАПА МОЖЕТ "Тильзитер" 45% 180 г  ОСТАНКИНО</v>
          </cell>
          <cell r="D360">
            <v>421</v>
          </cell>
          <cell r="F360">
            <v>421</v>
          </cell>
        </row>
        <row r="361">
          <cell r="A361" t="str">
            <v>Сыр Папа Может Голландский 45%, нарез, 125г (9 шт)  Останкино</v>
          </cell>
          <cell r="D361">
            <v>204</v>
          </cell>
          <cell r="F361">
            <v>204</v>
          </cell>
        </row>
        <row r="362">
          <cell r="A362" t="str">
            <v>Сыр Папа Может Министерский 45% 200г  Останкино</v>
          </cell>
          <cell r="D362">
            <v>38</v>
          </cell>
          <cell r="F362">
            <v>38</v>
          </cell>
        </row>
        <row r="363">
          <cell r="A363" t="str">
            <v>Сыр Папа Может Папин Завтрак 50% 200г  Останкино</v>
          </cell>
          <cell r="D363">
            <v>6</v>
          </cell>
          <cell r="F363">
            <v>6</v>
          </cell>
        </row>
        <row r="364">
          <cell r="A364" t="str">
            <v>Сыр Папа Может Российский 50%, нарезка 125г  Останкино</v>
          </cell>
          <cell r="D364">
            <v>204</v>
          </cell>
          <cell r="F364">
            <v>204</v>
          </cell>
        </row>
        <row r="365">
          <cell r="A365" t="str">
            <v>Сыр Папа Может Сливочный со вкусом.топл.молока 50% вес (=3,5кг)  Останкино</v>
          </cell>
          <cell r="D365">
            <v>131.5</v>
          </cell>
          <cell r="F365">
            <v>131.5</v>
          </cell>
        </row>
        <row r="366">
          <cell r="A366" t="str">
            <v>Сыр Папа Может Тильзитер   45% вес      Останкино</v>
          </cell>
          <cell r="D366">
            <v>3</v>
          </cell>
          <cell r="F366">
            <v>3</v>
          </cell>
        </row>
        <row r="367">
          <cell r="A367" t="str">
            <v>Сыр Папа Может Тильзитер 50%, нарезка 125г  Останкино</v>
          </cell>
          <cell r="D367">
            <v>7</v>
          </cell>
          <cell r="F367">
            <v>7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105</v>
          </cell>
          <cell r="F368">
            <v>105</v>
          </cell>
        </row>
        <row r="369">
          <cell r="A369" t="str">
            <v>Сыр полутвердый "Тильзитер" 45%, ВЕС брус ТМ "Папа может"  ОСТАНКИНО</v>
          </cell>
          <cell r="D369">
            <v>69</v>
          </cell>
          <cell r="F369">
            <v>69</v>
          </cell>
        </row>
        <row r="370">
          <cell r="A370" t="str">
            <v>Сыр рассольный жирный Чечил 45% 100 гр  ОСТАНКИНО</v>
          </cell>
          <cell r="D370">
            <v>17</v>
          </cell>
          <cell r="F370">
            <v>17</v>
          </cell>
        </row>
        <row r="371">
          <cell r="A371" t="str">
            <v>Сыр рассольный жирный Чечил копченый 45% 100 гр  ОСТАНКИНО</v>
          </cell>
          <cell r="D371">
            <v>135</v>
          </cell>
          <cell r="F371">
            <v>135</v>
          </cell>
        </row>
        <row r="372">
          <cell r="A372" t="str">
            <v>Сыр Скаморца свежий 40% 100 гр.  ОСТАНКИНО</v>
          </cell>
          <cell r="D372">
            <v>114</v>
          </cell>
          <cell r="F372">
            <v>114</v>
          </cell>
        </row>
        <row r="373">
          <cell r="A373" t="str">
            <v>Сыр творожный с зеленью 60% Папа может 140 гр.  ОСТАНКИНО</v>
          </cell>
          <cell r="D373">
            <v>21</v>
          </cell>
          <cell r="F373">
            <v>21</v>
          </cell>
        </row>
        <row r="374">
          <cell r="A374" t="str">
            <v>Сыр Чечил свежий 45% 100г/6шт ТМ Папа Может  ОСТАНКИНО</v>
          </cell>
          <cell r="D374">
            <v>100</v>
          </cell>
          <cell r="F374">
            <v>100</v>
          </cell>
        </row>
        <row r="375">
          <cell r="A375" t="str">
            <v>Сыч/Прод Коровино Российский 50% 200г СЗМЖ  ОСТАНКИНО</v>
          </cell>
          <cell r="D375">
            <v>117</v>
          </cell>
          <cell r="F375">
            <v>117</v>
          </cell>
        </row>
        <row r="376">
          <cell r="A376" t="str">
            <v>Сыч/Прод Коровино Российский Ориг 50% ВЕС (7,5 кг круг) ОСТАНКИНО</v>
          </cell>
          <cell r="D376">
            <v>40</v>
          </cell>
          <cell r="F376">
            <v>40</v>
          </cell>
        </row>
        <row r="377">
          <cell r="A377" t="str">
            <v>Сыч/Прод Коровино Российский Оригин 50% ВЕС (5 кг)  ОСТАНКИНО</v>
          </cell>
          <cell r="D377">
            <v>349.7</v>
          </cell>
          <cell r="F377">
            <v>349.7</v>
          </cell>
        </row>
        <row r="378">
          <cell r="A378" t="str">
            <v>Сыч/Прод Коровино Тильзитер 50% 200г СЗМЖ  ОСТАНКИНО</v>
          </cell>
          <cell r="D378">
            <v>131</v>
          </cell>
          <cell r="F378">
            <v>131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185.6</v>
          </cell>
          <cell r="F379">
            <v>185.6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45</v>
          </cell>
          <cell r="F380">
            <v>45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185</v>
          </cell>
          <cell r="F381">
            <v>185</v>
          </cell>
        </row>
        <row r="382">
          <cell r="A382" t="str">
            <v>Торо Неро с/в "Эликатессе" 140 гр.шт.  СПК</v>
          </cell>
          <cell r="D382">
            <v>82</v>
          </cell>
          <cell r="F382">
            <v>82</v>
          </cell>
        </row>
        <row r="383">
          <cell r="A383" t="str">
            <v>Уши свиные копченые к пиву 0,15кг нар. д/ф шт.  СПК</v>
          </cell>
          <cell r="D383">
            <v>59</v>
          </cell>
          <cell r="F383">
            <v>59</v>
          </cell>
        </row>
        <row r="384">
          <cell r="A384" t="str">
            <v>Фестивальная пора с/к 100 гр.шт.нар. (лоток с ср.защ.атм.)  СПК</v>
          </cell>
          <cell r="D384">
            <v>357</v>
          </cell>
          <cell r="F384">
            <v>357</v>
          </cell>
        </row>
        <row r="385">
          <cell r="A385" t="str">
            <v>Фестивальная пора с/к 235 гр.шт.  СПК</v>
          </cell>
          <cell r="D385">
            <v>533</v>
          </cell>
          <cell r="F385">
            <v>883</v>
          </cell>
        </row>
        <row r="386">
          <cell r="A386" t="str">
            <v>Фестивальная пора с/к термоус.пак  СПК</v>
          </cell>
          <cell r="D386">
            <v>11.2</v>
          </cell>
          <cell r="F386">
            <v>11.2</v>
          </cell>
        </row>
        <row r="387">
          <cell r="A387" t="str">
            <v>Фрай-пицца с ветчиной и грибами 3,0 кг ТМ Зареченские ТС Зареченские продукты. ВЕС ПОКОМ</v>
          </cell>
          <cell r="F387">
            <v>6</v>
          </cell>
        </row>
        <row r="388">
          <cell r="A388" t="str">
            <v>Фуэт с/в "Эликатессе" 160 гр.шт.  СПК</v>
          </cell>
          <cell r="D388">
            <v>228</v>
          </cell>
          <cell r="F388">
            <v>233</v>
          </cell>
        </row>
        <row r="389">
          <cell r="A389" t="str">
            <v>Хинкали Классические ТМ Зареченские ВЕС ПОКОМ</v>
          </cell>
          <cell r="D389">
            <v>5</v>
          </cell>
          <cell r="F389">
            <v>85</v>
          </cell>
        </row>
        <row r="390">
          <cell r="A390" t="str">
            <v>Хотстеры ТМ Горячая штучка ТС Хотстеры 0,25 кг зам  ПОКОМ</v>
          </cell>
          <cell r="D390">
            <v>1037</v>
          </cell>
          <cell r="F390">
            <v>2739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8</v>
          </cell>
          <cell r="F391">
            <v>442</v>
          </cell>
        </row>
        <row r="392">
          <cell r="A392" t="str">
            <v>Хрустящие крылышки ТМ Горячая штучка 0,3 кг зам  ПОКОМ</v>
          </cell>
          <cell r="D392">
            <v>3</v>
          </cell>
          <cell r="F392">
            <v>523</v>
          </cell>
        </row>
        <row r="393">
          <cell r="A393" t="str">
            <v>Чебупай брауни ТМ Горячая штучка 0,2 кг.  ПОКОМ</v>
          </cell>
          <cell r="F393">
            <v>41</v>
          </cell>
        </row>
        <row r="394">
          <cell r="A394" t="str">
            <v>Чебупай сочное яблоко ТМ Горячая штучка 0,2 кг зам.  ПОКОМ</v>
          </cell>
          <cell r="D394">
            <v>3</v>
          </cell>
          <cell r="F394">
            <v>124</v>
          </cell>
        </row>
        <row r="395">
          <cell r="A395" t="str">
            <v>Чебупай спелая вишня ТМ Горячая штучка 0,2 кг зам.  ПОКОМ</v>
          </cell>
          <cell r="D395">
            <v>4</v>
          </cell>
          <cell r="F395">
            <v>220</v>
          </cell>
        </row>
        <row r="396">
          <cell r="A396" t="str">
            <v>Чебупели Курочка гриль ТМ Горячая штучка, 0,3 кг зам  ПОКОМ</v>
          </cell>
          <cell r="D396">
            <v>2</v>
          </cell>
          <cell r="F396">
            <v>214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23</v>
          </cell>
          <cell r="F397">
            <v>1532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1215</v>
          </cell>
          <cell r="F398">
            <v>3682</v>
          </cell>
        </row>
        <row r="399">
          <cell r="A399" t="str">
            <v>Чебуреки Мясные вес 2,7 кг ТМ Зареченские ВЕС ПОКОМ</v>
          </cell>
          <cell r="F399">
            <v>18.899999999999999</v>
          </cell>
        </row>
        <row r="400">
          <cell r="A400" t="str">
            <v>Чебуреки сочные ВЕС ТМ Зареченские  ПОКОМ</v>
          </cell>
          <cell r="D400">
            <v>5</v>
          </cell>
          <cell r="F400">
            <v>567.00099999999998</v>
          </cell>
        </row>
        <row r="401">
          <cell r="A401" t="str">
            <v>Чебуреки сочные, ВЕС, куриные жарен. зам  ПОКОМ</v>
          </cell>
          <cell r="F401">
            <v>5</v>
          </cell>
        </row>
        <row r="402">
          <cell r="A402" t="str">
            <v>Чоризо с/к "Эликатессе" 0,20 кг.шт.  СПК</v>
          </cell>
          <cell r="F402">
            <v>2</v>
          </cell>
        </row>
        <row r="403">
          <cell r="A403" t="str">
            <v>Шпикачки Русские (черева) (в ср.защ.атм.) "Высокий вкус"  СПК</v>
          </cell>
          <cell r="D403">
            <v>171</v>
          </cell>
          <cell r="F403">
            <v>171</v>
          </cell>
        </row>
        <row r="404">
          <cell r="A404" t="str">
            <v>Эликапреза с/в "Эликатессе" 0,10 кг.шт. нарезка (лоток с ср.защ.атм.)  СПК</v>
          </cell>
          <cell r="D404">
            <v>200</v>
          </cell>
          <cell r="F404">
            <v>200</v>
          </cell>
        </row>
        <row r="405">
          <cell r="A405" t="str">
            <v>Юбилейная с/к 0,10 кг.шт. нарезка (лоток с ср.защ.атм.)  СПК</v>
          </cell>
          <cell r="D405">
            <v>110</v>
          </cell>
          <cell r="F405">
            <v>110</v>
          </cell>
        </row>
        <row r="406">
          <cell r="A406" t="str">
            <v>Юбилейная с/к 0,235 кг.шт.  СПК</v>
          </cell>
          <cell r="D406">
            <v>1262</v>
          </cell>
          <cell r="F406">
            <v>1807</v>
          </cell>
        </row>
        <row r="407">
          <cell r="A407" t="str">
            <v>Итого</v>
          </cell>
          <cell r="D407">
            <v>143202.74400000001</v>
          </cell>
          <cell r="F407">
            <v>323289.72399999999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12.07.2024 - 12.07.2024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210.072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105.51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535.93899999999996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35.252000000000002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1209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45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46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D20">
            <v>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296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65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211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150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123.334</v>
          </cell>
        </row>
        <row r="28">
          <cell r="A28" t="str">
            <v xml:space="preserve"> 201  Ветчина Нежная ТМ Особый рецепт, (2,5кг), ПОКОМ</v>
          </cell>
          <cell r="D28">
            <v>1444.95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56.896000000000001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122.497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36.718000000000004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116.51300000000001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224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37.969000000000001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42.48</v>
          </cell>
        </row>
        <row r="36">
          <cell r="A36" t="str">
            <v xml:space="preserve"> 240  Колбаса Салями охотничья, ВЕС. ПОКОМ</v>
          </cell>
          <cell r="D36">
            <v>11.911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103.19</v>
          </cell>
        </row>
        <row r="38">
          <cell r="A38" t="str">
            <v xml:space="preserve"> 247  Сардельки Нежные, ВЕС.  ПОКОМ</v>
          </cell>
          <cell r="D38">
            <v>23.596</v>
          </cell>
        </row>
        <row r="39">
          <cell r="A39" t="str">
            <v xml:space="preserve"> 248  Сардельки Сочные ТМ Особый рецепт,   ПОКОМ</v>
          </cell>
          <cell r="D39">
            <v>48.042000000000002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350.83499999999998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14.917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24.666</v>
          </cell>
        </row>
        <row r="43">
          <cell r="A43" t="str">
            <v xml:space="preserve"> 263  Шпикачки Стародворские, ВЕС.  ПОКОМ</v>
          </cell>
          <cell r="D43">
            <v>22.864999999999998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70.658000000000001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29.437999999999999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58.731000000000002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313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601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1565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127.078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104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210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59.43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428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748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22.719000000000001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57.466000000000001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246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393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237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74.695999999999998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254.64500000000001</v>
          </cell>
        </row>
        <row r="64">
          <cell r="A64" t="str">
            <v xml:space="preserve"> 316  Колбаса Нежная ТМ Зареченские ВЕС  ПОКОМ</v>
          </cell>
          <cell r="D64">
            <v>19.526</v>
          </cell>
        </row>
        <row r="65">
          <cell r="A65" t="str">
            <v xml:space="preserve"> 318  Сосиски Датские ТМ Зареченские, ВЕС  ПОКОМ</v>
          </cell>
          <cell r="D65">
            <v>657.64099999999996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943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578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346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107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75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322.255</v>
          </cell>
        </row>
        <row r="72">
          <cell r="A72" t="str">
            <v xml:space="preserve"> 335  Колбаса Сливушка ТМ Вязанка. ВЕС.  ПОКОМ </v>
          </cell>
          <cell r="D72">
            <v>68.688000000000002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687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689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118.571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69.356999999999999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139.39400000000001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108.884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9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57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102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34.15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151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170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443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67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172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83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184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1117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1304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28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35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144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46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142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12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32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68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76.757000000000005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39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89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46.4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59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60.9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33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34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24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70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21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856.46500000000003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2226.7199999999998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1045.1849999999999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42</v>
          </cell>
        </row>
        <row r="115">
          <cell r="A115" t="str">
            <v>3215 ВЕТЧ.МЯСНАЯ Папа может п/о 0.4кг 8шт.    ОСТАНКИНО</v>
          </cell>
          <cell r="D115">
            <v>85</v>
          </cell>
        </row>
        <row r="116">
          <cell r="A116" t="str">
            <v>3812 СОЧНЫЕ сос п/о мгс 2*2  ОСТАНКИНО</v>
          </cell>
          <cell r="D116">
            <v>427.44600000000003</v>
          </cell>
        </row>
        <row r="117">
          <cell r="A117" t="str">
            <v>4063 МЯСНАЯ Папа может вар п/о_Л   ОСТАНКИНО</v>
          </cell>
          <cell r="D117">
            <v>558.98400000000004</v>
          </cell>
        </row>
        <row r="118">
          <cell r="A118" t="str">
            <v>4117 ЭКСТРА Папа может с/к в/у_Л   ОСТАНКИНО</v>
          </cell>
          <cell r="D118">
            <v>17.556000000000001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33.686999999999998</v>
          </cell>
        </row>
        <row r="120">
          <cell r="A120" t="str">
            <v>4813 ФИЛЕЙНАЯ Папа может вар п/о_Л   ОСТАНКИНО</v>
          </cell>
          <cell r="D120">
            <v>172.96199999999999</v>
          </cell>
        </row>
        <row r="121">
          <cell r="A121" t="str">
            <v>4993 САЛЯМИ ИТАЛЬЯНСКАЯ с/к в/у 1/250*8_120c ОСТАНКИНО</v>
          </cell>
          <cell r="D121">
            <v>107</v>
          </cell>
        </row>
        <row r="122">
          <cell r="A122" t="str">
            <v>5246 ДОКТОРСКАЯ ПРЕМИУМ вар б/о мгс_30с ОСТАНКИНО</v>
          </cell>
          <cell r="D122">
            <v>31.632999999999999</v>
          </cell>
        </row>
        <row r="123">
          <cell r="A123" t="str">
            <v>5341 СЕРВЕЛАТ ОХОТНИЧИЙ в/к в/у  ОСТАНКИНО</v>
          </cell>
          <cell r="D123">
            <v>107.09099999999999</v>
          </cell>
        </row>
        <row r="124">
          <cell r="A124" t="str">
            <v>5483 ЭКСТРА Папа может с/к в/у 1/250 8шт.   ОСТАНКИНО</v>
          </cell>
          <cell r="D124">
            <v>247</v>
          </cell>
        </row>
        <row r="125">
          <cell r="A125" t="str">
            <v>5544 Сервелат Финский в/к в/у_45с НОВАЯ ОСТАНКИНО</v>
          </cell>
          <cell r="D125">
            <v>254.19200000000001</v>
          </cell>
        </row>
        <row r="126">
          <cell r="A126" t="str">
            <v>5682 САЛЯМИ МЕЛКОЗЕРНЕНАЯ с/к в/у 1/120_60с   ОСТАНКИНО</v>
          </cell>
          <cell r="D126">
            <v>935</v>
          </cell>
        </row>
        <row r="127">
          <cell r="A127" t="str">
            <v>5698 СЫТНЫЕ Папа может сар б/о мгс 1*3_Маяк  ОСТАНКИНО</v>
          </cell>
          <cell r="D127">
            <v>42.914999999999999</v>
          </cell>
        </row>
        <row r="128">
          <cell r="A128" t="str">
            <v>5706 АРОМАТНАЯ Папа может с/к в/у 1/250 8шт.  ОСТАНКИНО</v>
          </cell>
          <cell r="D128">
            <v>203</v>
          </cell>
        </row>
        <row r="129">
          <cell r="A129" t="str">
            <v>5708 ПОСОЛЬСКАЯ Папа может с/к в/у ОСТАНКИНО</v>
          </cell>
          <cell r="D129">
            <v>13.071999999999999</v>
          </cell>
        </row>
        <row r="130">
          <cell r="A130" t="str">
            <v>5820 СЛИВОЧНЫЕ Папа может сос п/о мгс 2*2_45с   ОСТАНКИНО</v>
          </cell>
          <cell r="D130">
            <v>34.624000000000002</v>
          </cell>
        </row>
        <row r="131">
          <cell r="A131" t="str">
            <v>5851 ЭКСТРА Папа может вар п/о   ОСТАНКИНО</v>
          </cell>
          <cell r="D131">
            <v>107.746</v>
          </cell>
        </row>
        <row r="132">
          <cell r="A132" t="str">
            <v>5931 ОХОТНИЧЬЯ Папа может с/к в/у 1/220 8шт.   ОСТАНКИНО</v>
          </cell>
          <cell r="D132">
            <v>332</v>
          </cell>
        </row>
        <row r="133">
          <cell r="A133" t="str">
            <v>5992 ВРЕМЯ ОКРОШКИ Папа может вар п/о 0.4кг   ОСТАНКИНО</v>
          </cell>
          <cell r="D133">
            <v>524</v>
          </cell>
        </row>
        <row r="134">
          <cell r="A134" t="str">
            <v>6069 ФИЛЕЙНЫЕ Папа может сос ц/о мгс 0.33кг  ОСТАНКИНО</v>
          </cell>
          <cell r="D134">
            <v>142</v>
          </cell>
        </row>
        <row r="135">
          <cell r="A135" t="str">
            <v>6113 СОЧНЫЕ сос п/о мгс 1*6_Ашан  ОСТАНКИНО</v>
          </cell>
          <cell r="D135">
            <v>425.17</v>
          </cell>
        </row>
        <row r="136">
          <cell r="A136" t="str">
            <v>6206 СВИНИНА ПО-ДОМАШНЕМУ к/в мл/к в/у 0.3кг  ОСТАНКИНО</v>
          </cell>
          <cell r="D136">
            <v>261</v>
          </cell>
        </row>
        <row r="137">
          <cell r="A137" t="str">
            <v>6228 МЯСНОЕ АССОРТИ к/з с/н мгс 1/90 10шт.  ОСТАНКИНО</v>
          </cell>
          <cell r="D137">
            <v>143</v>
          </cell>
        </row>
        <row r="138">
          <cell r="A138" t="str">
            <v>6247 ДОМАШНЯЯ Папа может вар п/о 0,4кг 8шт.  ОСТАНКИНО</v>
          </cell>
          <cell r="D138">
            <v>112</v>
          </cell>
        </row>
        <row r="139">
          <cell r="A139" t="str">
            <v>6268 ГОВЯЖЬЯ Папа может вар п/о 0,4кг 8 шт.  ОСТАНКИНО</v>
          </cell>
          <cell r="D139">
            <v>130</v>
          </cell>
        </row>
        <row r="140">
          <cell r="A140" t="str">
            <v>6297 ФИЛЕЙНЫЕ сос ц/о в/у 1/270 12шт_45с  ОСТАНКИНО</v>
          </cell>
          <cell r="D140">
            <v>4</v>
          </cell>
        </row>
        <row r="141">
          <cell r="A141" t="str">
            <v>6303 МЯСНЫЕ Папа может сос п/о мгс 1.5*3  ОСТАНКИНО</v>
          </cell>
          <cell r="D141">
            <v>85.667000000000002</v>
          </cell>
        </row>
        <row r="142">
          <cell r="A142" t="str">
            <v>6325 ДОКТОРСКАЯ ПРЕМИУМ вар п/о 0.4кг 8шт.  ОСТАНКИНО</v>
          </cell>
          <cell r="D142">
            <v>172</v>
          </cell>
        </row>
        <row r="143">
          <cell r="A143" t="str">
            <v>6333 МЯСНАЯ Папа может вар п/о 0.4кг 8шт.  ОСТАНКИНО</v>
          </cell>
          <cell r="D143">
            <v>1383</v>
          </cell>
        </row>
        <row r="144">
          <cell r="A144" t="str">
            <v>6340 ДОМАШНИЙ РЕЦЕПТ Коровино 0.5кг 8шт.  ОСТАНКИНО</v>
          </cell>
          <cell r="D144">
            <v>386</v>
          </cell>
        </row>
        <row r="145">
          <cell r="A145" t="str">
            <v>6341 ДОМАШНИЙ РЕЦЕПТ СО ШПИКОМ Коровино 0.5кг  ОСТАНКИНО</v>
          </cell>
          <cell r="D145">
            <v>8</v>
          </cell>
        </row>
        <row r="146">
          <cell r="A146" t="str">
            <v>6353 ЭКСТРА Папа может вар п/о 0.4кг 8шт.  ОСТАНКИНО</v>
          </cell>
          <cell r="D146">
            <v>618</v>
          </cell>
        </row>
        <row r="147">
          <cell r="A147" t="str">
            <v>6392 ФИЛЕЙНАЯ Папа может вар п/о 0.4кг. ОСТАНКИНО</v>
          </cell>
          <cell r="D147">
            <v>1355</v>
          </cell>
        </row>
        <row r="148">
          <cell r="A148" t="str">
            <v>6426 КЛАССИЧЕСКАЯ ПМ вар п/о 0.3кг 8шт.  ОСТАНКИНО</v>
          </cell>
          <cell r="D148">
            <v>276</v>
          </cell>
        </row>
        <row r="149">
          <cell r="A149" t="str">
            <v>6453 ЭКСТРА Папа может с/к с/н в/у 1/100 14шт.   ОСТАНКИНО</v>
          </cell>
          <cell r="D149">
            <v>278</v>
          </cell>
        </row>
        <row r="150">
          <cell r="A150" t="str">
            <v>6454 АРОМАТНАЯ с/к с/н в/у 1/100 14шт.  ОСТАНКИНО</v>
          </cell>
          <cell r="D150">
            <v>461</v>
          </cell>
        </row>
        <row r="151">
          <cell r="A151" t="str">
            <v>6470 ВЕТЧ.МРАМОРНАЯ в/у_45с  ОСТАНКИНО</v>
          </cell>
          <cell r="D151">
            <v>1.2050000000000001</v>
          </cell>
        </row>
        <row r="152">
          <cell r="A152" t="str">
            <v>6527 ШПИКАЧКИ СОЧНЫЕ ПМ сар б/о мгс 1*3 45с ОСТАНКИНО</v>
          </cell>
          <cell r="D152">
            <v>90.554000000000002</v>
          </cell>
        </row>
        <row r="153">
          <cell r="A153" t="str">
            <v>6528 ШПИКАЧКИ СОЧНЫЕ ПМ сар б/о мгс 0.4кг 45с  ОСТАНКИНО</v>
          </cell>
          <cell r="D153">
            <v>43</v>
          </cell>
        </row>
        <row r="154">
          <cell r="A154" t="str">
            <v>6586 МРАМОРНАЯ И БАЛЫКОВАЯ в/к с/н мгс 1/90 ОСТАНКИНО</v>
          </cell>
          <cell r="D154">
            <v>117</v>
          </cell>
        </row>
        <row r="155">
          <cell r="A155" t="str">
            <v>6602 БАВАРСКИЕ ПМ сос ц/о мгс 0,35кг 8шт.  ОСТАНКИНО</v>
          </cell>
          <cell r="D155">
            <v>52</v>
          </cell>
        </row>
        <row r="156">
          <cell r="A156" t="str">
            <v>6661 СОЧНЫЙ ГРИЛЬ ПМ сос п/о мгс 1.5*4_Маяк  ОСТАНКИНО</v>
          </cell>
          <cell r="D156">
            <v>7.68</v>
          </cell>
        </row>
        <row r="157">
          <cell r="A157" t="str">
            <v>6666 БОЯНСКАЯ Папа может п/к в/у 0,28кг 8 шт. ОСТАНКИНО</v>
          </cell>
          <cell r="D157">
            <v>243</v>
          </cell>
        </row>
        <row r="158">
          <cell r="A158" t="str">
            <v>6683 СЕРВЕЛАТ ЗЕРНИСТЫЙ ПМ в/к в/у 0,35кг  ОСТАНКИНО</v>
          </cell>
          <cell r="D158">
            <v>697</v>
          </cell>
        </row>
        <row r="159">
          <cell r="A159" t="str">
            <v>6684 СЕРВЕЛАТ КАРЕЛЬСКИЙ ПМ в/к в/у 0.28кг  ОСТАНКИНО</v>
          </cell>
          <cell r="D159">
            <v>775</v>
          </cell>
        </row>
        <row r="160">
          <cell r="A160" t="str">
            <v>6689 СЕРВЕЛАТ ОХОТНИЧИЙ ПМ в/к в/у 0,35кг 8шт  ОСТАНКИНО</v>
          </cell>
          <cell r="D160">
            <v>884</v>
          </cell>
        </row>
        <row r="161">
          <cell r="A161" t="str">
            <v>6697 СЕРВЕЛАТ ФИНСКИЙ ПМ в/к в/у 0,35кг 8шт.  ОСТАНКИНО</v>
          </cell>
          <cell r="D161">
            <v>1271</v>
          </cell>
        </row>
        <row r="162">
          <cell r="A162" t="str">
            <v>6713 СОЧНЫЙ ГРИЛЬ ПМ сос п/о мгс 0.41кг 8шт.  ОСТАНКИНО</v>
          </cell>
          <cell r="D162">
            <v>475</v>
          </cell>
        </row>
        <row r="163">
          <cell r="A163" t="str">
            <v>6722 СОЧНЫЕ ПМ сос п/о мгс 0,41кг 10шт.  ОСТАНКИНО</v>
          </cell>
          <cell r="D163">
            <v>31</v>
          </cell>
        </row>
        <row r="164">
          <cell r="A164" t="str">
            <v>6726 СЛИВОЧНЫЕ ПМ сос п/о мгс 0.41кг 10шт.  ОСТАНКИНО</v>
          </cell>
          <cell r="D164">
            <v>931</v>
          </cell>
        </row>
        <row r="165">
          <cell r="A165" t="str">
            <v>6747 РУССКАЯ ПРЕМИУМ ПМ вар ф/о в/у  ОСТАНКИНО</v>
          </cell>
          <cell r="D165">
            <v>2.9950000000000001</v>
          </cell>
        </row>
        <row r="166">
          <cell r="A166" t="str">
            <v>6759 МОЛОЧНЫЕ ГОСТ сос ц/о мгс 0.4кг 7шт.  ОСТАНКИНО</v>
          </cell>
          <cell r="D166">
            <v>28</v>
          </cell>
        </row>
        <row r="167">
          <cell r="A167" t="str">
            <v>6762 СЛИВОЧНЫЕ сос ц/о мгс 0.41кг 8шт.  ОСТАНКИНО</v>
          </cell>
          <cell r="D167">
            <v>42</v>
          </cell>
        </row>
        <row r="168">
          <cell r="A168" t="str">
            <v>6764 СЛИВОЧНЫЕ сос ц/о мгс 1*4  ОСТАНКИНО</v>
          </cell>
          <cell r="D168">
            <v>1.0249999999999999</v>
          </cell>
        </row>
        <row r="169">
          <cell r="A169" t="str">
            <v>6765 РУБЛЕНЫЕ сос ц/о мгс 0.36кг 6шт.  ОСТАНКИНО</v>
          </cell>
          <cell r="D169">
            <v>142</v>
          </cell>
        </row>
        <row r="170">
          <cell r="A170" t="str">
            <v>6767 РУБЛЕНЫЕ сос ц/о мгс 1*4  ОСТАНКИНО</v>
          </cell>
          <cell r="D170">
            <v>11.707000000000001</v>
          </cell>
        </row>
        <row r="171">
          <cell r="A171" t="str">
            <v>6768 С СЫРОМ сос ц/о мгс 0.41кг 6шт.  ОСТАНКИНО</v>
          </cell>
          <cell r="D171">
            <v>37</v>
          </cell>
        </row>
        <row r="172">
          <cell r="A172" t="str">
            <v>6770 ИСПАНСКИЕ сос ц/о мгс 0.41кг 6шт.  ОСТАНКИНО</v>
          </cell>
          <cell r="D172">
            <v>32</v>
          </cell>
        </row>
        <row r="173">
          <cell r="A173" t="str">
            <v>6773 САЛЯМИ Папа может п/к в/у 0,28кг 8шт.  ОСТАНКИНО</v>
          </cell>
          <cell r="D173">
            <v>138</v>
          </cell>
        </row>
        <row r="174">
          <cell r="A174" t="str">
            <v>6777 МЯСНЫЕ С ГОВЯДИНОЙ ПМ сос п/о мгс 0.4кг  ОСТАНКИНО</v>
          </cell>
          <cell r="D174">
            <v>446</v>
          </cell>
        </row>
        <row r="175">
          <cell r="A175" t="str">
            <v>6785 ВЕНСКАЯ САЛЯМИ п/к в/у 0.33кг 8шт.  ОСТАНКИНО</v>
          </cell>
          <cell r="D175">
            <v>1</v>
          </cell>
        </row>
        <row r="176">
          <cell r="A176" t="str">
            <v>6787 СЕРВЕЛАТ КРЕМЛЕВСКИЙ в/к в/у 0,33кг 8шт.  ОСТАНКИНО</v>
          </cell>
          <cell r="D176">
            <v>69</v>
          </cell>
        </row>
        <row r="177">
          <cell r="A177" t="str">
            <v>6791 СЕРВЕЛАТ ПРЕМИУМ в/к в/у 0,33кг 8шт.  ОСТАНКИНО</v>
          </cell>
          <cell r="D177">
            <v>40</v>
          </cell>
        </row>
        <row r="178">
          <cell r="A178" t="str">
            <v>6793 БАЛЫКОВАЯ в/к в/у 0,33кг 8шт.  ОСТАНКИНО</v>
          </cell>
          <cell r="D178">
            <v>5</v>
          </cell>
        </row>
        <row r="179">
          <cell r="A179" t="str">
            <v>6795 ОСТАНКИНСКАЯ в/к в/у 0,33кг 8шт.  ОСТАНКИНО</v>
          </cell>
          <cell r="D179">
            <v>30</v>
          </cell>
        </row>
        <row r="180">
          <cell r="A180" t="str">
            <v>6807 СЕРВЕЛАТ ЕВРОПЕЙСКИЙ в/к в/у 0,33кг 8шт.  ОСТАНКИНО</v>
          </cell>
          <cell r="D180">
            <v>71</v>
          </cell>
        </row>
        <row r="181">
          <cell r="A181" t="str">
            <v>6829 МОЛОЧНЫЕ КЛАССИЧЕСКИЕ сос п/о мгс 2*4_С  ОСТАНКИНО</v>
          </cell>
          <cell r="D181">
            <v>138.96799999999999</v>
          </cell>
        </row>
        <row r="182">
          <cell r="A182" t="str">
            <v>6834 ПОСОЛЬСКАЯ ПМ с/к с/н в/у 1/100 10шт.  ОСТАНКИНО</v>
          </cell>
          <cell r="D182">
            <v>94</v>
          </cell>
        </row>
        <row r="183">
          <cell r="A183" t="str">
            <v>6841 ДОМАШНЯЯ Папа может вар н/о мгс 1*3  ОСТАНКИНО</v>
          </cell>
          <cell r="D183">
            <v>4.03</v>
          </cell>
        </row>
        <row r="184">
          <cell r="A184" t="str">
            <v>6852 МОЛОЧНЫЕ ПРЕМИУМ ПМ сос п/о в/ у 1/350  ОСТАНКИНО</v>
          </cell>
          <cell r="D184">
            <v>813</v>
          </cell>
        </row>
        <row r="185">
          <cell r="A185" t="str">
            <v>6853 МОЛОЧНЫЕ ПРЕМИУМ ПМ сос п/о мгс 1*6  ОСТАНКИНО</v>
          </cell>
          <cell r="D185">
            <v>52.62</v>
          </cell>
        </row>
        <row r="186">
          <cell r="A186" t="str">
            <v>6854 МОЛОЧНЫЕ ПРЕМИУМ ПМ сос п/о мгс 0.6кг  ОСТАНКИНО</v>
          </cell>
          <cell r="D186">
            <v>29</v>
          </cell>
        </row>
        <row r="187">
          <cell r="A187" t="str">
            <v>6861 ДОМАШНИЙ РЕЦЕПТ Коровино вар п/о  ОСТАНКИНО</v>
          </cell>
          <cell r="D187">
            <v>230.80799999999999</v>
          </cell>
        </row>
        <row r="188">
          <cell r="A188" t="str">
            <v>6862 ДОМАШНИЙ РЕЦЕПТ СО ШПИК. Коровино вар п/о  ОСТАНКИНО</v>
          </cell>
          <cell r="D188">
            <v>11.723000000000001</v>
          </cell>
        </row>
        <row r="189">
          <cell r="A189" t="str">
            <v>6865 ВЕТЧ.НЕЖНАЯ Коровино п/о  ОСТАНКИНО</v>
          </cell>
          <cell r="D189">
            <v>64.459999999999994</v>
          </cell>
        </row>
        <row r="190">
          <cell r="A190" t="str">
            <v>6870 С ГОВЯДИНОЙ СН сос п/о мгс 1*6  ОСТАНКИНО</v>
          </cell>
          <cell r="D190">
            <v>20.635000000000002</v>
          </cell>
        </row>
        <row r="191">
          <cell r="A191" t="str">
            <v>6903 СОЧНЫЕ ПМ сос п/о мгс 0.41кг_osu  ОСТАНКИНО</v>
          </cell>
          <cell r="D191">
            <v>1916</v>
          </cell>
        </row>
        <row r="192">
          <cell r="A192" t="str">
            <v>6919 БЕКОН с/к с/н в/у 1/180 10шт.  ОСТАНКИНО</v>
          </cell>
          <cell r="D192">
            <v>43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119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186</v>
          </cell>
        </row>
        <row r="195">
          <cell r="A195" t="str">
            <v>БОНУС Z-ОСОБАЯ Коровино вар п/о (5324)  ОСТАНКИНО</v>
          </cell>
          <cell r="D195">
            <v>3.9239999999999999</v>
          </cell>
        </row>
        <row r="196">
          <cell r="A196" t="str">
            <v>БОНУС СОЧНЫЕ сос п/о мгс 0.41кг_UZ (6087)  ОСТАНКИНО</v>
          </cell>
          <cell r="D196">
            <v>14</v>
          </cell>
        </row>
        <row r="197">
          <cell r="A197" t="str">
            <v>БОНУС СОЧНЫЕ сос п/о мгс 1*6_UZ (6088)  ОСТАНКИНО</v>
          </cell>
          <cell r="D197">
            <v>54.036999999999999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264</v>
          </cell>
        </row>
        <row r="199">
          <cell r="A199" t="str">
            <v>БОНУС_Колбаса вареная Филейская ТМ Вязанка. ВЕС  ПОКОМ</v>
          </cell>
          <cell r="D199">
            <v>98.918999999999997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66</v>
          </cell>
        </row>
        <row r="201">
          <cell r="A201" t="str">
            <v>БОНУС_Пельмени Бульмени с говядиной и свининой Наваристые 2,7кг Горячая штучка ВЕС  ПОКОМ</v>
          </cell>
          <cell r="D201">
            <v>43.2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74</v>
          </cell>
        </row>
        <row r="203">
          <cell r="A203" t="str">
            <v>БОНУС_Сервелат Фирменый в/к 0,10 кг.шт. нарезка (лоток с ср.защ.атм.)  СПК</v>
          </cell>
          <cell r="D203">
            <v>6</v>
          </cell>
        </row>
        <row r="204">
          <cell r="A204" t="str">
            <v>Бутербродная вареная 0,47 кг шт.  СПК</v>
          </cell>
          <cell r="D204">
            <v>16</v>
          </cell>
        </row>
        <row r="205">
          <cell r="A205" t="str">
            <v>Вацлавская п/к (черева) 390 гр.шт. термоус.пак  СПК</v>
          </cell>
          <cell r="D205">
            <v>11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83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286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254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58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8</v>
          </cell>
        </row>
        <row r="211">
          <cell r="A211" t="str">
            <v>Гуцульская с/к "КолбасГрад" 160 гр.шт. термоус. пак  СПК</v>
          </cell>
          <cell r="D211">
            <v>57</v>
          </cell>
        </row>
        <row r="212">
          <cell r="A212" t="str">
            <v>Дельгаро с/в "Эликатессе" 140 гр.шт.  СПК</v>
          </cell>
          <cell r="D212">
            <v>27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125</v>
          </cell>
        </row>
        <row r="215">
          <cell r="A215" t="str">
            <v>Докторская вареная в/с  СПК</v>
          </cell>
          <cell r="D215">
            <v>9.76</v>
          </cell>
        </row>
        <row r="216">
          <cell r="A216" t="str">
            <v>Докторская вареная в/с 0,47 кг шт.  СПК</v>
          </cell>
          <cell r="D216">
            <v>5</v>
          </cell>
        </row>
        <row r="217">
          <cell r="A217" t="str">
            <v>Докторская вареная термоус.пак. "Высокий вкус"  СПК</v>
          </cell>
          <cell r="D217">
            <v>81.504000000000005</v>
          </cell>
        </row>
        <row r="218">
          <cell r="A218" t="str">
            <v>Жар-боллы с курочкой и сыром, ВЕС ТМ Зареченские  ПОКОМ</v>
          </cell>
          <cell r="D218">
            <v>18</v>
          </cell>
        </row>
        <row r="219">
          <cell r="A219" t="str">
            <v>Жар-ладушки с мясом ТМ Зареченские ВЕС ПОКОМ</v>
          </cell>
          <cell r="D219">
            <v>48.1</v>
          </cell>
        </row>
        <row r="220">
          <cell r="A220" t="str">
            <v>Жар-ладушки с яблоком и грушей ТМ Зареченские ВЕС ПОКОМ</v>
          </cell>
          <cell r="D220">
            <v>33.299999999999997</v>
          </cell>
        </row>
        <row r="221">
          <cell r="A221" t="str">
            <v>ЖАР-мени ВЕС ТМ Зареченские  ПОКОМ</v>
          </cell>
          <cell r="D221">
            <v>22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340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277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80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19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87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124</v>
          </cell>
        </row>
        <row r="228">
          <cell r="A228" t="str">
            <v>Ла Фаворте с/в "Эликатессе" 140 гр.шт.  СПК</v>
          </cell>
          <cell r="D228">
            <v>85</v>
          </cell>
        </row>
        <row r="229">
          <cell r="A229" t="str">
            <v>Любительская вареная термоус.пак. "Высокий вкус"  СПК</v>
          </cell>
          <cell r="D229">
            <v>41.938000000000002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7.2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37</v>
          </cell>
        </row>
        <row r="232">
          <cell r="A232" t="str">
            <v>Мусульманская вареная "Просто выгодно"  СПК</v>
          </cell>
          <cell r="D232">
            <v>4.0839999999999996</v>
          </cell>
        </row>
        <row r="233">
          <cell r="A233" t="str">
            <v>Мусульманская п/к "Просто выгодно" термофор.пак.  СПК</v>
          </cell>
          <cell r="D233">
            <v>0.48399999999999999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558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434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565</v>
          </cell>
        </row>
        <row r="237">
          <cell r="A237" t="str">
            <v>Наггетсы с куриным филе и сыром ТМ Вязанка 0,25 кг ПОКОМ</v>
          </cell>
          <cell r="D237">
            <v>87</v>
          </cell>
        </row>
        <row r="238">
          <cell r="A238" t="str">
            <v>Наггетсы Хрустящие ТМ Зареченские. ВЕС ПОКОМ</v>
          </cell>
          <cell r="D238">
            <v>94</v>
          </cell>
        </row>
        <row r="239">
          <cell r="A239" t="str">
            <v>Оригинальная с перцем с/к  СПК</v>
          </cell>
          <cell r="D239">
            <v>81.361999999999995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97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32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149</v>
          </cell>
        </row>
        <row r="243">
          <cell r="A243" t="str">
            <v>Пельмени Бигбули с мясом, Горячая штучка 0,43кг  ПОКОМ</v>
          </cell>
          <cell r="D243">
            <v>27</v>
          </cell>
        </row>
        <row r="244">
          <cell r="A244" t="str">
            <v>Пельмени Бигбули с мясом, Горячая штучка 0,9кг  ПОКОМ</v>
          </cell>
          <cell r="D244">
            <v>41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310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49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187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320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416</v>
          </cell>
        </row>
        <row r="250">
          <cell r="A250" t="str">
            <v>Пельмени Бульмени с говядиной и свининой Наваристые 2,7кг Горячая штучка ВЕС  ПОКОМ</v>
          </cell>
          <cell r="D250">
            <v>5.4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245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646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236</v>
          </cell>
        </row>
        <row r="254">
          <cell r="A254" t="str">
            <v>Пельмени Медвежьи ушки с фермерскими сливками 0,7кг  ПОКОМ</v>
          </cell>
          <cell r="D254">
            <v>12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2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16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214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29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160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118</v>
          </cell>
        </row>
        <row r="261">
          <cell r="A261" t="str">
            <v>Пельмени Сочные сфера 0,8 кг ТМ Стародворье  ПОКОМ</v>
          </cell>
          <cell r="D261">
            <v>14</v>
          </cell>
        </row>
        <row r="262">
          <cell r="A262" t="str">
            <v>Пельмени Сочные сфера 0,9 кг ТМ Стародворье ПОКОМ</v>
          </cell>
          <cell r="D262">
            <v>1</v>
          </cell>
        </row>
        <row r="263">
          <cell r="A263" t="str">
            <v>Покровская вареная 0,47 кг шт.  СПК</v>
          </cell>
          <cell r="D263">
            <v>3</v>
          </cell>
        </row>
        <row r="264">
          <cell r="A264" t="str">
            <v>Ричеза с/к 230 гр.шт.  СПК</v>
          </cell>
          <cell r="D264">
            <v>94</v>
          </cell>
        </row>
        <row r="265">
          <cell r="A265" t="str">
            <v>Сальчетти с/к 230 гр.шт.  СПК</v>
          </cell>
          <cell r="D265">
            <v>66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42</v>
          </cell>
        </row>
        <row r="267">
          <cell r="A267" t="str">
            <v>Салями Трюфель с/в "Эликатессе" 0,16 кг.шт.  СПК</v>
          </cell>
          <cell r="D267">
            <v>31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112.587</v>
          </cell>
        </row>
        <row r="269">
          <cell r="A269" t="str">
            <v>Сардельки "Необыкновенные" (в ср.защ.атм.)  СПК</v>
          </cell>
          <cell r="D269">
            <v>3.4580000000000002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37.384</v>
          </cell>
        </row>
        <row r="271">
          <cell r="A271" t="str">
            <v>Семейная с чесночком Экстра вареная  СПК</v>
          </cell>
          <cell r="D271">
            <v>14.371</v>
          </cell>
        </row>
        <row r="272">
          <cell r="A272" t="str">
            <v>Сервелат Европейский в/к, в/с 0,38 кг.шт.термофор.пак  СПК</v>
          </cell>
          <cell r="D272">
            <v>8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10</v>
          </cell>
        </row>
        <row r="274">
          <cell r="A274" t="str">
            <v>Сервелат Финский в/к 0,38 кг.шт. термофор.пак.  СПК</v>
          </cell>
          <cell r="D274">
            <v>20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42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39</v>
          </cell>
        </row>
        <row r="277">
          <cell r="A277" t="str">
            <v>Сибирская особая с/к 0,235 кг шт.  СПК</v>
          </cell>
          <cell r="D277">
            <v>103</v>
          </cell>
        </row>
        <row r="278">
          <cell r="A278" t="str">
            <v>Славянская п/к 0,38 кг шт.термофор.пак.  СПК</v>
          </cell>
          <cell r="D278">
            <v>1</v>
          </cell>
        </row>
        <row r="279">
          <cell r="A279" t="str">
            <v>Смаколадьи с яблоком и грушей ТМ Зареченские,0,9 кг ПОКОМ</v>
          </cell>
          <cell r="D279">
            <v>2</v>
          </cell>
        </row>
        <row r="280">
          <cell r="A280" t="str">
            <v>Сосиски "Молочные" 0,36 кг.шт. вак.упак.  СПК</v>
          </cell>
          <cell r="D280">
            <v>8</v>
          </cell>
        </row>
        <row r="281">
          <cell r="A281" t="str">
            <v>Сосиски Мусульманские "Просто выгодно" (в ср.защ.атм.)  СПК</v>
          </cell>
          <cell r="D281">
            <v>6.1109999999999998</v>
          </cell>
        </row>
        <row r="282">
          <cell r="A282" t="str">
            <v>Сосиски Хот-дог ВЕС (лоток с ср.защ.атм.)   СПК</v>
          </cell>
          <cell r="D282">
            <v>48.94</v>
          </cell>
        </row>
        <row r="283">
          <cell r="A283" t="str">
            <v>Сосисоны в темпуре ВЕС  ПОКОМ</v>
          </cell>
          <cell r="D283">
            <v>1.8</v>
          </cell>
        </row>
        <row r="284">
          <cell r="A284" t="str">
            <v>Сочный мегачебурек ТМ Зареченские ВЕС ПОКОМ</v>
          </cell>
          <cell r="D284">
            <v>56.08</v>
          </cell>
        </row>
        <row r="285">
          <cell r="A285" t="str">
            <v>Торо Неро с/в "Эликатессе" 140 гр.шт.  СПК</v>
          </cell>
          <cell r="D285">
            <v>18</v>
          </cell>
        </row>
        <row r="286">
          <cell r="A286" t="str">
            <v>Уши свиные копченые к пиву 0,15кг нар. д/ф шт.  СПК</v>
          </cell>
          <cell r="D286">
            <v>5</v>
          </cell>
        </row>
        <row r="287">
          <cell r="A287" t="str">
            <v>Фестивальная пора с/к 100 гр.шт.нар. (лоток с ср.защ.атм.)  СПК</v>
          </cell>
          <cell r="D287">
            <v>12</v>
          </cell>
        </row>
        <row r="288">
          <cell r="A288" t="str">
            <v>Фестивальная пора с/к 235 гр.шт.  СПК</v>
          </cell>
          <cell r="D288">
            <v>128</v>
          </cell>
        </row>
        <row r="289">
          <cell r="A289" t="str">
            <v>Фестивальная пора с/к термоус.пак  СПК</v>
          </cell>
          <cell r="D289">
            <v>1.198</v>
          </cell>
        </row>
        <row r="290">
          <cell r="A290" t="str">
            <v>Фуэт с/в "Эликатессе" 160 гр.шт.  СПК</v>
          </cell>
          <cell r="D290">
            <v>71</v>
          </cell>
        </row>
        <row r="291">
          <cell r="A291" t="str">
            <v>Хинкали Классические ТМ Зареченские ВЕС ПОКОМ</v>
          </cell>
          <cell r="D291">
            <v>10</v>
          </cell>
        </row>
        <row r="292">
          <cell r="A292" t="str">
            <v>Хотстеры ТМ Горячая штучка ТС Хотстеры 0,25 кг зам  ПОКОМ</v>
          </cell>
          <cell r="D292">
            <v>459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127</v>
          </cell>
        </row>
        <row r="294">
          <cell r="A294" t="str">
            <v>Хрустящие крылышки ТМ Горячая штучка 0,3 кг зам  ПОКОМ</v>
          </cell>
          <cell r="D294">
            <v>88</v>
          </cell>
        </row>
        <row r="295">
          <cell r="A295" t="str">
            <v>Чебупай брауни ТМ Горячая штучка 0,2 кг.  ПОКОМ</v>
          </cell>
          <cell r="D295">
            <v>4</v>
          </cell>
        </row>
        <row r="296">
          <cell r="A296" t="str">
            <v>Чебупай сочное яблоко ТМ Горячая штучка 0,2 кг зам.  ПОКОМ</v>
          </cell>
          <cell r="D296">
            <v>20</v>
          </cell>
        </row>
        <row r="297">
          <cell r="A297" t="str">
            <v>Чебупай спелая вишня ТМ Горячая штучка 0,2 кг зам.  ПОКОМ</v>
          </cell>
          <cell r="D297">
            <v>53</v>
          </cell>
        </row>
        <row r="298">
          <cell r="A298" t="str">
            <v>Чебупели Курочка гриль ТМ Горячая штучка, 0,3 кг зам  ПОКОМ</v>
          </cell>
          <cell r="D298">
            <v>8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256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558</v>
          </cell>
        </row>
        <row r="301">
          <cell r="A301" t="str">
            <v>Чебуреки Мясные вес 2,7 кг ТМ Зареченские ВЕС ПОКОМ</v>
          </cell>
          <cell r="D301">
            <v>2.7</v>
          </cell>
        </row>
        <row r="302">
          <cell r="A302" t="str">
            <v>Чебуреки сочные ВЕС ТМ Зареченские  ПОКОМ</v>
          </cell>
          <cell r="D302">
            <v>100</v>
          </cell>
        </row>
        <row r="303">
          <cell r="A303" t="str">
            <v>Шпикачки Русские (черева) (в ср.защ.атм.) "Высокий вкус"  СПК</v>
          </cell>
          <cell r="D303">
            <v>27.991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42</v>
          </cell>
        </row>
        <row r="305">
          <cell r="A305" t="str">
            <v>Юбилейная с/к 0,10 кг.шт. нарезка (лоток с ср.защ.атм.)  СПК</v>
          </cell>
          <cell r="D305">
            <v>28</v>
          </cell>
        </row>
        <row r="306">
          <cell r="A306" t="str">
            <v>Юбилейная с/к 0,235 кг.шт.  СПК</v>
          </cell>
          <cell r="D306">
            <v>405</v>
          </cell>
        </row>
        <row r="307">
          <cell r="A307" t="str">
            <v>Итого</v>
          </cell>
          <cell r="D307">
            <v>59606.892999999996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0" sqref="T10"/>
    </sheetView>
  </sheetViews>
  <sheetFormatPr defaultColWidth="10.5" defaultRowHeight="11.45" customHeight="1" outlineLevelRow="1" x14ac:dyDescent="0.2"/>
  <cols>
    <col min="1" max="1" width="56.83203125" style="1" customWidth="1"/>
    <col min="2" max="2" width="4.8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5" style="5" customWidth="1"/>
    <col min="34" max="35" width="1.16406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7" t="s">
        <v>114</v>
      </c>
      <c r="AF3" s="17" t="s">
        <v>115</v>
      </c>
      <c r="AG3" s="17" t="s">
        <v>116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0" t="s">
        <v>98</v>
      </c>
      <c r="T4" s="12" t="s">
        <v>101</v>
      </c>
      <c r="U4" s="10" t="s">
        <v>102</v>
      </c>
      <c r="V4" s="13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98</v>
      </c>
      <c r="AB4" s="10" t="s">
        <v>106</v>
      </c>
      <c r="AC4" s="10" t="s">
        <v>107</v>
      </c>
      <c r="AD4" s="10" t="s">
        <v>108</v>
      </c>
      <c r="AE4" s="13" t="s">
        <v>109</v>
      </c>
      <c r="AF4" s="13" t="s">
        <v>109</v>
      </c>
      <c r="AG4" s="13" t="s">
        <v>109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110</v>
      </c>
      <c r="L5" s="16" t="s">
        <v>111</v>
      </c>
      <c r="M5" s="16" t="s">
        <v>112</v>
      </c>
      <c r="N5" s="16" t="s">
        <v>113</v>
      </c>
      <c r="Q5" s="16" t="s">
        <v>117</v>
      </c>
      <c r="R5" s="5">
        <v>18.07</v>
      </c>
      <c r="T5" s="16" t="s">
        <v>118</v>
      </c>
      <c r="Y5" s="5" t="s">
        <v>119</v>
      </c>
      <c r="Z5" s="5" t="s">
        <v>120</v>
      </c>
      <c r="AA5" s="5" t="s">
        <v>121</v>
      </c>
      <c r="AB5" s="16" t="s">
        <v>110</v>
      </c>
    </row>
    <row r="6" spans="1:35" ht="11.1" customHeight="1" x14ac:dyDescent="0.2">
      <c r="A6" s="6"/>
      <c r="B6" s="6"/>
      <c r="C6" s="3"/>
      <c r="D6" s="3"/>
      <c r="E6" s="9">
        <f>SUM(E7:E103)</f>
        <v>100725.85199999997</v>
      </c>
      <c r="F6" s="9">
        <f>SUM(F7:F103)</f>
        <v>69948.676000000007</v>
      </c>
      <c r="I6" s="9">
        <f t="shared" ref="I6:T6" si="0">SUM(I7:I103)</f>
        <v>102894.10800000001</v>
      </c>
      <c r="J6" s="9">
        <f t="shared" si="0"/>
        <v>-2168.2559999999985</v>
      </c>
      <c r="K6" s="9">
        <f t="shared" si="0"/>
        <v>13748</v>
      </c>
      <c r="L6" s="9">
        <f t="shared" si="0"/>
        <v>7806</v>
      </c>
      <c r="M6" s="9">
        <f t="shared" si="0"/>
        <v>5811</v>
      </c>
      <c r="N6" s="9">
        <f t="shared" si="0"/>
        <v>39853</v>
      </c>
      <c r="O6" s="9">
        <f t="shared" si="0"/>
        <v>0</v>
      </c>
      <c r="P6" s="9">
        <f t="shared" si="0"/>
        <v>0</v>
      </c>
      <c r="Q6" s="9">
        <f t="shared" si="0"/>
        <v>3910</v>
      </c>
      <c r="R6" s="9">
        <f t="shared" si="0"/>
        <v>17590</v>
      </c>
      <c r="S6" s="9">
        <f t="shared" si="0"/>
        <v>20145.170399999995</v>
      </c>
      <c r="T6" s="9">
        <f t="shared" si="0"/>
        <v>17760</v>
      </c>
      <c r="W6" s="9">
        <f t="shared" ref="W6:AB6" si="1">SUM(W7:W103)</f>
        <v>0</v>
      </c>
      <c r="X6" s="9">
        <f t="shared" si="1"/>
        <v>0</v>
      </c>
      <c r="Y6" s="9">
        <f t="shared" si="1"/>
        <v>18506.247599999999</v>
      </c>
      <c r="Z6" s="9">
        <f t="shared" si="1"/>
        <v>19983.670399999995</v>
      </c>
      <c r="AA6" s="9">
        <f t="shared" si="1"/>
        <v>20819.009799999996</v>
      </c>
      <c r="AB6" s="9">
        <f t="shared" si="1"/>
        <v>20680.115999999998</v>
      </c>
      <c r="AE6" s="9">
        <f>SUM(AE7:AE103)</f>
        <v>1598.4</v>
      </c>
      <c r="AF6" s="9">
        <f>SUM(AF7:AF103)</f>
        <v>7003.1</v>
      </c>
      <c r="AG6" s="9">
        <f>SUM(AG7:AG103)</f>
        <v>8014.4999999999991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107</v>
      </c>
      <c r="D7" s="8">
        <v>568</v>
      </c>
      <c r="E7" s="8">
        <v>456</v>
      </c>
      <c r="F7" s="8">
        <v>216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460</v>
      </c>
      <c r="J7" s="15">
        <f>E7-I7</f>
        <v>-4</v>
      </c>
      <c r="K7" s="15">
        <f>VLOOKUP(A:A,[1]TDSheet!$A:$L,12,0)</f>
        <v>40</v>
      </c>
      <c r="L7" s="15">
        <f>VLOOKUP(A:A,[1]TDSheet!$A:$M,13,0)</f>
        <v>0</v>
      </c>
      <c r="M7" s="15">
        <f>VLOOKUP(A:A,[1]TDSheet!$A:$T,20,0)</f>
        <v>120</v>
      </c>
      <c r="N7" s="15">
        <f>VLOOKUP(A:A,[1]TDSheet!$A:$R,18,0)</f>
        <v>200</v>
      </c>
      <c r="O7" s="15"/>
      <c r="P7" s="15"/>
      <c r="Q7" s="18">
        <v>40</v>
      </c>
      <c r="R7" s="18">
        <v>80</v>
      </c>
      <c r="S7" s="15">
        <f>E7/5</f>
        <v>91.2</v>
      </c>
      <c r="T7" s="18">
        <v>80</v>
      </c>
      <c r="U7" s="19">
        <f>(F7+K7+L7+M7+N7+Q7+R7+T7)/S7</f>
        <v>8.5087719298245617</v>
      </c>
      <c r="V7" s="15">
        <f>F7/S7</f>
        <v>2.3684210526315788</v>
      </c>
      <c r="W7" s="15"/>
      <c r="X7" s="15"/>
      <c r="Y7" s="15">
        <f>VLOOKUP(A:A,[1]TDSheet!$A:$Y,25,0)</f>
        <v>67.2</v>
      </c>
      <c r="Z7" s="15">
        <f>VLOOKUP(A:A,[1]TDSheet!$A:$Z,26,0)</f>
        <v>70.8</v>
      </c>
      <c r="AA7" s="15">
        <f>VLOOKUP(A:A,[1]TDSheet!$A:$AA,27,0)</f>
        <v>78.2</v>
      </c>
      <c r="AB7" s="15">
        <f>VLOOKUP(A:A,[3]TDSheet!$A:$D,4,0)</f>
        <v>85</v>
      </c>
      <c r="AC7" s="15">
        <f>VLOOKUP(A:A,[1]TDSheet!$A:$AC,29,0)</f>
        <v>0</v>
      </c>
      <c r="AD7" s="15" t="str">
        <f>VLOOKUP(A:A,[1]TDSheet!$A:$AD,30,0)</f>
        <v>скидка</v>
      </c>
      <c r="AE7" s="15">
        <f>Q7*G7</f>
        <v>16</v>
      </c>
      <c r="AF7" s="15">
        <f>R7*G7</f>
        <v>32</v>
      </c>
      <c r="AG7" s="15">
        <f>T7*G7</f>
        <v>32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1466.5630000000001</v>
      </c>
      <c r="D8" s="8">
        <v>3117.2950000000001</v>
      </c>
      <c r="E8" s="8">
        <v>2248.2040000000002</v>
      </c>
      <c r="F8" s="8">
        <v>1604.1990000000001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2210.1</v>
      </c>
      <c r="J8" s="15">
        <f t="shared" ref="J8:J69" si="2">E8-I8</f>
        <v>38.104000000000269</v>
      </c>
      <c r="K8" s="15">
        <f>VLOOKUP(A:A,[1]TDSheet!$A:$L,12,0)</f>
        <v>481</v>
      </c>
      <c r="L8" s="15">
        <f>VLOOKUP(A:A,[1]TDSheet!$A:$M,13,0)</f>
        <v>0</v>
      </c>
      <c r="M8" s="15">
        <f>VLOOKUP(A:A,[1]TDSheet!$A:$T,20,0)</f>
        <v>0</v>
      </c>
      <c r="N8" s="15">
        <f>VLOOKUP(A:A,[1]TDSheet!$A:$R,18,0)</f>
        <v>1000</v>
      </c>
      <c r="O8" s="15"/>
      <c r="P8" s="15"/>
      <c r="Q8" s="18">
        <v>50</v>
      </c>
      <c r="R8" s="18">
        <v>350</v>
      </c>
      <c r="S8" s="15">
        <f t="shared" ref="S8:S69" si="3">E8/5</f>
        <v>449.64080000000001</v>
      </c>
      <c r="T8" s="18">
        <v>600</v>
      </c>
      <c r="U8" s="19">
        <f t="shared" ref="U8:U69" si="4">(F8+K8+L8+M8+N8+Q8+R8+T8)/S8</f>
        <v>9.0854722258300402</v>
      </c>
      <c r="V8" s="15">
        <f t="shared" ref="V8:V69" si="5">F8/S8</f>
        <v>3.5677345116368442</v>
      </c>
      <c r="W8" s="15"/>
      <c r="X8" s="15"/>
      <c r="Y8" s="15">
        <f>VLOOKUP(A:A,[1]TDSheet!$A:$Y,25,0)</f>
        <v>413.90780000000007</v>
      </c>
      <c r="Z8" s="15">
        <f>VLOOKUP(A:A,[1]TDSheet!$A:$Z,26,0)</f>
        <v>543.44979999999998</v>
      </c>
      <c r="AA8" s="15">
        <f>VLOOKUP(A:A,[1]TDSheet!$A:$AA,27,0)</f>
        <v>452.0702</v>
      </c>
      <c r="AB8" s="15">
        <f>VLOOKUP(A:A,[3]TDSheet!$A:$D,4,0)</f>
        <v>427.44600000000003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69" si="6">Q8*G8</f>
        <v>50</v>
      </c>
      <c r="AF8" s="15">
        <f t="shared" ref="AF8:AF69" si="7">R8*G8</f>
        <v>350</v>
      </c>
      <c r="AG8" s="15">
        <f t="shared" ref="AG8:AG69" si="8">T8*G8</f>
        <v>600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744.83</v>
      </c>
      <c r="D9" s="8">
        <v>3876.451</v>
      </c>
      <c r="E9" s="8">
        <v>2410.1770000000001</v>
      </c>
      <c r="F9" s="8">
        <v>1777.989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2380.5</v>
      </c>
      <c r="J9" s="15">
        <f t="shared" si="2"/>
        <v>29.677000000000135</v>
      </c>
      <c r="K9" s="15">
        <f>VLOOKUP(A:A,[1]TDSheet!$A:$L,12,0)</f>
        <v>782</v>
      </c>
      <c r="L9" s="15">
        <f>VLOOKUP(A:A,[1]TDSheet!$A:$M,13,0)</f>
        <v>0</v>
      </c>
      <c r="M9" s="15">
        <f>VLOOKUP(A:A,[1]TDSheet!$A:$T,20,0)</f>
        <v>0</v>
      </c>
      <c r="N9" s="15">
        <f>VLOOKUP(A:A,[1]TDSheet!$A:$R,18,0)</f>
        <v>1000</v>
      </c>
      <c r="O9" s="15"/>
      <c r="P9" s="15"/>
      <c r="Q9" s="18"/>
      <c r="R9" s="18">
        <v>200</v>
      </c>
      <c r="S9" s="15">
        <f t="shared" si="3"/>
        <v>482.03540000000004</v>
      </c>
      <c r="T9" s="18">
        <v>850</v>
      </c>
      <c r="U9" s="19">
        <f t="shared" si="4"/>
        <v>9.5635901429646015</v>
      </c>
      <c r="V9" s="15">
        <f t="shared" si="5"/>
        <v>3.6885029605709452</v>
      </c>
      <c r="W9" s="15"/>
      <c r="X9" s="15"/>
      <c r="Y9" s="15">
        <f>VLOOKUP(A:A,[1]TDSheet!$A:$Y,25,0)</f>
        <v>424.30919999999998</v>
      </c>
      <c r="Z9" s="15">
        <f>VLOOKUP(A:A,[1]TDSheet!$A:$Z,26,0)</f>
        <v>480.93619999999999</v>
      </c>
      <c r="AA9" s="15">
        <f>VLOOKUP(A:A,[1]TDSheet!$A:$AA,27,0)</f>
        <v>508.23680000000002</v>
      </c>
      <c r="AB9" s="15">
        <f>VLOOKUP(A:A,[3]TDSheet!$A:$D,4,0)</f>
        <v>558.98400000000004</v>
      </c>
      <c r="AC9" s="15" t="str">
        <f>VLOOKUP(A:A,[1]TDSheet!$A:$AC,29,0)</f>
        <v>кор</v>
      </c>
      <c r="AD9" s="15">
        <f>VLOOKUP(A:A,[1]TDSheet!$A:$AD,30,0)</f>
        <v>0</v>
      </c>
      <c r="AE9" s="15">
        <f t="shared" si="6"/>
        <v>0</v>
      </c>
      <c r="AF9" s="15">
        <f t="shared" si="7"/>
        <v>200</v>
      </c>
      <c r="AG9" s="15">
        <f t="shared" si="8"/>
        <v>850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95.512</v>
      </c>
      <c r="D10" s="8">
        <v>33.209000000000003</v>
      </c>
      <c r="E10" s="8">
        <v>78.546999999999997</v>
      </c>
      <c r="F10" s="8">
        <v>49.673000000000002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78</v>
      </c>
      <c r="J10" s="15">
        <f t="shared" si="2"/>
        <v>0.54699999999999704</v>
      </c>
      <c r="K10" s="15">
        <f>VLOOKUP(A:A,[1]TDSheet!$A:$L,12,0)</f>
        <v>0</v>
      </c>
      <c r="L10" s="15">
        <f>VLOOKUP(A:A,[1]TDSheet!$A:$M,13,0)</f>
        <v>30</v>
      </c>
      <c r="M10" s="15">
        <f>VLOOKUP(A:A,[1]TDSheet!$A:$T,20,0)</f>
        <v>0</v>
      </c>
      <c r="N10" s="15">
        <f>VLOOKUP(A:A,[1]TDSheet!$A:$R,18,0)</f>
        <v>100</v>
      </c>
      <c r="O10" s="15"/>
      <c r="P10" s="15"/>
      <c r="Q10" s="18"/>
      <c r="R10" s="18"/>
      <c r="S10" s="15">
        <f t="shared" si="3"/>
        <v>15.709399999999999</v>
      </c>
      <c r="T10" s="18"/>
      <c r="U10" s="19">
        <f t="shared" si="4"/>
        <v>11.437292321794596</v>
      </c>
      <c r="V10" s="15">
        <f t="shared" si="5"/>
        <v>3.1619921830241768</v>
      </c>
      <c r="W10" s="15"/>
      <c r="X10" s="15"/>
      <c r="Y10" s="15">
        <f>VLOOKUP(A:A,[1]TDSheet!$A:$Y,25,0)</f>
        <v>9.6992000000000012</v>
      </c>
      <c r="Z10" s="15">
        <f>VLOOKUP(A:A,[1]TDSheet!$A:$Z,26,0)</f>
        <v>16.375399999999999</v>
      </c>
      <c r="AA10" s="15">
        <f>VLOOKUP(A:A,[1]TDSheet!$A:$AA,27,0)</f>
        <v>9.8073999999999995</v>
      </c>
      <c r="AB10" s="15">
        <f>VLOOKUP(A:A,[3]TDSheet!$A:$D,4,0)</f>
        <v>17.556000000000001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6"/>
        <v>0</v>
      </c>
      <c r="AF10" s="15">
        <f t="shared" si="7"/>
        <v>0</v>
      </c>
      <c r="AG10" s="15">
        <f t="shared" si="8"/>
        <v>0</v>
      </c>
      <c r="AH10" s="15"/>
      <c r="AI10" s="15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53.011000000000003</v>
      </c>
      <c r="D11" s="8">
        <v>182.81100000000001</v>
      </c>
      <c r="E11" s="8">
        <v>156.47499999999999</v>
      </c>
      <c r="F11" s="8">
        <v>77.994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151.88</v>
      </c>
      <c r="J11" s="15">
        <f t="shared" si="2"/>
        <v>4.5949999999999989</v>
      </c>
      <c r="K11" s="15">
        <f>VLOOKUP(A:A,[1]TDSheet!$A:$L,12,0)</f>
        <v>20</v>
      </c>
      <c r="L11" s="15">
        <f>VLOOKUP(A:A,[1]TDSheet!$A:$M,13,0)</f>
        <v>0</v>
      </c>
      <c r="M11" s="15">
        <f>VLOOKUP(A:A,[1]TDSheet!$A:$T,20,0)</f>
        <v>30</v>
      </c>
      <c r="N11" s="15">
        <f>VLOOKUP(A:A,[1]TDSheet!$A:$R,18,0)</f>
        <v>80</v>
      </c>
      <c r="O11" s="15"/>
      <c r="P11" s="15"/>
      <c r="Q11" s="18">
        <v>20</v>
      </c>
      <c r="R11" s="18">
        <v>30</v>
      </c>
      <c r="S11" s="15">
        <f t="shared" si="3"/>
        <v>31.294999999999998</v>
      </c>
      <c r="T11" s="18">
        <v>20</v>
      </c>
      <c r="U11" s="19">
        <f t="shared" si="4"/>
        <v>8.8830164563029257</v>
      </c>
      <c r="V11" s="15">
        <f t="shared" si="5"/>
        <v>2.4922192043457421</v>
      </c>
      <c r="W11" s="15"/>
      <c r="X11" s="15"/>
      <c r="Y11" s="15">
        <f>VLOOKUP(A:A,[1]TDSheet!$A:$Y,25,0)</f>
        <v>25.902200000000001</v>
      </c>
      <c r="Z11" s="15">
        <f>VLOOKUP(A:A,[1]TDSheet!$A:$Z,26,0)</f>
        <v>27.783800000000003</v>
      </c>
      <c r="AA11" s="15">
        <f>VLOOKUP(A:A,[1]TDSheet!$A:$AA,27,0)</f>
        <v>27.067200000000003</v>
      </c>
      <c r="AB11" s="15">
        <f>VLOOKUP(A:A,[3]TDSheet!$A:$D,4,0)</f>
        <v>33.686999999999998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6"/>
        <v>20</v>
      </c>
      <c r="AF11" s="15">
        <f t="shared" si="7"/>
        <v>30</v>
      </c>
      <c r="AG11" s="15">
        <f t="shared" si="8"/>
        <v>20</v>
      </c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231.87299999999999</v>
      </c>
      <c r="D12" s="8">
        <v>885.36900000000003</v>
      </c>
      <c r="E12" s="8">
        <v>692.226</v>
      </c>
      <c r="F12" s="8">
        <v>368.11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677.25</v>
      </c>
      <c r="J12" s="15">
        <f t="shared" si="2"/>
        <v>14.975999999999999</v>
      </c>
      <c r="K12" s="15">
        <f>VLOOKUP(A:A,[1]TDSheet!$A:$L,12,0)</f>
        <v>100</v>
      </c>
      <c r="L12" s="15">
        <f>VLOOKUP(A:A,[1]TDSheet!$A:$M,13,0)</f>
        <v>0</v>
      </c>
      <c r="M12" s="15">
        <f>VLOOKUP(A:A,[1]TDSheet!$A:$T,20,0)</f>
        <v>90</v>
      </c>
      <c r="N12" s="15">
        <f>VLOOKUP(A:A,[1]TDSheet!$A:$R,18,0)</f>
        <v>350</v>
      </c>
      <c r="O12" s="15"/>
      <c r="P12" s="15"/>
      <c r="Q12" s="18">
        <v>50</v>
      </c>
      <c r="R12" s="18">
        <v>150</v>
      </c>
      <c r="S12" s="15">
        <f t="shared" si="3"/>
        <v>138.4452</v>
      </c>
      <c r="T12" s="18">
        <v>100</v>
      </c>
      <c r="U12" s="19">
        <f t="shared" si="4"/>
        <v>8.726268588582343</v>
      </c>
      <c r="V12" s="15">
        <f t="shared" si="5"/>
        <v>2.6588859707667729</v>
      </c>
      <c r="W12" s="15"/>
      <c r="X12" s="15"/>
      <c r="Y12" s="15">
        <f>VLOOKUP(A:A,[1]TDSheet!$A:$Y,25,0)</f>
        <v>110.75879999999999</v>
      </c>
      <c r="Z12" s="15">
        <f>VLOOKUP(A:A,[1]TDSheet!$A:$Z,26,0)</f>
        <v>123.04780000000001</v>
      </c>
      <c r="AA12" s="15">
        <f>VLOOKUP(A:A,[1]TDSheet!$A:$AA,27,0)</f>
        <v>118.5386</v>
      </c>
      <c r="AB12" s="15">
        <f>VLOOKUP(A:A,[3]TDSheet!$A:$D,4,0)</f>
        <v>172.96199999999999</v>
      </c>
      <c r="AC12" s="15" t="str">
        <f>VLOOKUP(A:A,[1]TDSheet!$A:$AC,29,0)</f>
        <v>м90з</v>
      </c>
      <c r="AD12" s="15" t="e">
        <f>VLOOKUP(A:A,[1]TDSheet!$A:$AD,30,0)</f>
        <v>#N/A</v>
      </c>
      <c r="AE12" s="15">
        <f t="shared" si="6"/>
        <v>50</v>
      </c>
      <c r="AF12" s="15">
        <f t="shared" si="7"/>
        <v>150</v>
      </c>
      <c r="AG12" s="15">
        <f t="shared" si="8"/>
        <v>100</v>
      </c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316</v>
      </c>
      <c r="D13" s="8">
        <v>794</v>
      </c>
      <c r="E13" s="8">
        <v>535</v>
      </c>
      <c r="F13" s="8">
        <v>568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557</v>
      </c>
      <c r="J13" s="15">
        <f t="shared" si="2"/>
        <v>-22</v>
      </c>
      <c r="K13" s="15">
        <f>VLOOKUP(A:A,[1]TDSheet!$A:$L,12,0)</f>
        <v>0</v>
      </c>
      <c r="L13" s="15">
        <f>VLOOKUP(A:A,[1]TDSheet!$A:$M,13,0)</f>
        <v>0</v>
      </c>
      <c r="M13" s="15">
        <f>VLOOKUP(A:A,[1]TDSheet!$A:$T,20,0)</f>
        <v>0</v>
      </c>
      <c r="N13" s="15">
        <f>VLOOKUP(A:A,[1]TDSheet!$A:$R,18,0)</f>
        <v>600</v>
      </c>
      <c r="O13" s="15"/>
      <c r="P13" s="15"/>
      <c r="Q13" s="18"/>
      <c r="R13" s="18"/>
      <c r="S13" s="15">
        <f t="shared" si="3"/>
        <v>107</v>
      </c>
      <c r="T13" s="18"/>
      <c r="U13" s="19">
        <f t="shared" si="4"/>
        <v>10.915887850467289</v>
      </c>
      <c r="V13" s="15">
        <f t="shared" si="5"/>
        <v>5.3084112149532707</v>
      </c>
      <c r="W13" s="15"/>
      <c r="X13" s="15"/>
      <c r="Y13" s="15">
        <f>VLOOKUP(A:A,[1]TDSheet!$A:$Y,25,0)</f>
        <v>103.2</v>
      </c>
      <c r="Z13" s="15">
        <f>VLOOKUP(A:A,[1]TDSheet!$A:$Z,26,0)</f>
        <v>115</v>
      </c>
      <c r="AA13" s="15">
        <f>VLOOKUP(A:A,[1]TDSheet!$A:$AA,27,0)</f>
        <v>112.2</v>
      </c>
      <c r="AB13" s="15">
        <f>VLOOKUP(A:A,[3]TDSheet!$A:$D,4,0)</f>
        <v>107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6"/>
        <v>0</v>
      </c>
      <c r="AF13" s="15">
        <f t="shared" si="7"/>
        <v>0</v>
      </c>
      <c r="AG13" s="15">
        <f t="shared" si="8"/>
        <v>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43.677999999999997</v>
      </c>
      <c r="D14" s="8">
        <v>120.425</v>
      </c>
      <c r="E14" s="8">
        <v>82.703000000000003</v>
      </c>
      <c r="F14" s="8">
        <v>57.344999999999999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111.8</v>
      </c>
      <c r="J14" s="15">
        <f t="shared" si="2"/>
        <v>-29.096999999999994</v>
      </c>
      <c r="K14" s="15">
        <f>VLOOKUP(A:A,[1]TDSheet!$A:$L,12,0)</f>
        <v>20</v>
      </c>
      <c r="L14" s="15">
        <f>VLOOKUP(A:A,[1]TDSheet!$A:$M,13,0)</f>
        <v>0</v>
      </c>
      <c r="M14" s="15">
        <f>VLOOKUP(A:A,[1]TDSheet!$A:$T,20,0)</f>
        <v>30</v>
      </c>
      <c r="N14" s="15">
        <f>VLOOKUP(A:A,[1]TDSheet!$A:$R,18,0)</f>
        <v>20</v>
      </c>
      <c r="O14" s="15"/>
      <c r="P14" s="15"/>
      <c r="Q14" s="18"/>
      <c r="R14" s="18">
        <v>20</v>
      </c>
      <c r="S14" s="15">
        <f t="shared" si="3"/>
        <v>16.540600000000001</v>
      </c>
      <c r="T14" s="18"/>
      <c r="U14" s="19">
        <f t="shared" si="4"/>
        <v>8.9080807225856375</v>
      </c>
      <c r="V14" s="15">
        <f t="shared" si="5"/>
        <v>3.4669238117117875</v>
      </c>
      <c r="W14" s="15"/>
      <c r="X14" s="15"/>
      <c r="Y14" s="15">
        <f>VLOOKUP(A:A,[1]TDSheet!$A:$Y,25,0)</f>
        <v>13.4742</v>
      </c>
      <c r="Z14" s="15">
        <f>VLOOKUP(A:A,[1]TDSheet!$A:$Z,26,0)</f>
        <v>16.2102</v>
      </c>
      <c r="AA14" s="15">
        <f>VLOOKUP(A:A,[1]TDSheet!$A:$AA,27,0)</f>
        <v>15.616</v>
      </c>
      <c r="AB14" s="15">
        <f>VLOOKUP(A:A,[3]TDSheet!$A:$D,4,0)</f>
        <v>31.632999999999999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6"/>
        <v>0</v>
      </c>
      <c r="AF14" s="15">
        <f t="shared" si="7"/>
        <v>20</v>
      </c>
      <c r="AG14" s="15">
        <f t="shared" si="8"/>
        <v>0</v>
      </c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144.83799999999999</v>
      </c>
      <c r="D15" s="8">
        <v>725.18899999999996</v>
      </c>
      <c r="E15" s="8">
        <v>447.65800000000002</v>
      </c>
      <c r="F15" s="8">
        <v>345.56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448.1</v>
      </c>
      <c r="J15" s="15">
        <f t="shared" si="2"/>
        <v>-0.44200000000000728</v>
      </c>
      <c r="K15" s="15">
        <f>VLOOKUP(A:A,[1]TDSheet!$A:$L,12,0)</f>
        <v>100</v>
      </c>
      <c r="L15" s="15">
        <f>VLOOKUP(A:A,[1]TDSheet!$A:$M,13,0)</f>
        <v>0</v>
      </c>
      <c r="M15" s="15">
        <f>VLOOKUP(A:A,[1]TDSheet!$A:$T,20,0)</f>
        <v>0</v>
      </c>
      <c r="N15" s="15">
        <f>VLOOKUP(A:A,[1]TDSheet!$A:$R,18,0)</f>
        <v>150</v>
      </c>
      <c r="O15" s="15"/>
      <c r="P15" s="15"/>
      <c r="Q15" s="18">
        <v>30</v>
      </c>
      <c r="R15" s="18">
        <v>100</v>
      </c>
      <c r="S15" s="15">
        <f t="shared" si="3"/>
        <v>89.531599999999997</v>
      </c>
      <c r="T15" s="18">
        <v>70</v>
      </c>
      <c r="U15" s="19">
        <f t="shared" si="4"/>
        <v>8.8858012143198604</v>
      </c>
      <c r="V15" s="15">
        <f t="shared" si="5"/>
        <v>3.85964285235604</v>
      </c>
      <c r="W15" s="15"/>
      <c r="X15" s="15"/>
      <c r="Y15" s="15">
        <f>VLOOKUP(A:A,[1]TDSheet!$A:$Y,25,0)</f>
        <v>96.556600000000003</v>
      </c>
      <c r="Z15" s="15">
        <f>VLOOKUP(A:A,[1]TDSheet!$A:$Z,26,0)</f>
        <v>92.266999999999996</v>
      </c>
      <c r="AA15" s="15">
        <f>VLOOKUP(A:A,[1]TDSheet!$A:$AA,27,0)</f>
        <v>100.50660000000001</v>
      </c>
      <c r="AB15" s="15">
        <f>VLOOKUP(A:A,[3]TDSheet!$A:$D,4,0)</f>
        <v>107.09099999999999</v>
      </c>
      <c r="AC15" s="15">
        <f>VLOOKUP(A:A,[1]TDSheet!$A:$AC,29,0)</f>
        <v>0</v>
      </c>
      <c r="AD15" s="15">
        <f>VLOOKUP(A:A,[1]TDSheet!$A:$AD,30,0)</f>
        <v>0</v>
      </c>
      <c r="AE15" s="15">
        <f t="shared" si="6"/>
        <v>30</v>
      </c>
      <c r="AF15" s="15">
        <f t="shared" si="7"/>
        <v>100</v>
      </c>
      <c r="AG15" s="15">
        <f t="shared" si="8"/>
        <v>70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437</v>
      </c>
      <c r="D16" s="8">
        <v>1631</v>
      </c>
      <c r="E16" s="8">
        <v>1316</v>
      </c>
      <c r="F16" s="8">
        <v>726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1334</v>
      </c>
      <c r="J16" s="15">
        <f t="shared" si="2"/>
        <v>-18</v>
      </c>
      <c r="K16" s="15">
        <f>VLOOKUP(A:A,[1]TDSheet!$A:$L,12,0)</f>
        <v>0</v>
      </c>
      <c r="L16" s="15">
        <f>VLOOKUP(A:A,[1]TDSheet!$A:$M,13,0)</f>
        <v>400</v>
      </c>
      <c r="M16" s="15">
        <f>VLOOKUP(A:A,[1]TDSheet!$A:$T,20,0)</f>
        <v>120</v>
      </c>
      <c r="N16" s="15">
        <f>VLOOKUP(A:A,[1]TDSheet!$A:$R,18,0)</f>
        <v>1000</v>
      </c>
      <c r="O16" s="15"/>
      <c r="P16" s="15"/>
      <c r="Q16" s="18"/>
      <c r="R16" s="18"/>
      <c r="S16" s="15">
        <f t="shared" si="3"/>
        <v>263.2</v>
      </c>
      <c r="T16" s="18">
        <v>200</v>
      </c>
      <c r="U16" s="19">
        <f t="shared" si="4"/>
        <v>9.2933130699088142</v>
      </c>
      <c r="V16" s="15">
        <f t="shared" si="5"/>
        <v>2.7583586626139818</v>
      </c>
      <c r="W16" s="15"/>
      <c r="X16" s="15"/>
      <c r="Y16" s="15">
        <f>VLOOKUP(A:A,[1]TDSheet!$A:$Y,25,0)</f>
        <v>237.4</v>
      </c>
      <c r="Z16" s="15">
        <f>VLOOKUP(A:A,[1]TDSheet!$A:$Z,26,0)</f>
        <v>202.4</v>
      </c>
      <c r="AA16" s="15">
        <f>VLOOKUP(A:A,[1]TDSheet!$A:$AA,27,0)</f>
        <v>219</v>
      </c>
      <c r="AB16" s="15">
        <f>VLOOKUP(A:A,[3]TDSheet!$A:$D,4,0)</f>
        <v>247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6"/>
        <v>0</v>
      </c>
      <c r="AF16" s="15">
        <f t="shared" si="7"/>
        <v>0</v>
      </c>
      <c r="AG16" s="15">
        <f t="shared" si="8"/>
        <v>50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320.971</v>
      </c>
      <c r="D17" s="8">
        <v>1991.7809999999999</v>
      </c>
      <c r="E17" s="8">
        <v>1123.9490000000001</v>
      </c>
      <c r="F17" s="8">
        <v>940.07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1111.508</v>
      </c>
      <c r="J17" s="15">
        <f t="shared" si="2"/>
        <v>12.441000000000031</v>
      </c>
      <c r="K17" s="15">
        <f>VLOOKUP(A:A,[1]TDSheet!$A:$L,12,0)</f>
        <v>138</v>
      </c>
      <c r="L17" s="15">
        <f>VLOOKUP(A:A,[1]TDSheet!$A:$M,13,0)</f>
        <v>0</v>
      </c>
      <c r="M17" s="15">
        <f>VLOOKUP(A:A,[1]TDSheet!$A:$T,20,0)</f>
        <v>0</v>
      </c>
      <c r="N17" s="15">
        <f>VLOOKUP(A:A,[1]TDSheet!$A:$R,18,0)</f>
        <v>600</v>
      </c>
      <c r="O17" s="15"/>
      <c r="P17" s="15"/>
      <c r="Q17" s="18"/>
      <c r="R17" s="18">
        <v>100</v>
      </c>
      <c r="S17" s="15">
        <f t="shared" si="3"/>
        <v>224.78980000000001</v>
      </c>
      <c r="T17" s="18">
        <v>200</v>
      </c>
      <c r="U17" s="19">
        <f t="shared" si="4"/>
        <v>8.799643044301833</v>
      </c>
      <c r="V17" s="15">
        <f t="shared" si="5"/>
        <v>4.1819958023006381</v>
      </c>
      <c r="W17" s="15"/>
      <c r="X17" s="15"/>
      <c r="Y17" s="15">
        <f>VLOOKUP(A:A,[1]TDSheet!$A:$Y,25,0)</f>
        <v>262.95780000000002</v>
      </c>
      <c r="Z17" s="15">
        <f>VLOOKUP(A:A,[1]TDSheet!$A:$Z,26,0)</f>
        <v>227.78460000000001</v>
      </c>
      <c r="AA17" s="15">
        <f>VLOOKUP(A:A,[1]TDSheet!$A:$AA,27,0)</f>
        <v>241.5514</v>
      </c>
      <c r="AB17" s="15">
        <f>VLOOKUP(A:A,[3]TDSheet!$A:$D,4,0)</f>
        <v>254.19200000000001</v>
      </c>
      <c r="AC17" s="15">
        <f>VLOOKUP(A:A,[1]TDSheet!$A:$AC,29,0)</f>
        <v>0</v>
      </c>
      <c r="AD17" s="15" t="str">
        <f>VLOOKUP(A:A,[1]TDSheet!$A:$AD,30,0)</f>
        <v>скидка</v>
      </c>
      <c r="AE17" s="15">
        <f t="shared" si="6"/>
        <v>0</v>
      </c>
      <c r="AF17" s="15">
        <f t="shared" si="7"/>
        <v>100</v>
      </c>
      <c r="AG17" s="15">
        <f t="shared" si="8"/>
        <v>200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707</v>
      </c>
      <c r="D18" s="8">
        <v>5813</v>
      </c>
      <c r="E18" s="8">
        <v>3826</v>
      </c>
      <c r="F18" s="8">
        <v>2620</v>
      </c>
      <c r="G18" s="1">
        <f>VLOOKUP(A:A,[1]TDSheet!$A:$G,7,0)</f>
        <v>0.12</v>
      </c>
      <c r="H18" s="1">
        <f>VLOOKUP(A:A,[1]TDSheet!$A:$H,8,0)</f>
        <v>60</v>
      </c>
      <c r="I18" s="15">
        <f>VLOOKUP(A:A,[2]TDSheet!$A:$F,6,0)</f>
        <v>3890</v>
      </c>
      <c r="J18" s="15">
        <f t="shared" si="2"/>
        <v>-64</v>
      </c>
      <c r="K18" s="15">
        <f>VLOOKUP(A:A,[1]TDSheet!$A:$L,12,0)</f>
        <v>400</v>
      </c>
      <c r="L18" s="15">
        <f>VLOOKUP(A:A,[1]TDSheet!$A:$M,13,0)</f>
        <v>600</v>
      </c>
      <c r="M18" s="15">
        <f>VLOOKUP(A:A,[1]TDSheet!$A:$T,20,0)</f>
        <v>0</v>
      </c>
      <c r="N18" s="15">
        <f>VLOOKUP(A:A,[1]TDSheet!$A:$R,18,0)</f>
        <v>1600</v>
      </c>
      <c r="O18" s="15"/>
      <c r="P18" s="15"/>
      <c r="Q18" s="18">
        <v>120</v>
      </c>
      <c r="R18" s="18">
        <v>600</v>
      </c>
      <c r="S18" s="15">
        <f t="shared" si="3"/>
        <v>765.2</v>
      </c>
      <c r="T18" s="18">
        <v>600</v>
      </c>
      <c r="U18" s="19">
        <f t="shared" si="4"/>
        <v>8.5467851542080489</v>
      </c>
      <c r="V18" s="15">
        <f t="shared" si="5"/>
        <v>3.4239414532148458</v>
      </c>
      <c r="W18" s="15"/>
      <c r="X18" s="15"/>
      <c r="Y18" s="15">
        <f>VLOOKUP(A:A,[1]TDSheet!$A:$Y,25,0)</f>
        <v>656.8</v>
      </c>
      <c r="Z18" s="15">
        <f>VLOOKUP(A:A,[1]TDSheet!$A:$Z,26,0)</f>
        <v>661.6</v>
      </c>
      <c r="AA18" s="15">
        <f>VLOOKUP(A:A,[1]TDSheet!$A:$AA,27,0)</f>
        <v>761.2</v>
      </c>
      <c r="AB18" s="15">
        <f>VLOOKUP(A:A,[3]TDSheet!$A:$D,4,0)</f>
        <v>935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6"/>
        <v>14.399999999999999</v>
      </c>
      <c r="AF18" s="15">
        <f t="shared" si="7"/>
        <v>72</v>
      </c>
      <c r="AG18" s="15">
        <f t="shared" si="8"/>
        <v>72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81.888000000000005</v>
      </c>
      <c r="D19" s="8">
        <v>459.88200000000001</v>
      </c>
      <c r="E19" s="8">
        <v>228.184</v>
      </c>
      <c r="F19" s="8">
        <v>311.62099999999998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231</v>
      </c>
      <c r="J19" s="15">
        <f t="shared" si="2"/>
        <v>-2.8160000000000025</v>
      </c>
      <c r="K19" s="15">
        <f>VLOOKUP(A:A,[1]TDSheet!$A:$L,12,0)</f>
        <v>30</v>
      </c>
      <c r="L19" s="15">
        <f>VLOOKUP(A:A,[1]TDSheet!$A:$M,13,0)</f>
        <v>0</v>
      </c>
      <c r="M19" s="15">
        <f>VLOOKUP(A:A,[1]TDSheet!$A:$T,20,0)</f>
        <v>0</v>
      </c>
      <c r="N19" s="15">
        <f>VLOOKUP(A:A,[1]TDSheet!$A:$R,18,0)</f>
        <v>40</v>
      </c>
      <c r="O19" s="15"/>
      <c r="P19" s="15"/>
      <c r="Q19" s="18"/>
      <c r="R19" s="18"/>
      <c r="S19" s="15">
        <f t="shared" si="3"/>
        <v>45.636800000000001</v>
      </c>
      <c r="T19" s="18">
        <v>20</v>
      </c>
      <c r="U19" s="19">
        <f t="shared" si="4"/>
        <v>8.8003760123409176</v>
      </c>
      <c r="V19" s="15">
        <f t="shared" si="5"/>
        <v>6.8282833152192959</v>
      </c>
      <c r="W19" s="15"/>
      <c r="X19" s="15"/>
      <c r="Y19" s="15">
        <f>VLOOKUP(A:A,[1]TDSheet!$A:$Y,25,0)</f>
        <v>43.082599999999999</v>
      </c>
      <c r="Z19" s="15">
        <f>VLOOKUP(A:A,[1]TDSheet!$A:$Z,26,0)</f>
        <v>57.265000000000001</v>
      </c>
      <c r="AA19" s="15">
        <f>VLOOKUP(A:A,[1]TDSheet!$A:$AA,27,0)</f>
        <v>61.8</v>
      </c>
      <c r="AB19" s="15">
        <f>VLOOKUP(A:A,[3]TDSheet!$A:$D,4,0)</f>
        <v>42.914999999999999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6"/>
        <v>0</v>
      </c>
      <c r="AF19" s="15">
        <f t="shared" si="7"/>
        <v>0</v>
      </c>
      <c r="AG19" s="15">
        <f t="shared" si="8"/>
        <v>20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394</v>
      </c>
      <c r="D20" s="8">
        <v>1812</v>
      </c>
      <c r="E20" s="8">
        <v>1122</v>
      </c>
      <c r="F20" s="8">
        <v>1050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1148</v>
      </c>
      <c r="J20" s="15">
        <f t="shared" si="2"/>
        <v>-26</v>
      </c>
      <c r="K20" s="15">
        <f>VLOOKUP(A:A,[1]TDSheet!$A:$L,12,0)</f>
        <v>0</v>
      </c>
      <c r="L20" s="15">
        <f>VLOOKUP(A:A,[1]TDSheet!$A:$M,13,0)</f>
        <v>0</v>
      </c>
      <c r="M20" s="15">
        <f>VLOOKUP(A:A,[1]TDSheet!$A:$T,20,0)</f>
        <v>0</v>
      </c>
      <c r="N20" s="15">
        <f>VLOOKUP(A:A,[1]TDSheet!$A:$R,18,0)</f>
        <v>1000</v>
      </c>
      <c r="O20" s="15"/>
      <c r="P20" s="15"/>
      <c r="Q20" s="18"/>
      <c r="R20" s="18"/>
      <c r="S20" s="15">
        <f t="shared" si="3"/>
        <v>224.4</v>
      </c>
      <c r="T20" s="18"/>
      <c r="U20" s="19">
        <f t="shared" si="4"/>
        <v>9.1354723707664878</v>
      </c>
      <c r="V20" s="15">
        <f t="shared" si="5"/>
        <v>4.6791443850267376</v>
      </c>
      <c r="W20" s="15"/>
      <c r="X20" s="15"/>
      <c r="Y20" s="15">
        <f>VLOOKUP(A:A,[1]TDSheet!$A:$Y,25,0)</f>
        <v>221.4</v>
      </c>
      <c r="Z20" s="15">
        <f>VLOOKUP(A:A,[1]TDSheet!$A:$Z,26,0)</f>
        <v>209</v>
      </c>
      <c r="AA20" s="15">
        <f>VLOOKUP(A:A,[1]TDSheet!$A:$AA,27,0)</f>
        <v>232.6</v>
      </c>
      <c r="AB20" s="15">
        <f>VLOOKUP(A:A,[3]TDSheet!$A:$D,4,0)</f>
        <v>203</v>
      </c>
      <c r="AC20" s="15">
        <f>VLOOKUP(A:A,[1]TDSheet!$A:$AC,29,0)</f>
        <v>0</v>
      </c>
      <c r="AD20" s="15">
        <f>VLOOKUP(A:A,[1]TDSheet!$A:$AD,30,0)</f>
        <v>0</v>
      </c>
      <c r="AE20" s="15">
        <f t="shared" si="6"/>
        <v>0</v>
      </c>
      <c r="AF20" s="15">
        <f t="shared" si="7"/>
        <v>0</v>
      </c>
      <c r="AG20" s="15">
        <f t="shared" si="8"/>
        <v>0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32.540999999999997</v>
      </c>
      <c r="D21" s="8">
        <v>210.43899999999999</v>
      </c>
      <c r="E21" s="8">
        <v>59.752000000000002</v>
      </c>
      <c r="F21" s="8">
        <v>174.89400000000001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60.5</v>
      </c>
      <c r="J21" s="15">
        <f t="shared" si="2"/>
        <v>-0.74799999999999756</v>
      </c>
      <c r="K21" s="15">
        <f>VLOOKUP(A:A,[1]TDSheet!$A:$L,12,0)</f>
        <v>0</v>
      </c>
      <c r="L21" s="15">
        <f>VLOOKUP(A:A,[1]TDSheet!$A:$M,13,0)</f>
        <v>0</v>
      </c>
      <c r="M21" s="15">
        <f>VLOOKUP(A:A,[1]TDSheet!$A:$T,20,0)</f>
        <v>0</v>
      </c>
      <c r="N21" s="15">
        <f>VLOOKUP(A:A,[1]TDSheet!$A:$R,18,0)</f>
        <v>50</v>
      </c>
      <c r="O21" s="15"/>
      <c r="P21" s="15"/>
      <c r="Q21" s="18"/>
      <c r="R21" s="18"/>
      <c r="S21" s="15">
        <f t="shared" si="3"/>
        <v>11.9504</v>
      </c>
      <c r="T21" s="18"/>
      <c r="U21" s="19">
        <f t="shared" si="4"/>
        <v>18.818951666889813</v>
      </c>
      <c r="V21" s="15">
        <f t="shared" si="5"/>
        <v>14.634991297362431</v>
      </c>
      <c r="W21" s="15"/>
      <c r="X21" s="15"/>
      <c r="Y21" s="15">
        <f>VLOOKUP(A:A,[1]TDSheet!$A:$Y,25,0)</f>
        <v>8.0102000000000011</v>
      </c>
      <c r="Z21" s="15">
        <f>VLOOKUP(A:A,[1]TDSheet!$A:$Z,26,0)</f>
        <v>14.254</v>
      </c>
      <c r="AA21" s="15">
        <f>VLOOKUP(A:A,[1]TDSheet!$A:$AA,27,0)</f>
        <v>21.489799999999999</v>
      </c>
      <c r="AB21" s="15">
        <f>VLOOKUP(A:A,[3]TDSheet!$A:$D,4,0)</f>
        <v>13.071999999999999</v>
      </c>
      <c r="AC21" s="15">
        <f>VLOOKUP(A:A,[1]TDSheet!$A:$AC,29,0)</f>
        <v>0</v>
      </c>
      <c r="AD21" s="15">
        <f>VLOOKUP(A:A,[1]TDSheet!$A:$AD,30,0)</f>
        <v>0</v>
      </c>
      <c r="AE21" s="15">
        <f t="shared" si="6"/>
        <v>0</v>
      </c>
      <c r="AF21" s="15">
        <f t="shared" si="7"/>
        <v>0</v>
      </c>
      <c r="AG21" s="15">
        <f t="shared" si="8"/>
        <v>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90.585999999999999</v>
      </c>
      <c r="D22" s="8">
        <v>276.971</v>
      </c>
      <c r="E22" s="8">
        <v>173.94499999999999</v>
      </c>
      <c r="F22" s="8">
        <v>189.511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174.1</v>
      </c>
      <c r="J22" s="15">
        <f t="shared" si="2"/>
        <v>-0.15500000000000114</v>
      </c>
      <c r="K22" s="15">
        <f>VLOOKUP(A:A,[1]TDSheet!$A:$L,12,0)</f>
        <v>23</v>
      </c>
      <c r="L22" s="15">
        <f>VLOOKUP(A:A,[1]TDSheet!$A:$M,13,0)</f>
        <v>0</v>
      </c>
      <c r="M22" s="15">
        <f>VLOOKUP(A:A,[1]TDSheet!$A:$T,20,0)</f>
        <v>0</v>
      </c>
      <c r="N22" s="15">
        <f>VLOOKUP(A:A,[1]TDSheet!$A:$R,18,0)</f>
        <v>60</v>
      </c>
      <c r="O22" s="15"/>
      <c r="P22" s="15"/>
      <c r="Q22" s="18"/>
      <c r="R22" s="18"/>
      <c r="S22" s="15">
        <f t="shared" si="3"/>
        <v>34.789000000000001</v>
      </c>
      <c r="T22" s="18">
        <v>30</v>
      </c>
      <c r="U22" s="19">
        <f t="shared" si="4"/>
        <v>8.695593434706371</v>
      </c>
      <c r="V22" s="15">
        <f t="shared" si="5"/>
        <v>5.4474402828480262</v>
      </c>
      <c r="W22" s="15"/>
      <c r="X22" s="15"/>
      <c r="Y22" s="15">
        <f>VLOOKUP(A:A,[1]TDSheet!$A:$Y,25,0)</f>
        <v>29.377800000000001</v>
      </c>
      <c r="Z22" s="15">
        <f>VLOOKUP(A:A,[1]TDSheet!$A:$Z,26,0)</f>
        <v>36.698799999999999</v>
      </c>
      <c r="AA22" s="15">
        <f>VLOOKUP(A:A,[1]TDSheet!$A:$AA,27,0)</f>
        <v>40.442</v>
      </c>
      <c r="AB22" s="15">
        <f>VLOOKUP(A:A,[3]TDSheet!$A:$D,4,0)</f>
        <v>34.624000000000002</v>
      </c>
      <c r="AC22" s="15" t="str">
        <f>VLOOKUP(A:A,[1]TDSheet!$A:$AC,29,0)</f>
        <v>м21з</v>
      </c>
      <c r="AD22" s="15" t="str">
        <f>VLOOKUP(A:A,[1]TDSheet!$A:$AD,30,0)</f>
        <v>костик</v>
      </c>
      <c r="AE22" s="15">
        <f t="shared" si="6"/>
        <v>0</v>
      </c>
      <c r="AF22" s="15">
        <f t="shared" si="7"/>
        <v>0</v>
      </c>
      <c r="AG22" s="15">
        <f t="shared" si="8"/>
        <v>30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138.42699999999999</v>
      </c>
      <c r="D23" s="8">
        <v>657.19399999999996</v>
      </c>
      <c r="E23" s="8">
        <v>514.91300000000001</v>
      </c>
      <c r="F23" s="8">
        <v>178.51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496</v>
      </c>
      <c r="J23" s="15">
        <f t="shared" si="2"/>
        <v>18.913000000000011</v>
      </c>
      <c r="K23" s="15">
        <f>VLOOKUP(A:A,[1]TDSheet!$A:$L,12,0)</f>
        <v>0</v>
      </c>
      <c r="L23" s="15">
        <f>VLOOKUP(A:A,[1]TDSheet!$A:$M,13,0)</f>
        <v>50</v>
      </c>
      <c r="M23" s="15">
        <f>VLOOKUP(A:A,[1]TDSheet!$A:$T,20,0)</f>
        <v>90</v>
      </c>
      <c r="N23" s="15">
        <f>VLOOKUP(A:A,[1]TDSheet!$A:$R,18,0)</f>
        <v>350</v>
      </c>
      <c r="O23" s="15"/>
      <c r="P23" s="15"/>
      <c r="Q23" s="18">
        <v>50</v>
      </c>
      <c r="R23" s="18">
        <v>100</v>
      </c>
      <c r="S23" s="15">
        <f t="shared" si="3"/>
        <v>102.98260000000001</v>
      </c>
      <c r="T23" s="18">
        <v>100</v>
      </c>
      <c r="U23" s="19">
        <f t="shared" si="4"/>
        <v>8.91907953382416</v>
      </c>
      <c r="V23" s="15">
        <f t="shared" si="5"/>
        <v>1.7333996228489084</v>
      </c>
      <c r="W23" s="15"/>
      <c r="X23" s="15"/>
      <c r="Y23" s="15">
        <f>VLOOKUP(A:A,[1]TDSheet!$A:$Y,25,0)</f>
        <v>83.275800000000004</v>
      </c>
      <c r="Z23" s="15">
        <f>VLOOKUP(A:A,[1]TDSheet!$A:$Z,26,0)</f>
        <v>80.991</v>
      </c>
      <c r="AA23" s="15">
        <f>VLOOKUP(A:A,[1]TDSheet!$A:$AA,27,0)</f>
        <v>91.190799999999996</v>
      </c>
      <c r="AB23" s="15">
        <f>VLOOKUP(A:A,[3]TDSheet!$A:$D,4,0)</f>
        <v>107.746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6"/>
        <v>50</v>
      </c>
      <c r="AF23" s="15">
        <f t="shared" si="7"/>
        <v>100</v>
      </c>
      <c r="AG23" s="15">
        <f t="shared" si="8"/>
        <v>100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194</v>
      </c>
      <c r="D24" s="8">
        <v>1912</v>
      </c>
      <c r="E24" s="8">
        <v>1203</v>
      </c>
      <c r="F24" s="8">
        <v>882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1225</v>
      </c>
      <c r="J24" s="15">
        <f t="shared" si="2"/>
        <v>-22</v>
      </c>
      <c r="K24" s="15">
        <f>VLOOKUP(A:A,[1]TDSheet!$A:$L,12,0)</f>
        <v>200</v>
      </c>
      <c r="L24" s="15">
        <f>VLOOKUP(A:A,[1]TDSheet!$A:$M,13,0)</f>
        <v>0</v>
      </c>
      <c r="M24" s="15">
        <f>VLOOKUP(A:A,[1]TDSheet!$A:$T,20,0)</f>
        <v>0</v>
      </c>
      <c r="N24" s="15">
        <f>VLOOKUP(A:A,[1]TDSheet!$A:$R,18,0)</f>
        <v>600</v>
      </c>
      <c r="O24" s="15"/>
      <c r="P24" s="15"/>
      <c r="Q24" s="18"/>
      <c r="R24" s="18">
        <v>200</v>
      </c>
      <c r="S24" s="15">
        <f t="shared" si="3"/>
        <v>240.6</v>
      </c>
      <c r="T24" s="18">
        <v>200</v>
      </c>
      <c r="U24" s="19">
        <f t="shared" si="4"/>
        <v>8.653366583541148</v>
      </c>
      <c r="V24" s="15">
        <f t="shared" si="5"/>
        <v>3.6658354114713219</v>
      </c>
      <c r="W24" s="15"/>
      <c r="X24" s="15"/>
      <c r="Y24" s="15">
        <f>VLOOKUP(A:A,[1]TDSheet!$A:$Y,25,0)</f>
        <v>234.4</v>
      </c>
      <c r="Z24" s="15">
        <f>VLOOKUP(A:A,[1]TDSheet!$A:$Z,26,0)</f>
        <v>208.8</v>
      </c>
      <c r="AA24" s="15">
        <f>VLOOKUP(A:A,[1]TDSheet!$A:$AA,27,0)</f>
        <v>242.2</v>
      </c>
      <c r="AB24" s="15">
        <f>VLOOKUP(A:A,[3]TDSheet!$A:$D,4,0)</f>
        <v>332</v>
      </c>
      <c r="AC24" s="15">
        <f>VLOOKUP(A:A,[1]TDSheet!$A:$AC,29,0)</f>
        <v>0</v>
      </c>
      <c r="AD24" s="15">
        <f>VLOOKUP(A:A,[1]TDSheet!$A:$AD,30,0)</f>
        <v>0</v>
      </c>
      <c r="AE24" s="15">
        <f t="shared" si="6"/>
        <v>0</v>
      </c>
      <c r="AF24" s="15">
        <f t="shared" si="7"/>
        <v>44</v>
      </c>
      <c r="AG24" s="15">
        <f t="shared" si="8"/>
        <v>44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601</v>
      </c>
      <c r="D25" s="8">
        <v>1136</v>
      </c>
      <c r="E25" s="8">
        <v>1528</v>
      </c>
      <c r="F25" s="8">
        <v>191</v>
      </c>
      <c r="G25" s="1">
        <f>VLOOKUP(A:A,[1]TDSheet!$A:$G,7,0)</f>
        <v>0.4</v>
      </c>
      <c r="H25" s="1">
        <f>VLOOKUP(A:A,[1]TDSheet!$A:$H,8,0)</f>
        <v>60</v>
      </c>
      <c r="I25" s="15">
        <f>VLOOKUP(A:A,[2]TDSheet!$A:$F,6,0)</f>
        <v>1646</v>
      </c>
      <c r="J25" s="15">
        <f t="shared" si="2"/>
        <v>-118</v>
      </c>
      <c r="K25" s="15">
        <f>VLOOKUP(A:A,[1]TDSheet!$A:$L,12,0)</f>
        <v>0</v>
      </c>
      <c r="L25" s="15">
        <f>VLOOKUP(A:A,[1]TDSheet!$A:$M,13,0)</f>
        <v>0</v>
      </c>
      <c r="M25" s="15">
        <f>VLOOKUP(A:A,[1]TDSheet!$A:$T,20,0)</f>
        <v>400</v>
      </c>
      <c r="N25" s="15">
        <f>VLOOKUP(A:A,[1]TDSheet!$A:$R,18,0)</f>
        <v>800</v>
      </c>
      <c r="O25" s="15"/>
      <c r="P25" s="15"/>
      <c r="Q25" s="18">
        <v>600</v>
      </c>
      <c r="R25" s="18">
        <v>400</v>
      </c>
      <c r="S25" s="15">
        <f t="shared" si="3"/>
        <v>305.60000000000002</v>
      </c>
      <c r="T25" s="18">
        <v>400</v>
      </c>
      <c r="U25" s="19">
        <f t="shared" si="4"/>
        <v>9.1328534031413611</v>
      </c>
      <c r="V25" s="15">
        <f t="shared" si="5"/>
        <v>0.625</v>
      </c>
      <c r="W25" s="15"/>
      <c r="X25" s="15"/>
      <c r="Y25" s="15">
        <f>VLOOKUP(A:A,[1]TDSheet!$A:$Y,25,0)</f>
        <v>215.6</v>
      </c>
      <c r="Z25" s="15">
        <f>VLOOKUP(A:A,[1]TDSheet!$A:$Z,26,0)</f>
        <v>260</v>
      </c>
      <c r="AA25" s="15">
        <f>VLOOKUP(A:A,[1]TDSheet!$A:$AA,27,0)</f>
        <v>282.8</v>
      </c>
      <c r="AB25" s="15">
        <f>VLOOKUP(A:A,[3]TDSheet!$A:$D,4,0)</f>
        <v>524</v>
      </c>
      <c r="AC25" s="15" t="str">
        <f>VLOOKUP(A:A,[1]TDSheet!$A:$AC,29,0)</f>
        <v>зк</v>
      </c>
      <c r="AD25" s="15" t="str">
        <f>VLOOKUP(A:A,[1]TDSheet!$A:$AD,30,0)</f>
        <v>костик</v>
      </c>
      <c r="AE25" s="15">
        <f t="shared" si="6"/>
        <v>240</v>
      </c>
      <c r="AF25" s="15">
        <f t="shared" si="7"/>
        <v>160</v>
      </c>
      <c r="AG25" s="15">
        <f t="shared" si="8"/>
        <v>160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609</v>
      </c>
      <c r="D26" s="8">
        <v>671</v>
      </c>
      <c r="E26" s="8">
        <v>560</v>
      </c>
      <c r="F26" s="8">
        <v>651</v>
      </c>
      <c r="G26" s="1">
        <f>VLOOKUP(A:A,[1]TDSheet!$A:$G,7,0)</f>
        <v>0</v>
      </c>
      <c r="H26" s="1" t="e">
        <f>VLOOKUP(A:A,[1]TDSheet!$A:$H,8,0)</f>
        <v>#N/A</v>
      </c>
      <c r="I26" s="15">
        <f>VLOOKUP(A:A,[2]TDSheet!$A:$F,6,0)</f>
        <v>631</v>
      </c>
      <c r="J26" s="15">
        <f t="shared" si="2"/>
        <v>-71</v>
      </c>
      <c r="K26" s="15">
        <f>VLOOKUP(A:A,[1]TDSheet!$A:$L,12,0)</f>
        <v>0</v>
      </c>
      <c r="L26" s="15">
        <f>VLOOKUP(A:A,[1]TDSheet!$A:$M,13,0)</f>
        <v>0</v>
      </c>
      <c r="M26" s="15">
        <f>VLOOKUP(A:A,[1]TDSheet!$A:$T,20,0)</f>
        <v>0</v>
      </c>
      <c r="N26" s="15">
        <f>VLOOKUP(A:A,[1]TDSheet!$A:$R,18,0)</f>
        <v>0</v>
      </c>
      <c r="O26" s="15"/>
      <c r="P26" s="15"/>
      <c r="Q26" s="18"/>
      <c r="R26" s="18"/>
      <c r="S26" s="15">
        <f t="shared" si="3"/>
        <v>112</v>
      </c>
      <c r="T26" s="18"/>
      <c r="U26" s="19">
        <f t="shared" si="4"/>
        <v>5.8125</v>
      </c>
      <c r="V26" s="15">
        <f t="shared" si="5"/>
        <v>5.8125</v>
      </c>
      <c r="W26" s="15"/>
      <c r="X26" s="15"/>
      <c r="Y26" s="15">
        <f>VLOOKUP(A:A,[1]TDSheet!$A:$Y,25,0)</f>
        <v>0</v>
      </c>
      <c r="Z26" s="15">
        <f>VLOOKUP(A:A,[1]TDSheet!$A:$Z,26,0)</f>
        <v>0</v>
      </c>
      <c r="AA26" s="15">
        <f>VLOOKUP(A:A,[1]TDSheet!$A:$AA,27,0)</f>
        <v>3</v>
      </c>
      <c r="AB26" s="15">
        <f>VLOOKUP(A:A,[3]TDSheet!$A:$D,4,0)</f>
        <v>142</v>
      </c>
      <c r="AC26" s="15" t="str">
        <f>VLOOKUP(A:A,[1]TDSheet!$A:$AC,29,0)</f>
        <v>увел</v>
      </c>
      <c r="AD26" s="15" t="e">
        <f>VLOOKUP(A:A,[1]TDSheet!$A:$AD,30,0)</f>
        <v>#N/A</v>
      </c>
      <c r="AE26" s="15">
        <f t="shared" si="6"/>
        <v>0</v>
      </c>
      <c r="AF26" s="15">
        <f t="shared" si="7"/>
        <v>0</v>
      </c>
      <c r="AG26" s="15">
        <f t="shared" si="8"/>
        <v>0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1517.797</v>
      </c>
      <c r="D27" s="8">
        <v>3571.152</v>
      </c>
      <c r="E27" s="20">
        <v>2779</v>
      </c>
      <c r="F27" s="20">
        <v>2594</v>
      </c>
      <c r="G27" s="1">
        <f>VLOOKUP(A:A,[1]TDSheet!$A:$G,7,0)</f>
        <v>1</v>
      </c>
      <c r="H27" s="1">
        <f>VLOOKUP(A:A,[1]TDSheet!$A:$H,8,0)</f>
        <v>45</v>
      </c>
      <c r="I27" s="15">
        <f>VLOOKUP(A:A,[2]TDSheet!$A:$F,6,0)</f>
        <v>2504.1</v>
      </c>
      <c r="J27" s="15">
        <f t="shared" si="2"/>
        <v>274.90000000000009</v>
      </c>
      <c r="K27" s="15">
        <f>VLOOKUP(A:A,[1]TDSheet!$A:$L,12,0)</f>
        <v>730</v>
      </c>
      <c r="L27" s="15">
        <f>VLOOKUP(A:A,[1]TDSheet!$A:$M,13,0)</f>
        <v>0</v>
      </c>
      <c r="M27" s="15">
        <f>VLOOKUP(A:A,[1]TDSheet!$A:$T,20,0)</f>
        <v>0</v>
      </c>
      <c r="N27" s="15">
        <f>VLOOKUP(A:A,[1]TDSheet!$A:$R,18,0)</f>
        <v>500</v>
      </c>
      <c r="O27" s="15"/>
      <c r="P27" s="15"/>
      <c r="Q27" s="18"/>
      <c r="R27" s="18">
        <v>500</v>
      </c>
      <c r="S27" s="15">
        <f t="shared" si="3"/>
        <v>555.79999999999995</v>
      </c>
      <c r="T27" s="18">
        <v>800</v>
      </c>
      <c r="U27" s="19">
        <f t="shared" si="4"/>
        <v>9.2191435768261965</v>
      </c>
      <c r="V27" s="15">
        <f t="shared" si="5"/>
        <v>4.6671464555595543</v>
      </c>
      <c r="W27" s="15"/>
      <c r="X27" s="15"/>
      <c r="Y27" s="15">
        <f>VLOOKUP(A:A,[1]TDSheet!$A:$Y,25,0)</f>
        <v>692</v>
      </c>
      <c r="Z27" s="15">
        <f>VLOOKUP(A:A,[1]TDSheet!$A:$Z,26,0)</f>
        <v>521.6</v>
      </c>
      <c r="AA27" s="15">
        <f>VLOOKUP(A:A,[1]TDSheet!$A:$AA,27,0)</f>
        <v>742.6</v>
      </c>
      <c r="AB27" s="15">
        <f>VLOOKUP(A:A,[3]TDSheet!$A:$D,4,0)</f>
        <v>425.17</v>
      </c>
      <c r="AC27" s="15" t="str">
        <f>VLOOKUP(A:A,[1]TDSheet!$A:$AC,29,0)</f>
        <v>м260з</v>
      </c>
      <c r="AD27" s="15" t="str">
        <f>VLOOKUP(A:A,[1]TDSheet!$A:$AD,30,0)</f>
        <v>м311з</v>
      </c>
      <c r="AE27" s="15">
        <f t="shared" si="6"/>
        <v>0</v>
      </c>
      <c r="AF27" s="15">
        <f t="shared" si="7"/>
        <v>500</v>
      </c>
      <c r="AG27" s="15">
        <f t="shared" si="8"/>
        <v>800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324</v>
      </c>
      <c r="D28" s="8">
        <v>633</v>
      </c>
      <c r="E28" s="8">
        <v>479</v>
      </c>
      <c r="F28" s="20">
        <v>478</v>
      </c>
      <c r="G28" s="14">
        <f>VLOOKUP(A:A,[1]TDSheet!$A:$G,7,0)</f>
        <v>0.3</v>
      </c>
      <c r="H28" s="1" t="e">
        <f>VLOOKUP(A:A,[1]TDSheet!$A:$H,8,0)</f>
        <v>#N/A</v>
      </c>
      <c r="I28" s="15">
        <f>VLOOKUP(A:A,[2]TDSheet!$A:$F,6,0)</f>
        <v>497</v>
      </c>
      <c r="J28" s="15">
        <f t="shared" si="2"/>
        <v>-18</v>
      </c>
      <c r="K28" s="15">
        <f>VLOOKUP(A:A,[1]TDSheet!$A:$L,12,0)</f>
        <v>100</v>
      </c>
      <c r="L28" s="15">
        <f>VLOOKUP(A:A,[1]TDSheet!$A:$M,13,0)</f>
        <v>0</v>
      </c>
      <c r="M28" s="15">
        <f>VLOOKUP(A:A,[1]TDSheet!$A:$T,20,0)</f>
        <v>0</v>
      </c>
      <c r="N28" s="15">
        <f>VLOOKUP(A:A,[1]TDSheet!$A:$R,18,0)</f>
        <v>120</v>
      </c>
      <c r="O28" s="15"/>
      <c r="P28" s="15"/>
      <c r="Q28" s="18"/>
      <c r="R28" s="18">
        <v>360</v>
      </c>
      <c r="S28" s="15">
        <f t="shared" si="3"/>
        <v>95.8</v>
      </c>
      <c r="T28" s="18">
        <v>360</v>
      </c>
      <c r="U28" s="19">
        <f t="shared" si="4"/>
        <v>14.801670146137788</v>
      </c>
      <c r="V28" s="15">
        <f t="shared" si="5"/>
        <v>4.989561586638831</v>
      </c>
      <c r="W28" s="15"/>
      <c r="X28" s="15"/>
      <c r="Y28" s="15">
        <f>VLOOKUP(A:A,[1]TDSheet!$A:$Y,25,0)</f>
        <v>134.19999999999999</v>
      </c>
      <c r="Z28" s="15">
        <f>VLOOKUP(A:A,[1]TDSheet!$A:$Z,26,0)</f>
        <v>131.19999999999999</v>
      </c>
      <c r="AA28" s="15">
        <f>VLOOKUP(A:A,[1]TDSheet!$A:$AA,27,0)</f>
        <v>6.4</v>
      </c>
      <c r="AB28" s="15">
        <f>VLOOKUP(A:A,[3]TDSheet!$A:$D,4,0)</f>
        <v>261</v>
      </c>
      <c r="AC28" s="21" t="e">
        <f>VLOOKUP(A:A,[1]TDSheet!$A:$AC,29,0)</f>
        <v>#N/A</v>
      </c>
      <c r="AD28" s="15" t="e">
        <f>VLOOKUP(A:A,[1]TDSheet!$A:$AD,30,0)</f>
        <v>#N/A</v>
      </c>
      <c r="AE28" s="15">
        <f t="shared" si="6"/>
        <v>0</v>
      </c>
      <c r="AF28" s="15">
        <f t="shared" si="7"/>
        <v>108</v>
      </c>
      <c r="AG28" s="15">
        <f t="shared" si="8"/>
        <v>108</v>
      </c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315</v>
      </c>
      <c r="D29" s="8">
        <v>327</v>
      </c>
      <c r="E29" s="8">
        <v>546</v>
      </c>
      <c r="F29" s="8">
        <v>85</v>
      </c>
      <c r="G29" s="1">
        <f>VLOOKUP(A:A,[1]TDSheet!$A:$G,7,0)</f>
        <v>0.09</v>
      </c>
      <c r="H29" s="1">
        <f>VLOOKUP(A:A,[1]TDSheet!$A:$H,8,0)</f>
        <v>45</v>
      </c>
      <c r="I29" s="15">
        <f>VLOOKUP(A:A,[2]TDSheet!$A:$F,6,0)</f>
        <v>557</v>
      </c>
      <c r="J29" s="15">
        <f t="shared" si="2"/>
        <v>-11</v>
      </c>
      <c r="K29" s="15">
        <f>VLOOKUP(A:A,[1]TDSheet!$A:$L,12,0)</f>
        <v>80</v>
      </c>
      <c r="L29" s="15">
        <f>VLOOKUP(A:A,[1]TDSheet!$A:$M,13,0)</f>
        <v>140</v>
      </c>
      <c r="M29" s="15">
        <f>VLOOKUP(A:A,[1]TDSheet!$A:$T,20,0)</f>
        <v>120</v>
      </c>
      <c r="N29" s="15">
        <f>VLOOKUP(A:A,[1]TDSheet!$A:$R,18,0)</f>
        <v>180</v>
      </c>
      <c r="O29" s="15"/>
      <c r="P29" s="15"/>
      <c r="Q29" s="18">
        <v>150</v>
      </c>
      <c r="R29" s="18">
        <v>100</v>
      </c>
      <c r="S29" s="15">
        <f t="shared" si="3"/>
        <v>109.2</v>
      </c>
      <c r="T29" s="18">
        <v>100</v>
      </c>
      <c r="U29" s="19">
        <f t="shared" si="4"/>
        <v>8.7454212454212445</v>
      </c>
      <c r="V29" s="15">
        <f t="shared" si="5"/>
        <v>0.7783882783882784</v>
      </c>
      <c r="W29" s="15"/>
      <c r="X29" s="15"/>
      <c r="Y29" s="15">
        <f>VLOOKUP(A:A,[1]TDSheet!$A:$Y,25,0)</f>
        <v>85.8</v>
      </c>
      <c r="Z29" s="15">
        <f>VLOOKUP(A:A,[1]TDSheet!$A:$Z,26,0)</f>
        <v>98.8</v>
      </c>
      <c r="AA29" s="15">
        <f>VLOOKUP(A:A,[1]TDSheet!$A:$AA,27,0)</f>
        <v>74.400000000000006</v>
      </c>
      <c r="AB29" s="15">
        <f>VLOOKUP(A:A,[3]TDSheet!$A:$D,4,0)</f>
        <v>143</v>
      </c>
      <c r="AC29" s="15">
        <f>VLOOKUP(A:A,[1]TDSheet!$A:$AC,29,0)</f>
        <v>0</v>
      </c>
      <c r="AD29" s="15">
        <f>VLOOKUP(A:A,[1]TDSheet!$A:$AD,30,0)</f>
        <v>0</v>
      </c>
      <c r="AE29" s="15">
        <f t="shared" si="6"/>
        <v>13.5</v>
      </c>
      <c r="AF29" s="15">
        <f t="shared" si="7"/>
        <v>9</v>
      </c>
      <c r="AG29" s="15">
        <f t="shared" si="8"/>
        <v>9</v>
      </c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20</v>
      </c>
      <c r="D30" s="8">
        <v>447</v>
      </c>
      <c r="E30" s="8">
        <v>359</v>
      </c>
      <c r="F30" s="8">
        <v>97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378</v>
      </c>
      <c r="J30" s="15">
        <f t="shared" si="2"/>
        <v>-19</v>
      </c>
      <c r="K30" s="15">
        <f>VLOOKUP(A:A,[1]TDSheet!$A:$L,12,0)</f>
        <v>40</v>
      </c>
      <c r="L30" s="15">
        <f>VLOOKUP(A:A,[1]TDSheet!$A:$M,13,0)</f>
        <v>40</v>
      </c>
      <c r="M30" s="15">
        <f>VLOOKUP(A:A,[1]TDSheet!$A:$T,20,0)</f>
        <v>80</v>
      </c>
      <c r="N30" s="15">
        <f>VLOOKUP(A:A,[1]TDSheet!$A:$R,18,0)</f>
        <v>160</v>
      </c>
      <c r="O30" s="15"/>
      <c r="P30" s="15"/>
      <c r="Q30" s="18">
        <v>80</v>
      </c>
      <c r="R30" s="18">
        <v>80</v>
      </c>
      <c r="S30" s="15">
        <f t="shared" si="3"/>
        <v>71.8</v>
      </c>
      <c r="T30" s="18">
        <v>40</v>
      </c>
      <c r="U30" s="19">
        <f t="shared" si="4"/>
        <v>8.5933147632311986</v>
      </c>
      <c r="V30" s="15">
        <f t="shared" si="5"/>
        <v>1.350974930362117</v>
      </c>
      <c r="W30" s="15"/>
      <c r="X30" s="15"/>
      <c r="Y30" s="15">
        <f>VLOOKUP(A:A,[1]TDSheet!$A:$Y,25,0)</f>
        <v>43.6</v>
      </c>
      <c r="Z30" s="15">
        <f>VLOOKUP(A:A,[1]TDSheet!$A:$Z,26,0)</f>
        <v>45.4</v>
      </c>
      <c r="AA30" s="15">
        <f>VLOOKUP(A:A,[1]TDSheet!$A:$AA,27,0)</f>
        <v>56.4</v>
      </c>
      <c r="AB30" s="15">
        <f>VLOOKUP(A:A,[3]TDSheet!$A:$D,4,0)</f>
        <v>112</v>
      </c>
      <c r="AC30" s="15" t="str">
        <f>VLOOKUP(A:A,[1]TDSheet!$A:$AC,29,0)</f>
        <v>м30з</v>
      </c>
      <c r="AD30" s="15" t="e">
        <f>VLOOKUP(A:A,[1]TDSheet!$A:$AD,30,0)</f>
        <v>#N/A</v>
      </c>
      <c r="AE30" s="15">
        <f t="shared" si="6"/>
        <v>32</v>
      </c>
      <c r="AF30" s="15">
        <f t="shared" si="7"/>
        <v>32</v>
      </c>
      <c r="AG30" s="15">
        <f t="shared" si="8"/>
        <v>16</v>
      </c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47</v>
      </c>
      <c r="D31" s="8">
        <v>832</v>
      </c>
      <c r="E31" s="8">
        <v>475</v>
      </c>
      <c r="F31" s="8">
        <v>402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519</v>
      </c>
      <c r="J31" s="15">
        <f t="shared" si="2"/>
        <v>-44</v>
      </c>
      <c r="K31" s="15">
        <f>VLOOKUP(A:A,[1]TDSheet!$A:$L,12,0)</f>
        <v>40</v>
      </c>
      <c r="L31" s="15">
        <f>VLOOKUP(A:A,[1]TDSheet!$A:$M,13,0)</f>
        <v>0</v>
      </c>
      <c r="M31" s="15">
        <f>VLOOKUP(A:A,[1]TDSheet!$A:$T,20,0)</f>
        <v>40</v>
      </c>
      <c r="N31" s="15">
        <f>VLOOKUP(A:A,[1]TDSheet!$A:$R,18,0)</f>
        <v>160</v>
      </c>
      <c r="O31" s="15"/>
      <c r="P31" s="15"/>
      <c r="Q31" s="18"/>
      <c r="R31" s="18">
        <v>120</v>
      </c>
      <c r="S31" s="15">
        <f t="shared" si="3"/>
        <v>95</v>
      </c>
      <c r="T31" s="18">
        <v>80</v>
      </c>
      <c r="U31" s="19">
        <f t="shared" si="4"/>
        <v>8.8631578947368421</v>
      </c>
      <c r="V31" s="15">
        <f t="shared" si="5"/>
        <v>4.2315789473684209</v>
      </c>
      <c r="W31" s="15"/>
      <c r="X31" s="15"/>
      <c r="Y31" s="15">
        <f>VLOOKUP(A:A,[1]TDSheet!$A:$Y,25,0)</f>
        <v>75</v>
      </c>
      <c r="Z31" s="15">
        <f>VLOOKUP(A:A,[1]TDSheet!$A:$Z,26,0)</f>
        <v>80</v>
      </c>
      <c r="AA31" s="15">
        <f>VLOOKUP(A:A,[1]TDSheet!$A:$AA,27,0)</f>
        <v>101.2</v>
      </c>
      <c r="AB31" s="15">
        <f>VLOOKUP(A:A,[3]TDSheet!$A:$D,4,0)</f>
        <v>130</v>
      </c>
      <c r="AC31" s="15" t="str">
        <f>VLOOKUP(A:A,[1]TDSheet!$A:$AC,29,0)</f>
        <v>м135з</v>
      </c>
      <c r="AD31" s="15" t="e">
        <f>VLOOKUP(A:A,[1]TDSheet!$A:$AD,30,0)</f>
        <v>#N/A</v>
      </c>
      <c r="AE31" s="15">
        <f t="shared" si="6"/>
        <v>0</v>
      </c>
      <c r="AF31" s="15">
        <f t="shared" si="7"/>
        <v>48</v>
      </c>
      <c r="AG31" s="15">
        <f t="shared" si="8"/>
        <v>32</v>
      </c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28</v>
      </c>
      <c r="D32" s="8">
        <v>30</v>
      </c>
      <c r="E32" s="8">
        <v>1</v>
      </c>
      <c r="F32" s="20">
        <v>27</v>
      </c>
      <c r="G32" s="1">
        <f>VLOOKUP(A:A,[1]TDSheet!$A:$G,7,0)</f>
        <v>0</v>
      </c>
      <c r="H32" s="1">
        <f>VLOOKUP(A:A,[1]TDSheet!$A:$H,8,0)</f>
        <v>45</v>
      </c>
      <c r="I32" s="15">
        <f>VLOOKUP(A:A,[2]TDSheet!$A:$F,6,0)</f>
        <v>50</v>
      </c>
      <c r="J32" s="15">
        <f t="shared" si="2"/>
        <v>-49</v>
      </c>
      <c r="K32" s="15">
        <f>VLOOKUP(A:A,[1]TDSheet!$A:$L,12,0)</f>
        <v>0</v>
      </c>
      <c r="L32" s="15">
        <f>VLOOKUP(A:A,[1]TDSheet!$A:$M,13,0)</f>
        <v>0</v>
      </c>
      <c r="M32" s="15">
        <f>VLOOKUP(A:A,[1]TDSheet!$A:$T,20,0)</f>
        <v>0</v>
      </c>
      <c r="N32" s="15">
        <f>VLOOKUP(A:A,[1]TDSheet!$A:$R,18,0)</f>
        <v>0</v>
      </c>
      <c r="O32" s="15"/>
      <c r="P32" s="15"/>
      <c r="Q32" s="18"/>
      <c r="R32" s="18"/>
      <c r="S32" s="15">
        <f t="shared" si="3"/>
        <v>0.2</v>
      </c>
      <c r="T32" s="18"/>
      <c r="U32" s="19">
        <f t="shared" si="4"/>
        <v>135</v>
      </c>
      <c r="V32" s="15">
        <f t="shared" si="5"/>
        <v>135</v>
      </c>
      <c r="W32" s="15"/>
      <c r="X32" s="15"/>
      <c r="Y32" s="15">
        <f>VLOOKUP(A:A,[1]TDSheet!$A:$Y,25,0)</f>
        <v>134.19999999999999</v>
      </c>
      <c r="Z32" s="15">
        <f>VLOOKUP(A:A,[1]TDSheet!$A:$Z,26,0)</f>
        <v>131.19999999999999</v>
      </c>
      <c r="AA32" s="15">
        <f>VLOOKUP(A:A,[1]TDSheet!$A:$AA,27,0)</f>
        <v>102.8</v>
      </c>
      <c r="AB32" s="15">
        <v>0</v>
      </c>
      <c r="AC32" s="15">
        <f>VLOOKUP(A:A,[1]TDSheet!$A:$AC,29,0)</f>
        <v>0</v>
      </c>
      <c r="AD32" s="15">
        <f>VLOOKUP(A:A,[1]TDSheet!$A:$AD,30,0)</f>
        <v>0</v>
      </c>
      <c r="AE32" s="15">
        <f t="shared" si="6"/>
        <v>0</v>
      </c>
      <c r="AF32" s="15">
        <f t="shared" si="7"/>
        <v>0</v>
      </c>
      <c r="AG32" s="15">
        <f t="shared" si="8"/>
        <v>0</v>
      </c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697</v>
      </c>
      <c r="D33" s="8">
        <v>1401</v>
      </c>
      <c r="E33" s="8">
        <v>798</v>
      </c>
      <c r="F33" s="8">
        <v>20</v>
      </c>
      <c r="G33" s="1">
        <f>VLOOKUP(A:A,[1]TDSheet!$A:$G,7,0)</f>
        <v>0</v>
      </c>
      <c r="H33" s="1">
        <f>VLOOKUP(A:A,[1]TDSheet!$A:$H,8,0)</f>
        <v>45</v>
      </c>
      <c r="I33" s="15">
        <f>VLOOKUP(A:A,[2]TDSheet!$A:$F,6,0)</f>
        <v>992</v>
      </c>
      <c r="J33" s="15">
        <f t="shared" si="2"/>
        <v>-194</v>
      </c>
      <c r="K33" s="15">
        <f>VLOOKUP(A:A,[1]TDSheet!$A:$L,12,0)</f>
        <v>0</v>
      </c>
      <c r="L33" s="15">
        <f>VLOOKUP(A:A,[1]TDSheet!$A:$M,13,0)</f>
        <v>0</v>
      </c>
      <c r="M33" s="15">
        <f>VLOOKUP(A:A,[1]TDSheet!$A:$T,20,0)</f>
        <v>0</v>
      </c>
      <c r="N33" s="15">
        <f>VLOOKUP(A:A,[1]TDSheet!$A:$R,18,0)</f>
        <v>0</v>
      </c>
      <c r="O33" s="15"/>
      <c r="P33" s="15"/>
      <c r="Q33" s="18"/>
      <c r="R33" s="18"/>
      <c r="S33" s="15">
        <f t="shared" si="3"/>
        <v>159.6</v>
      </c>
      <c r="T33" s="18"/>
      <c r="U33" s="19">
        <f t="shared" si="4"/>
        <v>0.12531328320802004</v>
      </c>
      <c r="V33" s="15">
        <f t="shared" si="5"/>
        <v>0.12531328320802004</v>
      </c>
      <c r="W33" s="15"/>
      <c r="X33" s="15"/>
      <c r="Y33" s="15">
        <f>VLOOKUP(A:A,[1]TDSheet!$A:$Y,25,0)</f>
        <v>482.6</v>
      </c>
      <c r="Z33" s="15">
        <f>VLOOKUP(A:A,[1]TDSheet!$A:$Z,26,0)</f>
        <v>519.79999999999995</v>
      </c>
      <c r="AA33" s="15">
        <f>VLOOKUP(A:A,[1]TDSheet!$A:$AA,27,0)</f>
        <v>507.8</v>
      </c>
      <c r="AB33" s="15">
        <f>VLOOKUP(A:A,[3]TDSheet!$A:$D,4,0)</f>
        <v>4</v>
      </c>
      <c r="AC33" s="15" t="str">
        <f>VLOOKUP(A:A,[1]TDSheet!$A:$AC,29,0)</f>
        <v>выв</v>
      </c>
      <c r="AD33" s="15" t="e">
        <f>VLOOKUP(A:A,[1]TDSheet!$A:$AD,30,0)</f>
        <v>#N/A</v>
      </c>
      <c r="AE33" s="15">
        <f t="shared" si="6"/>
        <v>0</v>
      </c>
      <c r="AF33" s="15">
        <f t="shared" si="7"/>
        <v>0</v>
      </c>
      <c r="AG33" s="15">
        <f t="shared" si="8"/>
        <v>0</v>
      </c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459.87400000000002</v>
      </c>
      <c r="D34" s="8">
        <v>518.101</v>
      </c>
      <c r="E34" s="8">
        <v>552.81200000000001</v>
      </c>
      <c r="F34" s="8">
        <v>413.98200000000003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540.9</v>
      </c>
      <c r="J34" s="15">
        <f t="shared" si="2"/>
        <v>11.912000000000035</v>
      </c>
      <c r="K34" s="15">
        <f>VLOOKUP(A:A,[1]TDSheet!$A:$L,12,0)</f>
        <v>60</v>
      </c>
      <c r="L34" s="15">
        <f>VLOOKUP(A:A,[1]TDSheet!$A:$M,13,0)</f>
        <v>50</v>
      </c>
      <c r="M34" s="15">
        <f>VLOOKUP(A:A,[1]TDSheet!$A:$T,20,0)</f>
        <v>100</v>
      </c>
      <c r="N34" s="15">
        <f>VLOOKUP(A:A,[1]TDSheet!$A:$R,18,0)</f>
        <v>270</v>
      </c>
      <c r="O34" s="15"/>
      <c r="P34" s="15"/>
      <c r="Q34" s="18"/>
      <c r="R34" s="18"/>
      <c r="S34" s="15">
        <f t="shared" si="3"/>
        <v>110.5624</v>
      </c>
      <c r="T34" s="18">
        <v>50</v>
      </c>
      <c r="U34" s="19">
        <f t="shared" si="4"/>
        <v>8.5380020694196226</v>
      </c>
      <c r="V34" s="15">
        <f t="shared" si="5"/>
        <v>3.7443289943054787</v>
      </c>
      <c r="W34" s="15"/>
      <c r="X34" s="15"/>
      <c r="Y34" s="15">
        <f>VLOOKUP(A:A,[1]TDSheet!$A:$Y,25,0)</f>
        <v>103.52500000000001</v>
      </c>
      <c r="Z34" s="15">
        <f>VLOOKUP(A:A,[1]TDSheet!$A:$Z,26,0)</f>
        <v>155.6944</v>
      </c>
      <c r="AA34" s="15">
        <f>VLOOKUP(A:A,[1]TDSheet!$A:$AA,27,0)</f>
        <v>113.3158</v>
      </c>
      <c r="AB34" s="15">
        <f>VLOOKUP(A:A,[3]TDSheet!$A:$D,4,0)</f>
        <v>85.667000000000002</v>
      </c>
      <c r="AC34" s="15">
        <f>VLOOKUP(A:A,[1]TDSheet!$A:$AC,29,0)</f>
        <v>0</v>
      </c>
      <c r="AD34" s="15" t="str">
        <f>VLOOKUP(A:A,[1]TDSheet!$A:$AD,30,0)</f>
        <v>костик</v>
      </c>
      <c r="AE34" s="15">
        <f t="shared" si="6"/>
        <v>0</v>
      </c>
      <c r="AF34" s="15">
        <f t="shared" si="7"/>
        <v>0</v>
      </c>
      <c r="AG34" s="15">
        <f t="shared" si="8"/>
        <v>50</v>
      </c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230</v>
      </c>
      <c r="D35" s="8">
        <v>1588</v>
      </c>
      <c r="E35" s="8">
        <v>1030</v>
      </c>
      <c r="F35" s="8">
        <v>770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1056</v>
      </c>
      <c r="J35" s="15">
        <f t="shared" si="2"/>
        <v>-26</v>
      </c>
      <c r="K35" s="15">
        <f>VLOOKUP(A:A,[1]TDSheet!$A:$L,12,0)</f>
        <v>120</v>
      </c>
      <c r="L35" s="15">
        <f>VLOOKUP(A:A,[1]TDSheet!$A:$M,13,0)</f>
        <v>0</v>
      </c>
      <c r="M35" s="15">
        <f>VLOOKUP(A:A,[1]TDSheet!$A:$T,20,0)</f>
        <v>120</v>
      </c>
      <c r="N35" s="15">
        <f>VLOOKUP(A:A,[1]TDSheet!$A:$R,18,0)</f>
        <v>480</v>
      </c>
      <c r="O35" s="15"/>
      <c r="P35" s="15"/>
      <c r="Q35" s="18"/>
      <c r="R35" s="18">
        <v>120</v>
      </c>
      <c r="S35" s="15">
        <f t="shared" si="3"/>
        <v>206</v>
      </c>
      <c r="T35" s="18">
        <v>140</v>
      </c>
      <c r="U35" s="19">
        <f t="shared" si="4"/>
        <v>8.4951456310679614</v>
      </c>
      <c r="V35" s="15">
        <f t="shared" si="5"/>
        <v>3.737864077669903</v>
      </c>
      <c r="W35" s="15"/>
      <c r="X35" s="15"/>
      <c r="Y35" s="15">
        <f>VLOOKUP(A:A,[1]TDSheet!$A:$Y,25,0)</f>
        <v>159.19999999999999</v>
      </c>
      <c r="Z35" s="15">
        <f>VLOOKUP(A:A,[1]TDSheet!$A:$Z,26,0)</f>
        <v>194.4</v>
      </c>
      <c r="AA35" s="15">
        <f>VLOOKUP(A:A,[1]TDSheet!$A:$AA,27,0)</f>
        <v>212</v>
      </c>
      <c r="AB35" s="15">
        <f>VLOOKUP(A:A,[3]TDSheet!$A:$D,4,0)</f>
        <v>172</v>
      </c>
      <c r="AC35" s="15" t="str">
        <f>VLOOKUP(A:A,[1]TDSheet!$A:$AC,29,0)</f>
        <v>м43з</v>
      </c>
      <c r="AD35" s="15" t="e">
        <f>VLOOKUP(A:A,[1]TDSheet!$A:$AD,30,0)</f>
        <v>#N/A</v>
      </c>
      <c r="AE35" s="15">
        <f t="shared" si="6"/>
        <v>0</v>
      </c>
      <c r="AF35" s="15">
        <f t="shared" si="7"/>
        <v>48</v>
      </c>
      <c r="AG35" s="15">
        <f t="shared" si="8"/>
        <v>56</v>
      </c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2113</v>
      </c>
      <c r="D36" s="8">
        <v>11583</v>
      </c>
      <c r="E36" s="8">
        <v>6623</v>
      </c>
      <c r="F36" s="8">
        <v>5649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7035</v>
      </c>
      <c r="J36" s="15">
        <f t="shared" si="2"/>
        <v>-412</v>
      </c>
      <c r="K36" s="15">
        <f>VLOOKUP(A:A,[1]TDSheet!$A:$L,12,0)</f>
        <v>1400</v>
      </c>
      <c r="L36" s="15">
        <f>VLOOKUP(A:A,[1]TDSheet!$A:$M,13,0)</f>
        <v>0</v>
      </c>
      <c r="M36" s="15">
        <f>VLOOKUP(A:A,[1]TDSheet!$A:$T,20,0)</f>
        <v>0</v>
      </c>
      <c r="N36" s="15">
        <f>VLOOKUP(A:A,[1]TDSheet!$A:$R,18,0)</f>
        <v>2600</v>
      </c>
      <c r="O36" s="15"/>
      <c r="P36" s="15"/>
      <c r="Q36" s="18"/>
      <c r="R36" s="18">
        <v>1000</v>
      </c>
      <c r="S36" s="15">
        <f t="shared" si="3"/>
        <v>1324.6</v>
      </c>
      <c r="T36" s="18">
        <v>1000</v>
      </c>
      <c r="U36" s="19">
        <f t="shared" si="4"/>
        <v>8.7943530122301077</v>
      </c>
      <c r="V36" s="15">
        <f t="shared" si="5"/>
        <v>4.2646836780914992</v>
      </c>
      <c r="W36" s="15"/>
      <c r="X36" s="15"/>
      <c r="Y36" s="15">
        <f>VLOOKUP(A:A,[1]TDSheet!$A:$Y,25,0)</f>
        <v>1408</v>
      </c>
      <c r="Z36" s="15">
        <f>VLOOKUP(A:A,[1]TDSheet!$A:$Z,26,0)</f>
        <v>1381.4</v>
      </c>
      <c r="AA36" s="15">
        <f>VLOOKUP(A:A,[1]TDSheet!$A:$AA,27,0)</f>
        <v>1455.2</v>
      </c>
      <c r="AB36" s="15">
        <f>VLOOKUP(A:A,[3]TDSheet!$A:$D,4,0)</f>
        <v>1383</v>
      </c>
      <c r="AC36" s="15" t="str">
        <f>VLOOKUP(A:A,[1]TDSheet!$A:$AC,29,0)</f>
        <v>кор</v>
      </c>
      <c r="AD36" s="15">
        <f>VLOOKUP(A:A,[1]TDSheet!$A:$AD,30,0)</f>
        <v>0</v>
      </c>
      <c r="AE36" s="15">
        <f t="shared" si="6"/>
        <v>0</v>
      </c>
      <c r="AF36" s="15">
        <f t="shared" si="7"/>
        <v>400</v>
      </c>
      <c r="AG36" s="15">
        <f t="shared" si="8"/>
        <v>400</v>
      </c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/>
      <c r="D37" s="8">
        <v>2248</v>
      </c>
      <c r="E37" s="20">
        <v>1138</v>
      </c>
      <c r="F37" s="20">
        <v>1094</v>
      </c>
      <c r="G37" s="1">
        <f>VLOOKUP(A:A,[1]TDSheet!$A:$G,7,0)</f>
        <v>0.5</v>
      </c>
      <c r="H37" s="1" t="e">
        <f>VLOOKUP(A:A,[1]TDSheet!$A:$H,8,0)</f>
        <v>#N/A</v>
      </c>
      <c r="I37" s="15">
        <f>VLOOKUP(A:A,[2]TDSheet!$A:$F,6,0)</f>
        <v>1144</v>
      </c>
      <c r="J37" s="15">
        <f t="shared" si="2"/>
        <v>-6</v>
      </c>
      <c r="K37" s="15">
        <f>VLOOKUP(A:A,[1]TDSheet!$A:$L,12,0)</f>
        <v>388</v>
      </c>
      <c r="L37" s="15">
        <f>VLOOKUP(A:A,[1]TDSheet!$A:$M,13,0)</f>
        <v>0</v>
      </c>
      <c r="M37" s="15">
        <f>VLOOKUP(A:A,[1]TDSheet!$A:$T,20,0)</f>
        <v>0</v>
      </c>
      <c r="N37" s="15">
        <f>VLOOKUP(A:A,[1]TDSheet!$A:$R,18,0)</f>
        <v>0</v>
      </c>
      <c r="O37" s="15"/>
      <c r="P37" s="15"/>
      <c r="Q37" s="18">
        <v>80</v>
      </c>
      <c r="R37" s="18">
        <v>200</v>
      </c>
      <c r="S37" s="15">
        <f t="shared" si="3"/>
        <v>227.6</v>
      </c>
      <c r="T37" s="18">
        <v>200</v>
      </c>
      <c r="U37" s="19">
        <f t="shared" si="4"/>
        <v>8.6203866432337435</v>
      </c>
      <c r="V37" s="15">
        <f t="shared" si="5"/>
        <v>4.8066783831282951</v>
      </c>
      <c r="W37" s="15"/>
      <c r="X37" s="15"/>
      <c r="Y37" s="15">
        <f>VLOOKUP(A:A,[1]TDSheet!$A:$Y,25,0)</f>
        <v>181.6</v>
      </c>
      <c r="Z37" s="15">
        <f>VLOOKUP(A:A,[1]TDSheet!$A:$Z,26,0)</f>
        <v>188.4</v>
      </c>
      <c r="AA37" s="15">
        <f>VLOOKUP(A:A,[1]TDSheet!$A:$AA,27,0)</f>
        <v>262.2</v>
      </c>
      <c r="AB37" s="15">
        <f>VLOOKUP(A:A,[3]TDSheet!$A:$D,4,0)</f>
        <v>386</v>
      </c>
      <c r="AC37" s="15" t="e">
        <f>VLOOKUP(A:A,[1]TDSheet!$A:$AC,29,0)</f>
        <v>#N/A</v>
      </c>
      <c r="AD37" s="15" t="e">
        <f>VLOOKUP(A:A,[1]TDSheet!$A:$AD,30,0)</f>
        <v>#N/A</v>
      </c>
      <c r="AE37" s="15">
        <f t="shared" si="6"/>
        <v>40</v>
      </c>
      <c r="AF37" s="15">
        <f t="shared" si="7"/>
        <v>100</v>
      </c>
      <c r="AG37" s="15">
        <f t="shared" si="8"/>
        <v>100</v>
      </c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/>
      <c r="D38" s="8">
        <v>314</v>
      </c>
      <c r="E38" s="8">
        <v>56</v>
      </c>
      <c r="F38" s="8">
        <v>256</v>
      </c>
      <c r="G38" s="1">
        <f>VLOOKUP(A:A,[1]TDSheet!$A:$G,7,0)</f>
        <v>0.5</v>
      </c>
      <c r="H38" s="1" t="e">
        <f>VLOOKUP(A:A,[1]TDSheet!$A:$H,8,0)</f>
        <v>#N/A</v>
      </c>
      <c r="I38" s="15">
        <f>VLOOKUP(A:A,[2]TDSheet!$A:$F,6,0)</f>
        <v>58</v>
      </c>
      <c r="J38" s="15">
        <f t="shared" si="2"/>
        <v>-2</v>
      </c>
      <c r="K38" s="15">
        <f>VLOOKUP(A:A,[1]TDSheet!$A:$L,12,0)</f>
        <v>0</v>
      </c>
      <c r="L38" s="15">
        <f>VLOOKUP(A:A,[1]TDSheet!$A:$M,13,0)</f>
        <v>0</v>
      </c>
      <c r="M38" s="15">
        <f>VLOOKUP(A:A,[1]TDSheet!$A:$T,20,0)</f>
        <v>0</v>
      </c>
      <c r="N38" s="15">
        <f>VLOOKUP(A:A,[1]TDSheet!$A:$R,18,0)</f>
        <v>0</v>
      </c>
      <c r="O38" s="15"/>
      <c r="P38" s="15"/>
      <c r="Q38" s="18"/>
      <c r="R38" s="18"/>
      <c r="S38" s="15">
        <f t="shared" si="3"/>
        <v>11.2</v>
      </c>
      <c r="T38" s="18"/>
      <c r="U38" s="19">
        <f t="shared" si="4"/>
        <v>22.857142857142858</v>
      </c>
      <c r="V38" s="15">
        <f t="shared" si="5"/>
        <v>22.857142857142858</v>
      </c>
      <c r="W38" s="15"/>
      <c r="X38" s="15"/>
      <c r="Y38" s="15">
        <f>VLOOKUP(A:A,[1]TDSheet!$A:$Y,25,0)</f>
        <v>41</v>
      </c>
      <c r="Z38" s="15">
        <f>VLOOKUP(A:A,[1]TDSheet!$A:$Z,26,0)</f>
        <v>33.799999999999997</v>
      </c>
      <c r="AA38" s="15">
        <f>VLOOKUP(A:A,[1]TDSheet!$A:$AA,27,0)</f>
        <v>38.799999999999997</v>
      </c>
      <c r="AB38" s="15">
        <f>VLOOKUP(A:A,[3]TDSheet!$A:$D,4,0)</f>
        <v>8</v>
      </c>
      <c r="AC38" s="15" t="e">
        <f>VLOOKUP(A:A,[1]TDSheet!$A:$AC,29,0)</f>
        <v>#N/A</v>
      </c>
      <c r="AD38" s="15" t="e">
        <f>VLOOKUP(A:A,[1]TDSheet!$A:$AD,30,0)</f>
        <v>#N/A</v>
      </c>
      <c r="AE38" s="15">
        <f t="shared" si="6"/>
        <v>0</v>
      </c>
      <c r="AF38" s="15">
        <f t="shared" si="7"/>
        <v>0</v>
      </c>
      <c r="AG38" s="15">
        <f t="shared" si="8"/>
        <v>0</v>
      </c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30</v>
      </c>
      <c r="D39" s="8">
        <v>5083</v>
      </c>
      <c r="E39" s="8">
        <v>2791</v>
      </c>
      <c r="F39" s="8">
        <v>1664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3120</v>
      </c>
      <c r="J39" s="15">
        <f t="shared" si="2"/>
        <v>-329</v>
      </c>
      <c r="K39" s="15">
        <f>VLOOKUP(A:A,[1]TDSheet!$A:$L,12,0)</f>
        <v>312</v>
      </c>
      <c r="L39" s="15">
        <f>VLOOKUP(A:A,[1]TDSheet!$A:$M,13,0)</f>
        <v>0</v>
      </c>
      <c r="M39" s="15">
        <f>VLOOKUP(A:A,[1]TDSheet!$A:$T,20,0)</f>
        <v>120</v>
      </c>
      <c r="N39" s="15">
        <f>VLOOKUP(A:A,[1]TDSheet!$A:$R,18,0)</f>
        <v>1600</v>
      </c>
      <c r="O39" s="15"/>
      <c r="P39" s="15"/>
      <c r="Q39" s="18"/>
      <c r="R39" s="18">
        <v>800</v>
      </c>
      <c r="S39" s="15">
        <f t="shared" si="3"/>
        <v>558.20000000000005</v>
      </c>
      <c r="T39" s="18">
        <v>400</v>
      </c>
      <c r="U39" s="19">
        <f t="shared" si="4"/>
        <v>8.7710498029380144</v>
      </c>
      <c r="V39" s="15">
        <f t="shared" si="5"/>
        <v>2.9810103905410243</v>
      </c>
      <c r="W39" s="15"/>
      <c r="X39" s="15"/>
      <c r="Y39" s="15">
        <f>VLOOKUP(A:A,[1]TDSheet!$A:$Y,25,0)</f>
        <v>479</v>
      </c>
      <c r="Z39" s="15">
        <f>VLOOKUP(A:A,[1]TDSheet!$A:$Z,26,0)</f>
        <v>422</v>
      </c>
      <c r="AA39" s="15">
        <f>VLOOKUP(A:A,[1]TDSheet!$A:$AA,27,0)</f>
        <v>611.20000000000005</v>
      </c>
      <c r="AB39" s="15">
        <f>VLOOKUP(A:A,[3]TDSheet!$A:$D,4,0)</f>
        <v>618</v>
      </c>
      <c r="AC39" s="15" t="str">
        <f>VLOOKUP(A:A,[1]TDSheet!$A:$AC,29,0)</f>
        <v>м1400з</v>
      </c>
      <c r="AD39" s="15" t="str">
        <f>VLOOKUP(A:A,[1]TDSheet!$A:$AD,30,0)</f>
        <v>м470з</v>
      </c>
      <c r="AE39" s="15">
        <f t="shared" si="6"/>
        <v>0</v>
      </c>
      <c r="AF39" s="15">
        <f t="shared" si="7"/>
        <v>320</v>
      </c>
      <c r="AG39" s="15">
        <f t="shared" si="8"/>
        <v>160</v>
      </c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2108</v>
      </c>
      <c r="D40" s="8">
        <v>9913</v>
      </c>
      <c r="E40" s="8">
        <v>6766</v>
      </c>
      <c r="F40" s="8">
        <v>3796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7020</v>
      </c>
      <c r="J40" s="15">
        <f t="shared" si="2"/>
        <v>-254</v>
      </c>
      <c r="K40" s="15">
        <f>VLOOKUP(A:A,[1]TDSheet!$A:$L,12,0)</f>
        <v>1200</v>
      </c>
      <c r="L40" s="15">
        <f>VLOOKUP(A:A,[1]TDSheet!$A:$M,13,0)</f>
        <v>680</v>
      </c>
      <c r="M40" s="15">
        <f>VLOOKUP(A:A,[1]TDSheet!$A:$T,20,0)</f>
        <v>600</v>
      </c>
      <c r="N40" s="15">
        <f>VLOOKUP(A:A,[1]TDSheet!$A:$R,18,0)</f>
        <v>3800</v>
      </c>
      <c r="O40" s="15"/>
      <c r="P40" s="15"/>
      <c r="Q40" s="18"/>
      <c r="R40" s="18">
        <v>1000</v>
      </c>
      <c r="S40" s="15">
        <f t="shared" si="3"/>
        <v>1353.2</v>
      </c>
      <c r="T40" s="18">
        <v>800</v>
      </c>
      <c r="U40" s="19">
        <f t="shared" si="4"/>
        <v>8.7762341117351461</v>
      </c>
      <c r="V40" s="15">
        <f t="shared" si="5"/>
        <v>2.8052024830032516</v>
      </c>
      <c r="W40" s="15"/>
      <c r="X40" s="15"/>
      <c r="Y40" s="15">
        <f>VLOOKUP(A:A,[1]TDSheet!$A:$Y,25,0)</f>
        <v>1090.4000000000001</v>
      </c>
      <c r="Z40" s="15">
        <f>VLOOKUP(A:A,[1]TDSheet!$A:$Z,26,0)</f>
        <v>1117.4000000000001</v>
      </c>
      <c r="AA40" s="15">
        <f>VLOOKUP(A:A,[1]TDSheet!$A:$AA,27,0)</f>
        <v>1264.2</v>
      </c>
      <c r="AB40" s="15">
        <f>VLOOKUP(A:A,[3]TDSheet!$A:$D,4,0)</f>
        <v>1355</v>
      </c>
      <c r="AC40" s="15" t="str">
        <f>VLOOKUP(A:A,[1]TDSheet!$A:$AC,29,0)</f>
        <v>кор</v>
      </c>
      <c r="AD40" s="15" t="e">
        <f>VLOOKUP(A:A,[1]TDSheet!$A:$AD,30,0)</f>
        <v>#N/A</v>
      </c>
      <c r="AE40" s="15">
        <f t="shared" si="6"/>
        <v>0</v>
      </c>
      <c r="AF40" s="15">
        <f t="shared" si="7"/>
        <v>400</v>
      </c>
      <c r="AG40" s="15">
        <f t="shared" si="8"/>
        <v>320</v>
      </c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311</v>
      </c>
      <c r="D41" s="8">
        <v>1204</v>
      </c>
      <c r="E41" s="8">
        <v>1370</v>
      </c>
      <c r="F41" s="8">
        <v>33</v>
      </c>
      <c r="G41" s="1">
        <f>VLOOKUP(A:A,[1]TDSheet!$A:$G,7,0)</f>
        <v>0.3</v>
      </c>
      <c r="H41" s="1">
        <f>VLOOKUP(A:A,[1]TDSheet!$A:$H,8,0)</f>
        <v>60</v>
      </c>
      <c r="I41" s="15">
        <f>VLOOKUP(A:A,[2]TDSheet!$A:$F,6,0)</f>
        <v>1960</v>
      </c>
      <c r="J41" s="15">
        <f t="shared" si="2"/>
        <v>-590</v>
      </c>
      <c r="K41" s="15">
        <f>VLOOKUP(A:A,[1]TDSheet!$A:$L,12,0)</f>
        <v>80</v>
      </c>
      <c r="L41" s="15">
        <f>VLOOKUP(A:A,[1]TDSheet!$A:$M,13,0)</f>
        <v>800</v>
      </c>
      <c r="M41" s="15">
        <f>VLOOKUP(A:A,[1]TDSheet!$A:$T,20,0)</f>
        <v>0</v>
      </c>
      <c r="N41" s="15">
        <f>VLOOKUP(A:A,[1]TDSheet!$A:$R,18,0)</f>
        <v>600</v>
      </c>
      <c r="O41" s="15"/>
      <c r="P41" s="15"/>
      <c r="Q41" s="18">
        <v>400</v>
      </c>
      <c r="R41" s="18">
        <v>400</v>
      </c>
      <c r="S41" s="15">
        <f t="shared" si="3"/>
        <v>274</v>
      </c>
      <c r="T41" s="18">
        <v>400</v>
      </c>
      <c r="U41" s="19">
        <f t="shared" si="4"/>
        <v>9.9014598540145986</v>
      </c>
      <c r="V41" s="15">
        <f t="shared" si="5"/>
        <v>0.12043795620437957</v>
      </c>
      <c r="W41" s="15"/>
      <c r="X41" s="15"/>
      <c r="Y41" s="15">
        <f>VLOOKUP(A:A,[1]TDSheet!$A:$Y,25,0)</f>
        <v>432.8</v>
      </c>
      <c r="Z41" s="15">
        <f>VLOOKUP(A:A,[1]TDSheet!$A:$Z,26,0)</f>
        <v>272.8</v>
      </c>
      <c r="AA41" s="15">
        <f>VLOOKUP(A:A,[1]TDSheet!$A:$AA,27,0)</f>
        <v>425</v>
      </c>
      <c r="AB41" s="15">
        <f>VLOOKUP(A:A,[3]TDSheet!$A:$D,4,0)</f>
        <v>276</v>
      </c>
      <c r="AC41" s="15" t="str">
        <f>VLOOKUP(A:A,[1]TDSheet!$A:$AC,29,0)</f>
        <v>м600з</v>
      </c>
      <c r="AD41" s="15" t="str">
        <f>VLOOKUP(A:A,[1]TDSheet!$A:$AD,30,0)</f>
        <v>зк</v>
      </c>
      <c r="AE41" s="15">
        <f t="shared" si="6"/>
        <v>120</v>
      </c>
      <c r="AF41" s="15">
        <f t="shared" si="7"/>
        <v>120</v>
      </c>
      <c r="AG41" s="15">
        <f t="shared" si="8"/>
        <v>120</v>
      </c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504</v>
      </c>
      <c r="D42" s="8">
        <v>4512</v>
      </c>
      <c r="E42" s="8">
        <v>2178</v>
      </c>
      <c r="F42" s="8">
        <v>1952</v>
      </c>
      <c r="G42" s="1">
        <f>VLOOKUP(A:A,[1]TDSheet!$A:$G,7,0)</f>
        <v>0.1</v>
      </c>
      <c r="H42" s="1">
        <f>VLOOKUP(A:A,[1]TDSheet!$A:$H,8,0)</f>
        <v>60</v>
      </c>
      <c r="I42" s="15">
        <f>VLOOKUP(A:A,[2]TDSheet!$A:$F,6,0)</f>
        <v>2223</v>
      </c>
      <c r="J42" s="15">
        <f t="shared" si="2"/>
        <v>-45</v>
      </c>
      <c r="K42" s="15">
        <f>VLOOKUP(A:A,[1]TDSheet!$A:$L,12,0)</f>
        <v>0</v>
      </c>
      <c r="L42" s="15">
        <f>VLOOKUP(A:A,[1]TDSheet!$A:$M,13,0)</f>
        <v>280</v>
      </c>
      <c r="M42" s="15">
        <f>VLOOKUP(A:A,[1]TDSheet!$A:$T,20,0)</f>
        <v>140</v>
      </c>
      <c r="N42" s="15">
        <f>VLOOKUP(A:A,[1]TDSheet!$A:$R,18,0)</f>
        <v>840</v>
      </c>
      <c r="O42" s="15"/>
      <c r="P42" s="15"/>
      <c r="Q42" s="18"/>
      <c r="R42" s="18">
        <v>700</v>
      </c>
      <c r="S42" s="15">
        <f t="shared" si="3"/>
        <v>435.6</v>
      </c>
      <c r="T42" s="18">
        <v>560</v>
      </c>
      <c r="U42" s="19">
        <f t="shared" si="4"/>
        <v>10.266299357208448</v>
      </c>
      <c r="V42" s="15">
        <f t="shared" si="5"/>
        <v>4.4811753902662987</v>
      </c>
      <c r="W42" s="15"/>
      <c r="X42" s="15"/>
      <c r="Y42" s="15">
        <f>VLOOKUP(A:A,[1]TDSheet!$A:$Y,25,0)</f>
        <v>342.8</v>
      </c>
      <c r="Z42" s="15">
        <f>VLOOKUP(A:A,[1]TDSheet!$A:$Z,26,0)</f>
        <v>406</v>
      </c>
      <c r="AA42" s="15">
        <f>VLOOKUP(A:A,[1]TDSheet!$A:$AA,27,0)</f>
        <v>474</v>
      </c>
      <c r="AB42" s="15">
        <f>VLOOKUP(A:A,[3]TDSheet!$A:$D,4,0)</f>
        <v>278</v>
      </c>
      <c r="AC42" s="15">
        <f>VLOOKUP(A:A,[1]TDSheet!$A:$AC,29,0)</f>
        <v>0</v>
      </c>
      <c r="AD42" s="15" t="e">
        <f>VLOOKUP(A:A,[1]TDSheet!$A:$AD,30,0)</f>
        <v>#N/A</v>
      </c>
      <c r="AE42" s="15">
        <f t="shared" si="6"/>
        <v>0</v>
      </c>
      <c r="AF42" s="15">
        <f t="shared" si="7"/>
        <v>70</v>
      </c>
      <c r="AG42" s="15">
        <f t="shared" si="8"/>
        <v>56</v>
      </c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34</v>
      </c>
      <c r="D43" s="8">
        <v>2851</v>
      </c>
      <c r="E43" s="8">
        <v>1376</v>
      </c>
      <c r="F43" s="8">
        <v>999</v>
      </c>
      <c r="G43" s="1">
        <f>VLOOKUP(A:A,[1]TDSheet!$A:$G,7,0)</f>
        <v>0.1</v>
      </c>
      <c r="H43" s="1">
        <f>VLOOKUP(A:A,[1]TDSheet!$A:$H,8,0)</f>
        <v>60</v>
      </c>
      <c r="I43" s="15">
        <f>VLOOKUP(A:A,[2]TDSheet!$A:$F,6,0)</f>
        <v>2571</v>
      </c>
      <c r="J43" s="15">
        <f t="shared" si="2"/>
        <v>-1195</v>
      </c>
      <c r="K43" s="15">
        <f>VLOOKUP(A:A,[1]TDSheet!$A:$L,12,0)</f>
        <v>420</v>
      </c>
      <c r="L43" s="15">
        <f>VLOOKUP(A:A,[1]TDSheet!$A:$M,13,0)</f>
        <v>206</v>
      </c>
      <c r="M43" s="22">
        <v>234</v>
      </c>
      <c r="N43" s="22">
        <v>467</v>
      </c>
      <c r="O43" s="15"/>
      <c r="P43" s="15"/>
      <c r="Q43" s="18"/>
      <c r="R43" s="18">
        <v>700</v>
      </c>
      <c r="S43" s="15">
        <f t="shared" si="3"/>
        <v>275.2</v>
      </c>
      <c r="T43" s="18">
        <v>560</v>
      </c>
      <c r="U43" s="19">
        <f t="shared" si="4"/>
        <v>13.030523255813954</v>
      </c>
      <c r="V43" s="15">
        <f t="shared" si="5"/>
        <v>3.6300872093023258</v>
      </c>
      <c r="W43" s="15"/>
      <c r="X43" s="15"/>
      <c r="Y43" s="15">
        <f>VLOOKUP(A:A,[1]TDSheet!$A:$Y,25,0)</f>
        <v>347.4</v>
      </c>
      <c r="Z43" s="15">
        <f>VLOOKUP(A:A,[1]TDSheet!$A:$Z,26,0)</f>
        <v>315.2</v>
      </c>
      <c r="AA43" s="15">
        <f>VLOOKUP(A:A,[1]TDSheet!$A:$AA,27,0)</f>
        <v>329.8</v>
      </c>
      <c r="AB43" s="15">
        <f>VLOOKUP(A:A,[3]TDSheet!$A:$D,4,0)</f>
        <v>461</v>
      </c>
      <c r="AC43" s="15" t="str">
        <f>VLOOKUP(A:A,[1]TDSheet!$A:$AC,29,0)</f>
        <v>м164з</v>
      </c>
      <c r="AD43" s="21">
        <f>VLOOKUP(A:A,[1]TDSheet!$A:$AD,30,0)</f>
        <v>0</v>
      </c>
      <c r="AE43" s="15">
        <f t="shared" si="6"/>
        <v>0</v>
      </c>
      <c r="AF43" s="15">
        <f t="shared" si="7"/>
        <v>70</v>
      </c>
      <c r="AG43" s="15">
        <f t="shared" si="8"/>
        <v>56</v>
      </c>
      <c r="AH43" s="15"/>
      <c r="AI43" s="15"/>
    </row>
    <row r="44" spans="1:35" s="1" customFormat="1" ht="11.1" customHeight="1" outlineLevel="1" x14ac:dyDescent="0.2">
      <c r="A44" s="7" t="s">
        <v>47</v>
      </c>
      <c r="B44" s="7" t="s">
        <v>9</v>
      </c>
      <c r="C44" s="8">
        <v>58.161000000000001</v>
      </c>
      <c r="D44" s="8"/>
      <c r="E44" s="8">
        <v>12.07</v>
      </c>
      <c r="F44" s="8">
        <v>46.091000000000001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14.2</v>
      </c>
      <c r="J44" s="15">
        <f t="shared" si="2"/>
        <v>-2.129999999999999</v>
      </c>
      <c r="K44" s="15">
        <f>VLOOKUP(A:A,[1]TDSheet!$A:$L,12,0)</f>
        <v>0</v>
      </c>
      <c r="L44" s="15">
        <f>VLOOKUP(A:A,[1]TDSheet!$A:$M,13,0)</f>
        <v>0</v>
      </c>
      <c r="M44" s="15">
        <f>VLOOKUP(A:A,[1]TDSheet!$A:$T,20,0)</f>
        <v>0</v>
      </c>
      <c r="N44" s="15">
        <f>VLOOKUP(A:A,[1]TDSheet!$A:$R,18,0)</f>
        <v>0</v>
      </c>
      <c r="O44" s="15"/>
      <c r="P44" s="15"/>
      <c r="Q44" s="18"/>
      <c r="R44" s="18"/>
      <c r="S44" s="15">
        <f t="shared" si="3"/>
        <v>2.4140000000000001</v>
      </c>
      <c r="T44" s="18"/>
      <c r="U44" s="19">
        <f t="shared" si="4"/>
        <v>19.093206296603146</v>
      </c>
      <c r="V44" s="15">
        <f t="shared" si="5"/>
        <v>19.093206296603146</v>
      </c>
      <c r="W44" s="15"/>
      <c r="X44" s="15"/>
      <c r="Y44" s="15">
        <f>VLOOKUP(A:A,[1]TDSheet!$A:$Y,25,0)</f>
        <v>3.1095999999999999</v>
      </c>
      <c r="Z44" s="15">
        <f>VLOOKUP(A:A,[1]TDSheet!$A:$Z,26,0)</f>
        <v>6.5742000000000003</v>
      </c>
      <c r="AA44" s="15">
        <f>VLOOKUP(A:A,[1]TDSheet!$A:$AA,27,0)</f>
        <v>4.0880000000000001</v>
      </c>
      <c r="AB44" s="15">
        <f>VLOOKUP(A:A,[3]TDSheet!$A:$D,4,0)</f>
        <v>1.2050000000000001</v>
      </c>
      <c r="AC44" s="22" t="str">
        <f>VLOOKUP(A:A,[1]TDSheet!$A:$AC,29,0)</f>
        <v>костик</v>
      </c>
      <c r="AD44" s="15" t="e">
        <f>VLOOKUP(A:A,[1]TDSheet!$A:$AD,30,0)</f>
        <v>#N/A</v>
      </c>
      <c r="AE44" s="15">
        <f t="shared" si="6"/>
        <v>0</v>
      </c>
      <c r="AF44" s="15">
        <f t="shared" si="7"/>
        <v>0</v>
      </c>
      <c r="AG44" s="15">
        <f t="shared" si="8"/>
        <v>0</v>
      </c>
      <c r="AH44" s="15"/>
      <c r="AI44" s="15"/>
    </row>
    <row r="45" spans="1:35" s="1" customFormat="1" ht="11.1" customHeight="1" outlineLevel="1" x14ac:dyDescent="0.2">
      <c r="A45" s="7" t="s">
        <v>48</v>
      </c>
      <c r="B45" s="7" t="s">
        <v>9</v>
      </c>
      <c r="C45" s="8">
        <v>97.54</v>
      </c>
      <c r="D45" s="8">
        <v>1099.78</v>
      </c>
      <c r="E45" s="8">
        <v>603.28300000000002</v>
      </c>
      <c r="F45" s="8">
        <v>583.03399999999999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615.5</v>
      </c>
      <c r="J45" s="15">
        <f t="shared" si="2"/>
        <v>-12.216999999999985</v>
      </c>
      <c r="K45" s="15">
        <f>VLOOKUP(A:A,[1]TDSheet!$A:$L,12,0)</f>
        <v>100</v>
      </c>
      <c r="L45" s="15">
        <f>VLOOKUP(A:A,[1]TDSheet!$A:$M,13,0)</f>
        <v>0</v>
      </c>
      <c r="M45" s="15">
        <f>VLOOKUP(A:A,[1]TDSheet!$A:$T,20,0)</f>
        <v>0</v>
      </c>
      <c r="N45" s="15">
        <f>VLOOKUP(A:A,[1]TDSheet!$A:$R,18,0)</f>
        <v>300</v>
      </c>
      <c r="O45" s="15"/>
      <c r="P45" s="15"/>
      <c r="Q45" s="18"/>
      <c r="R45" s="18"/>
      <c r="S45" s="15">
        <f t="shared" si="3"/>
        <v>120.6566</v>
      </c>
      <c r="T45" s="18">
        <v>50</v>
      </c>
      <c r="U45" s="19">
        <f t="shared" si="4"/>
        <v>8.5617695177885018</v>
      </c>
      <c r="V45" s="15">
        <f t="shared" si="5"/>
        <v>4.8321766069987051</v>
      </c>
      <c r="W45" s="15"/>
      <c r="X45" s="15"/>
      <c r="Y45" s="15">
        <f>VLOOKUP(A:A,[1]TDSheet!$A:$Y,25,0)</f>
        <v>118.0936</v>
      </c>
      <c r="Z45" s="15">
        <f>VLOOKUP(A:A,[1]TDSheet!$A:$Z,26,0)</f>
        <v>122.7902</v>
      </c>
      <c r="AA45" s="15">
        <f>VLOOKUP(A:A,[1]TDSheet!$A:$AA,27,0)</f>
        <v>140.61279999999999</v>
      </c>
      <c r="AB45" s="15">
        <f>VLOOKUP(A:A,[3]TDSheet!$A:$D,4,0)</f>
        <v>90.554000000000002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6"/>
        <v>0</v>
      </c>
      <c r="AF45" s="15">
        <f t="shared" si="7"/>
        <v>0</v>
      </c>
      <c r="AG45" s="15">
        <f t="shared" si="8"/>
        <v>50</v>
      </c>
      <c r="AH45" s="15"/>
      <c r="AI45" s="15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94</v>
      </c>
      <c r="D46" s="8">
        <v>854</v>
      </c>
      <c r="E46" s="8">
        <v>305</v>
      </c>
      <c r="F46" s="8">
        <v>623</v>
      </c>
      <c r="G46" s="1">
        <f>VLOOKUP(A:A,[1]TDSheet!$A:$G,7,0)</f>
        <v>0.4</v>
      </c>
      <c r="H46" s="1">
        <f>VLOOKUP(A:A,[1]TDSheet!$A:$H,8,0)</f>
        <v>45</v>
      </c>
      <c r="I46" s="15">
        <f>VLOOKUP(A:A,[2]TDSheet!$A:$F,6,0)</f>
        <v>321</v>
      </c>
      <c r="J46" s="15">
        <f t="shared" si="2"/>
        <v>-16</v>
      </c>
      <c r="K46" s="15">
        <f>VLOOKUP(A:A,[1]TDSheet!$A:$L,12,0)</f>
        <v>80</v>
      </c>
      <c r="L46" s="15">
        <f>VLOOKUP(A:A,[1]TDSheet!$A:$M,13,0)</f>
        <v>0</v>
      </c>
      <c r="M46" s="15">
        <f>VLOOKUP(A:A,[1]TDSheet!$A:$T,20,0)</f>
        <v>0</v>
      </c>
      <c r="N46" s="15">
        <f>VLOOKUP(A:A,[1]TDSheet!$A:$R,18,0)</f>
        <v>0</v>
      </c>
      <c r="O46" s="15"/>
      <c r="P46" s="15"/>
      <c r="Q46" s="18"/>
      <c r="R46" s="18"/>
      <c r="S46" s="15">
        <f t="shared" si="3"/>
        <v>61</v>
      </c>
      <c r="T46" s="18"/>
      <c r="U46" s="19">
        <f t="shared" si="4"/>
        <v>11.524590163934427</v>
      </c>
      <c r="V46" s="15">
        <f t="shared" si="5"/>
        <v>10.21311475409836</v>
      </c>
      <c r="W46" s="15"/>
      <c r="X46" s="15"/>
      <c r="Y46" s="15">
        <f>VLOOKUP(A:A,[1]TDSheet!$A:$Y,25,0)</f>
        <v>115.6</v>
      </c>
      <c r="Z46" s="15">
        <f>VLOOKUP(A:A,[1]TDSheet!$A:$Z,26,0)</f>
        <v>101.6</v>
      </c>
      <c r="AA46" s="15">
        <f>VLOOKUP(A:A,[1]TDSheet!$A:$AA,27,0)</f>
        <v>124</v>
      </c>
      <c r="AB46" s="15">
        <f>VLOOKUP(A:A,[3]TDSheet!$A:$D,4,0)</f>
        <v>43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6"/>
        <v>0</v>
      </c>
      <c r="AF46" s="15">
        <f t="shared" si="7"/>
        <v>0</v>
      </c>
      <c r="AG46" s="15">
        <f t="shared" si="8"/>
        <v>0</v>
      </c>
      <c r="AH46" s="15"/>
      <c r="AI46" s="15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38</v>
      </c>
      <c r="D47" s="8">
        <v>451</v>
      </c>
      <c r="E47" s="8">
        <v>348</v>
      </c>
      <c r="F47" s="8">
        <v>130</v>
      </c>
      <c r="G47" s="1">
        <f>VLOOKUP(A:A,[1]TDSheet!$A:$G,7,0)</f>
        <v>0.09</v>
      </c>
      <c r="H47" s="1">
        <f>VLOOKUP(A:A,[1]TDSheet!$A:$H,8,0)</f>
        <v>45</v>
      </c>
      <c r="I47" s="15">
        <f>VLOOKUP(A:A,[2]TDSheet!$A:$F,6,0)</f>
        <v>359</v>
      </c>
      <c r="J47" s="15">
        <f t="shared" si="2"/>
        <v>-11</v>
      </c>
      <c r="K47" s="15">
        <f>VLOOKUP(A:A,[1]TDSheet!$A:$L,12,0)</f>
        <v>40</v>
      </c>
      <c r="L47" s="15">
        <f>VLOOKUP(A:A,[1]TDSheet!$A:$M,13,0)</f>
        <v>0</v>
      </c>
      <c r="M47" s="22">
        <v>17</v>
      </c>
      <c r="N47" s="22">
        <v>42</v>
      </c>
      <c r="O47" s="15"/>
      <c r="P47" s="15"/>
      <c r="Q47" s="18">
        <v>150</v>
      </c>
      <c r="R47" s="18">
        <v>150</v>
      </c>
      <c r="S47" s="15">
        <f t="shared" si="3"/>
        <v>69.599999999999994</v>
      </c>
      <c r="T47" s="18">
        <v>80</v>
      </c>
      <c r="U47" s="19">
        <f t="shared" si="4"/>
        <v>8.75</v>
      </c>
      <c r="V47" s="15">
        <f t="shared" si="5"/>
        <v>1.8678160919540232</v>
      </c>
      <c r="W47" s="15"/>
      <c r="X47" s="15"/>
      <c r="Y47" s="15">
        <f>VLOOKUP(A:A,[1]TDSheet!$A:$Y,25,0)</f>
        <v>58.2</v>
      </c>
      <c r="Z47" s="15">
        <f>VLOOKUP(A:A,[1]TDSheet!$A:$Z,26,0)</f>
        <v>52.4</v>
      </c>
      <c r="AA47" s="15">
        <f>VLOOKUP(A:A,[1]TDSheet!$A:$AA,27,0)</f>
        <v>59.2</v>
      </c>
      <c r="AB47" s="15">
        <f>VLOOKUP(A:A,[3]TDSheet!$A:$D,4,0)</f>
        <v>117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6"/>
        <v>13.5</v>
      </c>
      <c r="AF47" s="15">
        <f t="shared" si="7"/>
        <v>13.5</v>
      </c>
      <c r="AG47" s="15">
        <f t="shared" si="8"/>
        <v>7.1999999999999993</v>
      </c>
      <c r="AH47" s="15"/>
      <c r="AI47" s="15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200</v>
      </c>
      <c r="D48" s="8">
        <v>378</v>
      </c>
      <c r="E48" s="8">
        <v>349</v>
      </c>
      <c r="F48" s="8">
        <v>216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362</v>
      </c>
      <c r="J48" s="15">
        <f t="shared" si="2"/>
        <v>-13</v>
      </c>
      <c r="K48" s="15">
        <f>VLOOKUP(A:A,[1]TDSheet!$A:$L,12,0)</f>
        <v>40</v>
      </c>
      <c r="L48" s="15">
        <f>VLOOKUP(A:A,[1]TDSheet!$A:$M,13,0)</f>
        <v>40</v>
      </c>
      <c r="M48" s="15">
        <f>VLOOKUP(A:A,[1]TDSheet!$A:$T,20,0)</f>
        <v>80</v>
      </c>
      <c r="N48" s="15">
        <f>VLOOKUP(A:A,[1]TDSheet!$A:$R,18,0)</f>
        <v>120</v>
      </c>
      <c r="O48" s="15"/>
      <c r="P48" s="15"/>
      <c r="Q48" s="18"/>
      <c r="R48" s="18">
        <v>40</v>
      </c>
      <c r="S48" s="15">
        <f t="shared" si="3"/>
        <v>69.8</v>
      </c>
      <c r="T48" s="18">
        <v>80</v>
      </c>
      <c r="U48" s="19">
        <f t="shared" si="4"/>
        <v>8.8252148997134672</v>
      </c>
      <c r="V48" s="15">
        <f t="shared" si="5"/>
        <v>3.0945558739255015</v>
      </c>
      <c r="W48" s="15"/>
      <c r="X48" s="15"/>
      <c r="Y48" s="15">
        <f>VLOOKUP(A:A,[1]TDSheet!$A:$Y,25,0)</f>
        <v>63.2</v>
      </c>
      <c r="Z48" s="15">
        <f>VLOOKUP(A:A,[1]TDSheet!$A:$Z,26,0)</f>
        <v>76.599999999999994</v>
      </c>
      <c r="AA48" s="15">
        <f>VLOOKUP(A:A,[1]TDSheet!$A:$AA,27,0)</f>
        <v>64.599999999999994</v>
      </c>
      <c r="AB48" s="15">
        <f>VLOOKUP(A:A,[3]TDSheet!$A:$D,4,0)</f>
        <v>52</v>
      </c>
      <c r="AC48" s="15" t="str">
        <f>VLOOKUP(A:A,[1]TDSheet!$A:$AC,29,0)</f>
        <v>увел</v>
      </c>
      <c r="AD48" s="15" t="e">
        <f>VLOOKUP(A:A,[1]TDSheet!$A:$AD,30,0)</f>
        <v>#N/A</v>
      </c>
      <c r="AE48" s="15">
        <f t="shared" si="6"/>
        <v>0</v>
      </c>
      <c r="AF48" s="15">
        <f t="shared" si="7"/>
        <v>14</v>
      </c>
      <c r="AG48" s="15">
        <f t="shared" si="8"/>
        <v>28</v>
      </c>
      <c r="AH48" s="15"/>
      <c r="AI48" s="15"/>
    </row>
    <row r="49" spans="1:35" s="1" customFormat="1" ht="11.1" customHeight="1" outlineLevel="1" x14ac:dyDescent="0.2">
      <c r="A49" s="7" t="s">
        <v>52</v>
      </c>
      <c r="B49" s="7" t="s">
        <v>9</v>
      </c>
      <c r="C49" s="8">
        <v>55.923000000000002</v>
      </c>
      <c r="D49" s="8">
        <v>87.905000000000001</v>
      </c>
      <c r="E49" s="8">
        <v>78.587000000000003</v>
      </c>
      <c r="F49" s="8">
        <v>49.887999999999998</v>
      </c>
      <c r="G49" s="1">
        <f>VLOOKUP(A:A,[1]TDSheet!$A:$G,7,0)</f>
        <v>1</v>
      </c>
      <c r="H49" s="1">
        <f>VLOOKUP(A:A,[1]TDSheet!$A:$H,8,0)</f>
        <v>45</v>
      </c>
      <c r="I49" s="15">
        <f>VLOOKUP(A:A,[2]TDSheet!$A:$F,6,0)</f>
        <v>90.1</v>
      </c>
      <c r="J49" s="15">
        <f t="shared" si="2"/>
        <v>-11.512999999999991</v>
      </c>
      <c r="K49" s="15">
        <f>VLOOKUP(A:A,[1]TDSheet!$A:$L,12,0)</f>
        <v>20</v>
      </c>
      <c r="L49" s="15">
        <f>VLOOKUP(A:A,[1]TDSheet!$A:$M,13,0)</f>
        <v>0</v>
      </c>
      <c r="M49" s="15">
        <f>VLOOKUP(A:A,[1]TDSheet!$A:$T,20,0)</f>
        <v>0</v>
      </c>
      <c r="N49" s="15">
        <f>VLOOKUP(A:A,[1]TDSheet!$A:$R,18,0)</f>
        <v>40</v>
      </c>
      <c r="O49" s="15"/>
      <c r="P49" s="15"/>
      <c r="Q49" s="18"/>
      <c r="R49" s="18">
        <v>20</v>
      </c>
      <c r="S49" s="15">
        <f t="shared" si="3"/>
        <v>15.717400000000001</v>
      </c>
      <c r="T49" s="18">
        <v>10</v>
      </c>
      <c r="U49" s="19">
        <f t="shared" si="4"/>
        <v>8.9001997785893341</v>
      </c>
      <c r="V49" s="15">
        <f t="shared" si="5"/>
        <v>3.1740618677389385</v>
      </c>
      <c r="W49" s="15"/>
      <c r="X49" s="15"/>
      <c r="Y49" s="15">
        <f>VLOOKUP(A:A,[1]TDSheet!$A:$Y,25,0)</f>
        <v>18.475200000000001</v>
      </c>
      <c r="Z49" s="15">
        <f>VLOOKUP(A:A,[1]TDSheet!$A:$Z,26,0)</f>
        <v>21.6494</v>
      </c>
      <c r="AA49" s="15">
        <f>VLOOKUP(A:A,[1]TDSheet!$A:$AA,27,0)</f>
        <v>18.721</v>
      </c>
      <c r="AB49" s="15">
        <f>VLOOKUP(A:A,[3]TDSheet!$A:$D,4,0)</f>
        <v>7.68</v>
      </c>
      <c r="AC49" s="15">
        <f>VLOOKUP(A:A,[1]TDSheet!$A:$AC,29,0)</f>
        <v>0</v>
      </c>
      <c r="AD49" s="15" t="e">
        <f>VLOOKUP(A:A,[1]TDSheet!$A:$AD,30,0)</f>
        <v>#N/A</v>
      </c>
      <c r="AE49" s="15">
        <f t="shared" si="6"/>
        <v>0</v>
      </c>
      <c r="AF49" s="15">
        <f t="shared" si="7"/>
        <v>20</v>
      </c>
      <c r="AG49" s="15">
        <f t="shared" si="8"/>
        <v>10</v>
      </c>
      <c r="AH49" s="15"/>
      <c r="AI49" s="15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603</v>
      </c>
      <c r="D50" s="8">
        <v>2419</v>
      </c>
      <c r="E50" s="8">
        <v>1648</v>
      </c>
      <c r="F50" s="8">
        <v>1333</v>
      </c>
      <c r="G50" s="1">
        <f>VLOOKUP(A:A,[1]TDSheet!$A:$G,7,0)</f>
        <v>0.28000000000000003</v>
      </c>
      <c r="H50" s="1">
        <f>VLOOKUP(A:A,[1]TDSheet!$A:$H,8,0)</f>
        <v>45</v>
      </c>
      <c r="I50" s="15">
        <f>VLOOKUP(A:A,[2]TDSheet!$A:$F,6,0)</f>
        <v>1691</v>
      </c>
      <c r="J50" s="15">
        <f t="shared" si="2"/>
        <v>-43</v>
      </c>
      <c r="K50" s="15">
        <f>VLOOKUP(A:A,[1]TDSheet!$A:$L,12,0)</f>
        <v>200</v>
      </c>
      <c r="L50" s="15">
        <f>VLOOKUP(A:A,[1]TDSheet!$A:$M,13,0)</f>
        <v>80</v>
      </c>
      <c r="M50" s="15">
        <f>VLOOKUP(A:A,[1]TDSheet!$A:$T,20,0)</f>
        <v>80</v>
      </c>
      <c r="N50" s="15">
        <f>VLOOKUP(A:A,[1]TDSheet!$A:$R,18,0)</f>
        <v>600</v>
      </c>
      <c r="O50" s="15"/>
      <c r="P50" s="15"/>
      <c r="Q50" s="18"/>
      <c r="R50" s="18">
        <v>400</v>
      </c>
      <c r="S50" s="15">
        <f t="shared" si="3"/>
        <v>329.6</v>
      </c>
      <c r="T50" s="18">
        <v>200</v>
      </c>
      <c r="U50" s="19">
        <f t="shared" si="4"/>
        <v>8.777305825242717</v>
      </c>
      <c r="V50" s="15">
        <f t="shared" si="5"/>
        <v>4.0442961165048539</v>
      </c>
      <c r="W50" s="15"/>
      <c r="X50" s="15"/>
      <c r="Y50" s="15">
        <f>VLOOKUP(A:A,[1]TDSheet!$A:$Y,25,0)</f>
        <v>314</v>
      </c>
      <c r="Z50" s="15">
        <f>VLOOKUP(A:A,[1]TDSheet!$A:$Z,26,0)</f>
        <v>335</v>
      </c>
      <c r="AA50" s="15">
        <f>VLOOKUP(A:A,[1]TDSheet!$A:$AA,27,0)</f>
        <v>340.6</v>
      </c>
      <c r="AB50" s="15">
        <f>VLOOKUP(A:A,[3]TDSheet!$A:$D,4,0)</f>
        <v>243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6"/>
        <v>0</v>
      </c>
      <c r="AF50" s="15">
        <f t="shared" si="7"/>
        <v>112.00000000000001</v>
      </c>
      <c r="AG50" s="15">
        <f t="shared" si="8"/>
        <v>56.000000000000007</v>
      </c>
      <c r="AH50" s="15"/>
      <c r="AI50" s="15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861</v>
      </c>
      <c r="D51" s="8">
        <v>5517</v>
      </c>
      <c r="E51" s="8">
        <v>3421</v>
      </c>
      <c r="F51" s="8">
        <v>2862</v>
      </c>
      <c r="G51" s="1">
        <f>VLOOKUP(A:A,[1]TDSheet!$A:$G,7,0)</f>
        <v>0.35</v>
      </c>
      <c r="H51" s="1">
        <f>VLOOKUP(A:A,[1]TDSheet!$A:$H,8,0)</f>
        <v>45</v>
      </c>
      <c r="I51" s="15">
        <f>VLOOKUP(A:A,[2]TDSheet!$A:$F,6,0)</f>
        <v>3504</v>
      </c>
      <c r="J51" s="15">
        <f t="shared" si="2"/>
        <v>-83</v>
      </c>
      <c r="K51" s="15">
        <f>VLOOKUP(A:A,[1]TDSheet!$A:$L,12,0)</f>
        <v>400</v>
      </c>
      <c r="L51" s="15">
        <f>VLOOKUP(A:A,[1]TDSheet!$A:$M,13,0)</f>
        <v>400</v>
      </c>
      <c r="M51" s="15">
        <f>VLOOKUP(A:A,[1]TDSheet!$A:$T,20,0)</f>
        <v>0</v>
      </c>
      <c r="N51" s="15">
        <f>VLOOKUP(A:A,[1]TDSheet!$A:$R,18,0)</f>
        <v>720</v>
      </c>
      <c r="O51" s="15"/>
      <c r="P51" s="15"/>
      <c r="Q51" s="18">
        <v>200</v>
      </c>
      <c r="R51" s="18">
        <v>800</v>
      </c>
      <c r="S51" s="15">
        <f t="shared" si="3"/>
        <v>684.2</v>
      </c>
      <c r="T51" s="18">
        <v>600</v>
      </c>
      <c r="U51" s="19">
        <f t="shared" si="4"/>
        <v>8.7430575855013153</v>
      </c>
      <c r="V51" s="15">
        <f t="shared" si="5"/>
        <v>4.1829874305758548</v>
      </c>
      <c r="W51" s="15"/>
      <c r="X51" s="15"/>
      <c r="Y51" s="15">
        <f>VLOOKUP(A:A,[1]TDSheet!$A:$Y,25,0)</f>
        <v>602.79999999999995</v>
      </c>
      <c r="Z51" s="15">
        <f>VLOOKUP(A:A,[1]TDSheet!$A:$Z,26,0)</f>
        <v>635.20000000000005</v>
      </c>
      <c r="AA51" s="15">
        <f>VLOOKUP(A:A,[1]TDSheet!$A:$AA,27,0)</f>
        <v>665</v>
      </c>
      <c r="AB51" s="15">
        <f>VLOOKUP(A:A,[3]TDSheet!$A:$D,4,0)</f>
        <v>697</v>
      </c>
      <c r="AC51" s="15" t="str">
        <f>VLOOKUP(A:A,[1]TDSheet!$A:$AC,29,0)</f>
        <v>пл600</v>
      </c>
      <c r="AD51" s="15" t="e">
        <f>VLOOKUP(A:A,[1]TDSheet!$A:$AD,30,0)</f>
        <v>#N/A</v>
      </c>
      <c r="AE51" s="15">
        <f t="shared" si="6"/>
        <v>70</v>
      </c>
      <c r="AF51" s="15">
        <f t="shared" si="7"/>
        <v>280</v>
      </c>
      <c r="AG51" s="15">
        <f t="shared" si="8"/>
        <v>210</v>
      </c>
      <c r="AH51" s="15"/>
      <c r="AI51" s="15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588</v>
      </c>
      <c r="D52" s="8">
        <v>5333</v>
      </c>
      <c r="E52" s="8">
        <v>3549</v>
      </c>
      <c r="F52" s="8">
        <v>2303</v>
      </c>
      <c r="G52" s="1">
        <f>VLOOKUP(A:A,[1]TDSheet!$A:$G,7,0)</f>
        <v>0.28000000000000003</v>
      </c>
      <c r="H52" s="1">
        <f>VLOOKUP(A:A,[1]TDSheet!$A:$H,8,0)</f>
        <v>45</v>
      </c>
      <c r="I52" s="15">
        <f>VLOOKUP(A:A,[2]TDSheet!$A:$F,6,0)</f>
        <v>3604</v>
      </c>
      <c r="J52" s="15">
        <f t="shared" si="2"/>
        <v>-55</v>
      </c>
      <c r="K52" s="15">
        <f>VLOOKUP(A:A,[1]TDSheet!$A:$L,12,0)</f>
        <v>400</v>
      </c>
      <c r="L52" s="15">
        <f>VLOOKUP(A:A,[1]TDSheet!$A:$M,13,0)</f>
        <v>0</v>
      </c>
      <c r="M52" s="15">
        <f>VLOOKUP(A:A,[1]TDSheet!$A:$T,20,0)</f>
        <v>600</v>
      </c>
      <c r="N52" s="15">
        <f>VLOOKUP(A:A,[1]TDSheet!$A:$R,18,0)</f>
        <v>1400</v>
      </c>
      <c r="O52" s="15"/>
      <c r="P52" s="15"/>
      <c r="Q52" s="18"/>
      <c r="R52" s="18">
        <v>800</v>
      </c>
      <c r="S52" s="15">
        <f t="shared" si="3"/>
        <v>709.8</v>
      </c>
      <c r="T52" s="18">
        <v>600</v>
      </c>
      <c r="U52" s="19">
        <f t="shared" si="4"/>
        <v>8.5981966751197518</v>
      </c>
      <c r="V52" s="15">
        <f t="shared" si="5"/>
        <v>3.2445759368836296</v>
      </c>
      <c r="W52" s="15"/>
      <c r="X52" s="15"/>
      <c r="Y52" s="15">
        <f>VLOOKUP(A:A,[1]TDSheet!$A:$Y,25,0)</f>
        <v>693.2</v>
      </c>
      <c r="Z52" s="15">
        <f>VLOOKUP(A:A,[1]TDSheet!$A:$Z,26,0)</f>
        <v>630.20000000000005</v>
      </c>
      <c r="AA52" s="15">
        <f>VLOOKUP(A:A,[1]TDSheet!$A:$AA,27,0)</f>
        <v>676.8</v>
      </c>
      <c r="AB52" s="15">
        <f>VLOOKUP(A:A,[3]TDSheet!$A:$D,4,0)</f>
        <v>775</v>
      </c>
      <c r="AC52" s="15" t="str">
        <f>VLOOKUP(A:A,[1]TDSheet!$A:$AC,29,0)</f>
        <v>м335з</v>
      </c>
      <c r="AD52" s="15" t="str">
        <f>VLOOKUP(A:A,[1]TDSheet!$A:$AD,30,0)</f>
        <v>м303з</v>
      </c>
      <c r="AE52" s="15">
        <f t="shared" si="6"/>
        <v>0</v>
      </c>
      <c r="AF52" s="15">
        <f t="shared" si="7"/>
        <v>224.00000000000003</v>
      </c>
      <c r="AG52" s="15">
        <f t="shared" si="8"/>
        <v>168.00000000000003</v>
      </c>
      <c r="AH52" s="15"/>
      <c r="AI52" s="15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1387</v>
      </c>
      <c r="D53" s="8">
        <v>8178</v>
      </c>
      <c r="E53" s="8">
        <v>5181</v>
      </c>
      <c r="F53" s="8">
        <v>4300</v>
      </c>
      <c r="G53" s="1">
        <f>VLOOKUP(A:A,[1]TDSheet!$A:$G,7,0)</f>
        <v>0.35</v>
      </c>
      <c r="H53" s="1">
        <f>VLOOKUP(A:A,[1]TDSheet!$A:$H,8,0)</f>
        <v>45</v>
      </c>
      <c r="I53" s="15">
        <f>VLOOKUP(A:A,[2]TDSheet!$A:$F,6,0)</f>
        <v>5469</v>
      </c>
      <c r="J53" s="15">
        <f t="shared" si="2"/>
        <v>-288</v>
      </c>
      <c r="K53" s="15">
        <f>VLOOKUP(A:A,[1]TDSheet!$A:$L,12,0)</f>
        <v>600</v>
      </c>
      <c r="L53" s="15">
        <f>VLOOKUP(A:A,[1]TDSheet!$A:$M,13,0)</f>
        <v>0</v>
      </c>
      <c r="M53" s="15">
        <f>VLOOKUP(A:A,[1]TDSheet!$A:$T,20,0)</f>
        <v>120</v>
      </c>
      <c r="N53" s="15">
        <f>VLOOKUP(A:A,[1]TDSheet!$A:$R,18,0)</f>
        <v>2200</v>
      </c>
      <c r="O53" s="15"/>
      <c r="P53" s="15"/>
      <c r="Q53" s="18"/>
      <c r="R53" s="18">
        <v>800</v>
      </c>
      <c r="S53" s="15">
        <f t="shared" si="3"/>
        <v>1036.2</v>
      </c>
      <c r="T53" s="18">
        <v>1000</v>
      </c>
      <c r="U53" s="19">
        <f t="shared" si="4"/>
        <v>8.7048832271762198</v>
      </c>
      <c r="V53" s="15">
        <f t="shared" si="5"/>
        <v>4.1497780351283531</v>
      </c>
      <c r="W53" s="15"/>
      <c r="X53" s="15"/>
      <c r="Y53" s="15">
        <f>VLOOKUP(A:A,[1]TDSheet!$A:$Y,25,0)</f>
        <v>772.2</v>
      </c>
      <c r="Z53" s="15">
        <f>VLOOKUP(A:A,[1]TDSheet!$A:$Z,26,0)</f>
        <v>1016</v>
      </c>
      <c r="AA53" s="15">
        <f>VLOOKUP(A:A,[1]TDSheet!$A:$AA,27,0)</f>
        <v>1041</v>
      </c>
      <c r="AB53" s="15">
        <f>VLOOKUP(A:A,[3]TDSheet!$A:$D,4,0)</f>
        <v>884</v>
      </c>
      <c r="AC53" s="15" t="str">
        <f>VLOOKUP(A:A,[1]TDSheet!$A:$AC,29,0)</f>
        <v>пл600</v>
      </c>
      <c r="AD53" s="15">
        <f>VLOOKUP(A:A,[1]TDSheet!$A:$AD,30,0)</f>
        <v>0</v>
      </c>
      <c r="AE53" s="15">
        <f t="shared" si="6"/>
        <v>0</v>
      </c>
      <c r="AF53" s="15">
        <f t="shared" si="7"/>
        <v>280</v>
      </c>
      <c r="AG53" s="15">
        <f t="shared" si="8"/>
        <v>350</v>
      </c>
      <c r="AH53" s="15"/>
      <c r="AI53" s="15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2578</v>
      </c>
      <c r="D54" s="8">
        <v>8843</v>
      </c>
      <c r="E54" s="8">
        <v>6593</v>
      </c>
      <c r="F54" s="8">
        <v>4696</v>
      </c>
      <c r="G54" s="1">
        <f>VLOOKUP(A:A,[1]TDSheet!$A:$G,7,0)</f>
        <v>0.35</v>
      </c>
      <c r="H54" s="1">
        <f>VLOOKUP(A:A,[1]TDSheet!$A:$H,8,0)</f>
        <v>45</v>
      </c>
      <c r="I54" s="15">
        <f>VLOOKUP(A:A,[2]TDSheet!$A:$F,6,0)</f>
        <v>6907</v>
      </c>
      <c r="J54" s="15">
        <f t="shared" si="2"/>
        <v>-314</v>
      </c>
      <c r="K54" s="15">
        <f>VLOOKUP(A:A,[1]TDSheet!$A:$L,12,0)</f>
        <v>800</v>
      </c>
      <c r="L54" s="15">
        <f>VLOOKUP(A:A,[1]TDSheet!$A:$M,13,0)</f>
        <v>400</v>
      </c>
      <c r="M54" s="15">
        <f>VLOOKUP(A:A,[1]TDSheet!$A:$T,20,0)</f>
        <v>200</v>
      </c>
      <c r="N54" s="15">
        <f>VLOOKUP(A:A,[1]TDSheet!$A:$R,18,0)</f>
        <v>2600</v>
      </c>
      <c r="O54" s="15"/>
      <c r="P54" s="15"/>
      <c r="Q54" s="18"/>
      <c r="R54" s="18">
        <v>1600</v>
      </c>
      <c r="S54" s="15">
        <f t="shared" si="3"/>
        <v>1318.6</v>
      </c>
      <c r="T54" s="18">
        <v>1200</v>
      </c>
      <c r="U54" s="19">
        <f t="shared" si="4"/>
        <v>8.7183376308205673</v>
      </c>
      <c r="V54" s="15">
        <f t="shared" si="5"/>
        <v>3.5613529500985899</v>
      </c>
      <c r="W54" s="15"/>
      <c r="X54" s="15"/>
      <c r="Y54" s="15">
        <f>VLOOKUP(A:A,[1]TDSheet!$A:$Y,25,0)</f>
        <v>1278.4000000000001</v>
      </c>
      <c r="Z54" s="15">
        <f>VLOOKUP(A:A,[1]TDSheet!$A:$Z,26,0)</f>
        <v>1349.4</v>
      </c>
      <c r="AA54" s="15">
        <f>VLOOKUP(A:A,[1]TDSheet!$A:$AA,27,0)</f>
        <v>1257</v>
      </c>
      <c r="AB54" s="15">
        <f>VLOOKUP(A:A,[3]TDSheet!$A:$D,4,0)</f>
        <v>1271</v>
      </c>
      <c r="AC54" s="15" t="str">
        <f>VLOOKUP(A:A,[1]TDSheet!$A:$AC,29,0)</f>
        <v>пл600</v>
      </c>
      <c r="AD54" s="15">
        <f>VLOOKUP(A:A,[1]TDSheet!$A:$AD,30,0)</f>
        <v>0</v>
      </c>
      <c r="AE54" s="15">
        <f t="shared" si="6"/>
        <v>0</v>
      </c>
      <c r="AF54" s="15">
        <f t="shared" si="7"/>
        <v>560</v>
      </c>
      <c r="AG54" s="15">
        <f t="shared" si="8"/>
        <v>420</v>
      </c>
      <c r="AH54" s="15"/>
      <c r="AI54" s="15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1114</v>
      </c>
      <c r="D55" s="8">
        <v>2683</v>
      </c>
      <c r="E55" s="8">
        <v>2500</v>
      </c>
      <c r="F55" s="8">
        <v>1269</v>
      </c>
      <c r="G55" s="1">
        <f>VLOOKUP(A:A,[1]TDSheet!$A:$G,7,0)</f>
        <v>0.41</v>
      </c>
      <c r="H55" s="1">
        <f>VLOOKUP(A:A,[1]TDSheet!$A:$H,8,0)</f>
        <v>45</v>
      </c>
      <c r="I55" s="15">
        <f>VLOOKUP(A:A,[2]TDSheet!$A:$F,6,0)</f>
        <v>2525</v>
      </c>
      <c r="J55" s="15">
        <f t="shared" si="2"/>
        <v>-25</v>
      </c>
      <c r="K55" s="15">
        <f>VLOOKUP(A:A,[1]TDSheet!$A:$L,12,0)</f>
        <v>400</v>
      </c>
      <c r="L55" s="15">
        <f>VLOOKUP(A:A,[1]TDSheet!$A:$M,13,0)</f>
        <v>400</v>
      </c>
      <c r="M55" s="15">
        <f>VLOOKUP(A:A,[1]TDSheet!$A:$T,20,0)</f>
        <v>280</v>
      </c>
      <c r="N55" s="15">
        <f>VLOOKUP(A:A,[1]TDSheet!$A:$R,18,0)</f>
        <v>1000</v>
      </c>
      <c r="O55" s="15"/>
      <c r="P55" s="15"/>
      <c r="Q55" s="18"/>
      <c r="R55" s="18">
        <v>600</v>
      </c>
      <c r="S55" s="15">
        <f t="shared" si="3"/>
        <v>500</v>
      </c>
      <c r="T55" s="18">
        <v>400</v>
      </c>
      <c r="U55" s="19">
        <f t="shared" si="4"/>
        <v>8.6980000000000004</v>
      </c>
      <c r="V55" s="15">
        <f t="shared" si="5"/>
        <v>2.5379999999999998</v>
      </c>
      <c r="W55" s="15"/>
      <c r="X55" s="15"/>
      <c r="Y55" s="15">
        <f>VLOOKUP(A:A,[1]TDSheet!$A:$Y,25,0)</f>
        <v>451.8</v>
      </c>
      <c r="Z55" s="15">
        <f>VLOOKUP(A:A,[1]TDSheet!$A:$Z,26,0)</f>
        <v>506.2</v>
      </c>
      <c r="AA55" s="15">
        <f>VLOOKUP(A:A,[1]TDSheet!$A:$AA,27,0)</f>
        <v>450.6</v>
      </c>
      <c r="AB55" s="15">
        <f>VLOOKUP(A:A,[3]TDSheet!$A:$D,4,0)</f>
        <v>475</v>
      </c>
      <c r="AC55" s="15">
        <f>VLOOKUP(A:A,[1]TDSheet!$A:$AC,29,0)</f>
        <v>0</v>
      </c>
      <c r="AD55" s="15">
        <f>VLOOKUP(A:A,[1]TDSheet!$A:$AD,30,0)</f>
        <v>0</v>
      </c>
      <c r="AE55" s="15">
        <f t="shared" si="6"/>
        <v>0</v>
      </c>
      <c r="AF55" s="15">
        <f t="shared" si="7"/>
        <v>245.99999999999997</v>
      </c>
      <c r="AG55" s="15">
        <f t="shared" si="8"/>
        <v>164</v>
      </c>
      <c r="AH55" s="15"/>
      <c r="AI55" s="15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1823</v>
      </c>
      <c r="D56" s="8">
        <v>979</v>
      </c>
      <c r="E56" s="20">
        <v>2744</v>
      </c>
      <c r="F56" s="20">
        <v>15</v>
      </c>
      <c r="G56" s="1">
        <f>VLOOKUP(A:A,[1]TDSheet!$A:$G,7,0)</f>
        <v>0</v>
      </c>
      <c r="H56" s="1">
        <f>VLOOKUP(A:A,[1]TDSheet!$A:$H,8,0)</f>
        <v>45</v>
      </c>
      <c r="I56" s="15">
        <f>VLOOKUP(A:A,[2]TDSheet!$A:$F,6,0)</f>
        <v>2188</v>
      </c>
      <c r="J56" s="15">
        <f t="shared" si="2"/>
        <v>556</v>
      </c>
      <c r="K56" s="15">
        <f>VLOOKUP(A:A,[1]TDSheet!$A:$L,12,0)</f>
        <v>0</v>
      </c>
      <c r="L56" s="15">
        <f>VLOOKUP(A:A,[1]TDSheet!$A:$M,13,0)</f>
        <v>0</v>
      </c>
      <c r="M56" s="15">
        <f>VLOOKUP(A:A,[1]TDSheet!$A:$T,20,0)</f>
        <v>0</v>
      </c>
      <c r="N56" s="15">
        <f>VLOOKUP(A:A,[1]TDSheet!$A:$R,18,0)</f>
        <v>0</v>
      </c>
      <c r="O56" s="15"/>
      <c r="P56" s="15"/>
      <c r="Q56" s="18"/>
      <c r="R56" s="18"/>
      <c r="S56" s="15">
        <f t="shared" si="3"/>
        <v>548.79999999999995</v>
      </c>
      <c r="T56" s="18"/>
      <c r="U56" s="19">
        <f t="shared" si="4"/>
        <v>2.7332361516034989E-2</v>
      </c>
      <c r="V56" s="15">
        <f t="shared" si="5"/>
        <v>2.7332361516034989E-2</v>
      </c>
      <c r="W56" s="15"/>
      <c r="X56" s="15"/>
      <c r="Y56" s="15">
        <f>VLOOKUP(A:A,[1]TDSheet!$A:$Y,25,0)</f>
        <v>0</v>
      </c>
      <c r="Z56" s="15">
        <f>VLOOKUP(A:A,[1]TDSheet!$A:$Z,26,0)</f>
        <v>847.6</v>
      </c>
      <c r="AA56" s="15">
        <f>VLOOKUP(A:A,[1]TDSheet!$A:$AA,27,0)</f>
        <v>670</v>
      </c>
      <c r="AB56" s="15">
        <f>VLOOKUP(A:A,[3]TDSheet!$A:$D,4,0)</f>
        <v>31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6"/>
        <v>0</v>
      </c>
      <c r="AF56" s="15">
        <f t="shared" si="7"/>
        <v>0</v>
      </c>
      <c r="AG56" s="15">
        <f t="shared" si="8"/>
        <v>0</v>
      </c>
      <c r="AH56" s="15"/>
      <c r="AI56" s="15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364</v>
      </c>
      <c r="D57" s="8">
        <v>7462</v>
      </c>
      <c r="E57" s="8">
        <v>5115</v>
      </c>
      <c r="F57" s="8">
        <v>2638</v>
      </c>
      <c r="G57" s="1">
        <f>VLOOKUP(A:A,[1]TDSheet!$A:$G,7,0)</f>
        <v>0.41</v>
      </c>
      <c r="H57" s="1">
        <f>VLOOKUP(A:A,[1]TDSheet!$A:$H,8,0)</f>
        <v>45</v>
      </c>
      <c r="I57" s="15">
        <f>VLOOKUP(A:A,[2]TDSheet!$A:$F,6,0)</f>
        <v>5291</v>
      </c>
      <c r="J57" s="15">
        <f t="shared" si="2"/>
        <v>-176</v>
      </c>
      <c r="K57" s="15">
        <f>VLOOKUP(A:A,[1]TDSheet!$A:$L,12,0)</f>
        <v>500</v>
      </c>
      <c r="L57" s="15">
        <f>VLOOKUP(A:A,[1]TDSheet!$A:$M,13,0)</f>
        <v>1300</v>
      </c>
      <c r="M57" s="15">
        <f>VLOOKUP(A:A,[1]TDSheet!$A:$T,20,0)</f>
        <v>500</v>
      </c>
      <c r="N57" s="15">
        <f>VLOOKUP(A:A,[1]TDSheet!$A:$R,18,0)</f>
        <v>2000</v>
      </c>
      <c r="O57" s="15"/>
      <c r="P57" s="15"/>
      <c r="Q57" s="18"/>
      <c r="R57" s="18">
        <v>900</v>
      </c>
      <c r="S57" s="15">
        <f t="shared" si="3"/>
        <v>1023</v>
      </c>
      <c r="T57" s="18">
        <v>900</v>
      </c>
      <c r="U57" s="19">
        <f t="shared" si="4"/>
        <v>8.5415444770283475</v>
      </c>
      <c r="V57" s="15">
        <f t="shared" si="5"/>
        <v>2.5786901270772238</v>
      </c>
      <c r="W57" s="15"/>
      <c r="X57" s="15"/>
      <c r="Y57" s="15">
        <f>VLOOKUP(A:A,[1]TDSheet!$A:$Y,25,0)</f>
        <v>717.2</v>
      </c>
      <c r="Z57" s="15">
        <f>VLOOKUP(A:A,[1]TDSheet!$A:$Z,26,0)</f>
        <v>755.4</v>
      </c>
      <c r="AA57" s="15">
        <f>VLOOKUP(A:A,[1]TDSheet!$A:$AA,27,0)</f>
        <v>912</v>
      </c>
      <c r="AB57" s="15">
        <f>VLOOKUP(A:A,[3]TDSheet!$A:$D,4,0)</f>
        <v>931</v>
      </c>
      <c r="AC57" s="15">
        <f>VLOOKUP(A:A,[1]TDSheet!$A:$AC,29,0)</f>
        <v>0</v>
      </c>
      <c r="AD57" s="15">
        <f>VLOOKUP(A:A,[1]TDSheet!$A:$AD,30,0)</f>
        <v>0</v>
      </c>
      <c r="AE57" s="15">
        <f t="shared" si="6"/>
        <v>0</v>
      </c>
      <c r="AF57" s="15">
        <f t="shared" si="7"/>
        <v>369</v>
      </c>
      <c r="AG57" s="15">
        <f t="shared" si="8"/>
        <v>369</v>
      </c>
      <c r="AH57" s="15"/>
      <c r="AI57" s="15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40.61</v>
      </c>
      <c r="D58" s="8">
        <v>123.26</v>
      </c>
      <c r="E58" s="8">
        <v>40.765000000000001</v>
      </c>
      <c r="F58" s="8">
        <v>123.105</v>
      </c>
      <c r="G58" s="1">
        <f>VLOOKUP(A:A,[1]TDSheet!$A:$G,7,0)</f>
        <v>1</v>
      </c>
      <c r="H58" s="1">
        <f>VLOOKUP(A:A,[1]TDSheet!$A:$H,8,0)</f>
        <v>30</v>
      </c>
      <c r="I58" s="15">
        <f>VLOOKUP(A:A,[2]TDSheet!$A:$F,6,0)</f>
        <v>46.5</v>
      </c>
      <c r="J58" s="15">
        <f t="shared" si="2"/>
        <v>-5.7349999999999994</v>
      </c>
      <c r="K58" s="15">
        <f>VLOOKUP(A:A,[1]TDSheet!$A:$L,12,0)</f>
        <v>20</v>
      </c>
      <c r="L58" s="15">
        <f>VLOOKUP(A:A,[1]TDSheet!$A:$M,13,0)</f>
        <v>0</v>
      </c>
      <c r="M58" s="15">
        <f>VLOOKUP(A:A,[1]TDSheet!$A:$T,20,0)</f>
        <v>0</v>
      </c>
      <c r="N58" s="15">
        <f>VLOOKUP(A:A,[1]TDSheet!$A:$R,18,0)</f>
        <v>0</v>
      </c>
      <c r="O58" s="15"/>
      <c r="P58" s="15"/>
      <c r="Q58" s="18"/>
      <c r="R58" s="18"/>
      <c r="S58" s="15">
        <f t="shared" si="3"/>
        <v>8.1530000000000005</v>
      </c>
      <c r="T58" s="18"/>
      <c r="U58" s="19">
        <f t="shared" si="4"/>
        <v>17.552434686618422</v>
      </c>
      <c r="V58" s="15">
        <f t="shared" si="5"/>
        <v>15.09934993254017</v>
      </c>
      <c r="W58" s="15"/>
      <c r="X58" s="15"/>
      <c r="Y58" s="15">
        <f>VLOOKUP(A:A,[1]TDSheet!$A:$Y,25,0)</f>
        <v>10.391</v>
      </c>
      <c r="Z58" s="15">
        <f>VLOOKUP(A:A,[1]TDSheet!$A:$Z,26,0)</f>
        <v>12.620999999999999</v>
      </c>
      <c r="AA58" s="15">
        <f>VLOOKUP(A:A,[1]TDSheet!$A:$AA,27,0)</f>
        <v>10.552</v>
      </c>
      <c r="AB58" s="15">
        <f>VLOOKUP(A:A,[3]TDSheet!$A:$D,4,0)</f>
        <v>2.9950000000000001</v>
      </c>
      <c r="AC58" s="15" t="str">
        <f>VLOOKUP(A:A,[1]TDSheet!$A:$AC,29,0)</f>
        <v>костик</v>
      </c>
      <c r="AD58" s="15">
        <f>VLOOKUP(A:A,[1]TDSheet!$A:$AD,30,0)</f>
        <v>0</v>
      </c>
      <c r="AE58" s="15">
        <f t="shared" si="6"/>
        <v>0</v>
      </c>
      <c r="AF58" s="15">
        <f t="shared" si="7"/>
        <v>0</v>
      </c>
      <c r="AG58" s="15">
        <f t="shared" si="8"/>
        <v>0</v>
      </c>
      <c r="AH58" s="15"/>
      <c r="AI58" s="15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60</v>
      </c>
      <c r="D59" s="8">
        <v>40</v>
      </c>
      <c r="E59" s="8">
        <v>87</v>
      </c>
      <c r="F59" s="8">
        <v>11</v>
      </c>
      <c r="G59" s="1">
        <f>VLOOKUP(A:A,[1]TDSheet!$A:$G,7,0)</f>
        <v>0.4</v>
      </c>
      <c r="H59" s="1" t="e">
        <f>VLOOKUP(A:A,[1]TDSheet!$A:$H,8,0)</f>
        <v>#N/A</v>
      </c>
      <c r="I59" s="15">
        <f>VLOOKUP(A:A,[2]TDSheet!$A:$F,6,0)</f>
        <v>90</v>
      </c>
      <c r="J59" s="15">
        <f t="shared" si="2"/>
        <v>-3</v>
      </c>
      <c r="K59" s="15">
        <f>VLOOKUP(A:A,[1]TDSheet!$A:$L,12,0)</f>
        <v>0</v>
      </c>
      <c r="L59" s="15">
        <f>VLOOKUP(A:A,[1]TDSheet!$A:$M,13,0)</f>
        <v>0</v>
      </c>
      <c r="M59" s="15">
        <f>VLOOKUP(A:A,[1]TDSheet!$A:$T,20,0)</f>
        <v>40</v>
      </c>
      <c r="N59" s="15">
        <f>VLOOKUP(A:A,[1]TDSheet!$A:$R,18,0)</f>
        <v>40</v>
      </c>
      <c r="O59" s="15"/>
      <c r="P59" s="15"/>
      <c r="Q59" s="18">
        <v>40</v>
      </c>
      <c r="R59" s="18"/>
      <c r="S59" s="15">
        <f t="shared" si="3"/>
        <v>17.399999999999999</v>
      </c>
      <c r="T59" s="18">
        <v>40</v>
      </c>
      <c r="U59" s="19">
        <f t="shared" si="4"/>
        <v>9.8275862068965534</v>
      </c>
      <c r="V59" s="15">
        <f t="shared" si="5"/>
        <v>0.63218390804597702</v>
      </c>
      <c r="W59" s="15"/>
      <c r="X59" s="15"/>
      <c r="Y59" s="15">
        <f>VLOOKUP(A:A,[1]TDSheet!$A:$Y,25,0)</f>
        <v>9.8000000000000007</v>
      </c>
      <c r="Z59" s="15">
        <f>VLOOKUP(A:A,[1]TDSheet!$A:$Z,26,0)</f>
        <v>13</v>
      </c>
      <c r="AA59" s="15">
        <f>VLOOKUP(A:A,[1]TDSheet!$A:$AA,27,0)</f>
        <v>10</v>
      </c>
      <c r="AB59" s="15">
        <f>VLOOKUP(A:A,[3]TDSheet!$A:$D,4,0)</f>
        <v>28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6"/>
        <v>16</v>
      </c>
      <c r="AF59" s="15">
        <f t="shared" si="7"/>
        <v>0</v>
      </c>
      <c r="AG59" s="15">
        <f t="shared" si="8"/>
        <v>16</v>
      </c>
      <c r="AH59" s="15"/>
      <c r="AI59" s="15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9.8260000000000005</v>
      </c>
      <c r="D60" s="8">
        <v>20.562999999999999</v>
      </c>
      <c r="E60" s="8">
        <v>16.059000000000001</v>
      </c>
      <c r="F60" s="8">
        <v>14.33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15</v>
      </c>
      <c r="J60" s="15">
        <f t="shared" si="2"/>
        <v>1.0590000000000011</v>
      </c>
      <c r="K60" s="15">
        <f>VLOOKUP(A:A,[1]TDSheet!$A:$L,12,0)</f>
        <v>10</v>
      </c>
      <c r="L60" s="15">
        <f>VLOOKUP(A:A,[1]TDSheet!$A:$M,13,0)</f>
        <v>0</v>
      </c>
      <c r="M60" s="15">
        <f>VLOOKUP(A:A,[1]TDSheet!$A:$T,20,0)</f>
        <v>0</v>
      </c>
      <c r="N60" s="15">
        <f>VLOOKUP(A:A,[1]TDSheet!$A:$R,18,0)</f>
        <v>0</v>
      </c>
      <c r="O60" s="15"/>
      <c r="P60" s="15"/>
      <c r="Q60" s="18"/>
      <c r="R60" s="18"/>
      <c r="S60" s="15">
        <f t="shared" si="3"/>
        <v>3.2118000000000002</v>
      </c>
      <c r="T60" s="18">
        <v>10</v>
      </c>
      <c r="U60" s="19">
        <f t="shared" si="4"/>
        <v>10.688710380472008</v>
      </c>
      <c r="V60" s="15">
        <f t="shared" si="5"/>
        <v>4.4616725823525742</v>
      </c>
      <c r="W60" s="15"/>
      <c r="X60" s="15"/>
      <c r="Y60" s="15">
        <f>VLOOKUP(A:A,[1]TDSheet!$A:$Y,25,0)</f>
        <v>4.0293999999999999</v>
      </c>
      <c r="Z60" s="15">
        <f>VLOOKUP(A:A,[1]TDSheet!$A:$Z,26,0)</f>
        <v>1.6745999999999999</v>
      </c>
      <c r="AA60" s="15">
        <f>VLOOKUP(A:A,[1]TDSheet!$A:$AA,27,0)</f>
        <v>6.3856000000000002</v>
      </c>
      <c r="AB60" s="15">
        <v>0</v>
      </c>
      <c r="AC60" s="15" t="str">
        <f>VLOOKUP(A:A,[1]TDSheet!$A:$AC,29,0)</f>
        <v>костик</v>
      </c>
      <c r="AD60" s="15" t="e">
        <f>VLOOKUP(A:A,[1]TDSheet!$A:$AD,30,0)</f>
        <v>#N/A</v>
      </c>
      <c r="AE60" s="15">
        <f t="shared" si="6"/>
        <v>0</v>
      </c>
      <c r="AF60" s="15">
        <f t="shared" si="7"/>
        <v>0</v>
      </c>
      <c r="AG60" s="15">
        <f t="shared" si="8"/>
        <v>10</v>
      </c>
      <c r="AH60" s="15"/>
      <c r="AI60" s="15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47</v>
      </c>
      <c r="D61" s="8">
        <v>166</v>
      </c>
      <c r="E61" s="8">
        <v>130</v>
      </c>
      <c r="F61" s="8">
        <v>72</v>
      </c>
      <c r="G61" s="1">
        <f>VLOOKUP(A:A,[1]TDSheet!$A:$G,7,0)</f>
        <v>0.41</v>
      </c>
      <c r="H61" s="1" t="e">
        <f>VLOOKUP(A:A,[1]TDSheet!$A:$H,8,0)</f>
        <v>#N/A</v>
      </c>
      <c r="I61" s="15">
        <f>VLOOKUP(A:A,[2]TDSheet!$A:$F,6,0)</f>
        <v>137</v>
      </c>
      <c r="J61" s="15">
        <f t="shared" si="2"/>
        <v>-7</v>
      </c>
      <c r="K61" s="15">
        <f>VLOOKUP(A:A,[1]TDSheet!$A:$L,12,0)</f>
        <v>0</v>
      </c>
      <c r="L61" s="15">
        <f>VLOOKUP(A:A,[1]TDSheet!$A:$M,13,0)</f>
        <v>40</v>
      </c>
      <c r="M61" s="15">
        <f>VLOOKUP(A:A,[1]TDSheet!$A:$T,20,0)</f>
        <v>0</v>
      </c>
      <c r="N61" s="15">
        <f>VLOOKUP(A:A,[1]TDSheet!$A:$R,18,0)</f>
        <v>40</v>
      </c>
      <c r="O61" s="15"/>
      <c r="P61" s="15"/>
      <c r="Q61" s="18">
        <v>40</v>
      </c>
      <c r="R61" s="18"/>
      <c r="S61" s="15">
        <f t="shared" si="3"/>
        <v>26</v>
      </c>
      <c r="T61" s="18">
        <v>40</v>
      </c>
      <c r="U61" s="19">
        <f t="shared" si="4"/>
        <v>8.9230769230769234</v>
      </c>
      <c r="V61" s="15">
        <f t="shared" si="5"/>
        <v>2.7692307692307692</v>
      </c>
      <c r="W61" s="15"/>
      <c r="X61" s="15"/>
      <c r="Y61" s="15">
        <f>VLOOKUP(A:A,[1]TDSheet!$A:$Y,25,0)</f>
        <v>17</v>
      </c>
      <c r="Z61" s="15">
        <f>VLOOKUP(A:A,[1]TDSheet!$A:$Z,26,0)</f>
        <v>23.4</v>
      </c>
      <c r="AA61" s="15">
        <f>VLOOKUP(A:A,[1]TDSheet!$A:$AA,27,0)</f>
        <v>23.8</v>
      </c>
      <c r="AB61" s="15">
        <f>VLOOKUP(A:A,[3]TDSheet!$A:$D,4,0)</f>
        <v>42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6"/>
        <v>16.399999999999999</v>
      </c>
      <c r="AF61" s="15">
        <f t="shared" si="7"/>
        <v>0</v>
      </c>
      <c r="AG61" s="15">
        <f t="shared" si="8"/>
        <v>16.399999999999999</v>
      </c>
      <c r="AH61" s="15"/>
      <c r="AI61" s="15"/>
    </row>
    <row r="62" spans="1:35" s="1" customFormat="1" ht="11.1" customHeight="1" outlineLevel="1" x14ac:dyDescent="0.2">
      <c r="A62" s="7" t="s">
        <v>65</v>
      </c>
      <c r="B62" s="7" t="s">
        <v>9</v>
      </c>
      <c r="C62" s="8">
        <v>23.797000000000001</v>
      </c>
      <c r="D62" s="8">
        <v>20.923999999999999</v>
      </c>
      <c r="E62" s="8">
        <v>12.768000000000001</v>
      </c>
      <c r="F62" s="8">
        <v>31.952999999999999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12</v>
      </c>
      <c r="J62" s="15">
        <f t="shared" si="2"/>
        <v>0.76800000000000068</v>
      </c>
      <c r="K62" s="15">
        <f>VLOOKUP(A:A,[1]TDSheet!$A:$L,12,0)</f>
        <v>0</v>
      </c>
      <c r="L62" s="15">
        <f>VLOOKUP(A:A,[1]TDSheet!$A:$M,13,0)</f>
        <v>0</v>
      </c>
      <c r="M62" s="15">
        <f>VLOOKUP(A:A,[1]TDSheet!$A:$T,20,0)</f>
        <v>0</v>
      </c>
      <c r="N62" s="15">
        <f>VLOOKUP(A:A,[1]TDSheet!$A:$R,18,0)</f>
        <v>0</v>
      </c>
      <c r="O62" s="15"/>
      <c r="P62" s="15"/>
      <c r="Q62" s="18"/>
      <c r="R62" s="18"/>
      <c r="S62" s="15">
        <f t="shared" si="3"/>
        <v>2.5536000000000003</v>
      </c>
      <c r="T62" s="18"/>
      <c r="U62" s="19">
        <f t="shared" si="4"/>
        <v>12.512922932330826</v>
      </c>
      <c r="V62" s="15">
        <f t="shared" si="5"/>
        <v>12.512922932330826</v>
      </c>
      <c r="W62" s="15"/>
      <c r="X62" s="15"/>
      <c r="Y62" s="15">
        <f>VLOOKUP(A:A,[1]TDSheet!$A:$Y,25,0)</f>
        <v>5.1026000000000007</v>
      </c>
      <c r="Z62" s="15">
        <f>VLOOKUP(A:A,[1]TDSheet!$A:$Z,26,0)</f>
        <v>6.1756000000000002</v>
      </c>
      <c r="AA62" s="15">
        <f>VLOOKUP(A:A,[1]TDSheet!$A:$AA,27,0)</f>
        <v>3.8715999999999999</v>
      </c>
      <c r="AB62" s="15">
        <f>VLOOKUP(A:A,[3]TDSheet!$A:$D,4,0)</f>
        <v>1.0249999999999999</v>
      </c>
      <c r="AC62" s="15" t="e">
        <f>VLOOKUP(A:A,[1]TDSheet!$A:$AC,29,0)</f>
        <v>#N/A</v>
      </c>
      <c r="AD62" s="15" t="e">
        <f>VLOOKUP(A:A,[1]TDSheet!$A:$AD,30,0)</f>
        <v>#N/A</v>
      </c>
      <c r="AE62" s="15">
        <f t="shared" si="6"/>
        <v>0</v>
      </c>
      <c r="AF62" s="15">
        <f t="shared" si="7"/>
        <v>0</v>
      </c>
      <c r="AG62" s="15">
        <f t="shared" si="8"/>
        <v>0</v>
      </c>
      <c r="AH62" s="15"/>
      <c r="AI62" s="15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80</v>
      </c>
      <c r="D63" s="8">
        <v>1245</v>
      </c>
      <c r="E63" s="8">
        <v>742</v>
      </c>
      <c r="F63" s="8">
        <v>563</v>
      </c>
      <c r="G63" s="1">
        <f>VLOOKUP(A:A,[1]TDSheet!$A:$G,7,0)</f>
        <v>0.36</v>
      </c>
      <c r="H63" s="1" t="e">
        <f>VLOOKUP(A:A,[1]TDSheet!$A:$H,8,0)</f>
        <v>#N/A</v>
      </c>
      <c r="I63" s="15">
        <f>VLOOKUP(A:A,[2]TDSheet!$A:$F,6,0)</f>
        <v>763</v>
      </c>
      <c r="J63" s="15">
        <f t="shared" si="2"/>
        <v>-21</v>
      </c>
      <c r="K63" s="15">
        <f>VLOOKUP(A:A,[1]TDSheet!$A:$L,12,0)</f>
        <v>120</v>
      </c>
      <c r="L63" s="15">
        <f>VLOOKUP(A:A,[1]TDSheet!$A:$M,13,0)</f>
        <v>60</v>
      </c>
      <c r="M63" s="15">
        <f>VLOOKUP(A:A,[1]TDSheet!$A:$T,20,0)</f>
        <v>40</v>
      </c>
      <c r="N63" s="15">
        <f>VLOOKUP(A:A,[1]TDSheet!$A:$R,18,0)</f>
        <v>240</v>
      </c>
      <c r="O63" s="15"/>
      <c r="P63" s="15"/>
      <c r="Q63" s="18"/>
      <c r="R63" s="18">
        <v>120</v>
      </c>
      <c r="S63" s="15">
        <f t="shared" si="3"/>
        <v>148.4</v>
      </c>
      <c r="T63" s="18">
        <v>120</v>
      </c>
      <c r="U63" s="19">
        <f t="shared" si="4"/>
        <v>8.5107816711590285</v>
      </c>
      <c r="V63" s="15">
        <f t="shared" si="5"/>
        <v>3.7938005390835579</v>
      </c>
      <c r="W63" s="15"/>
      <c r="X63" s="15"/>
      <c r="Y63" s="15">
        <f>VLOOKUP(A:A,[1]TDSheet!$A:$Y,25,0)</f>
        <v>138.19999999999999</v>
      </c>
      <c r="Z63" s="15">
        <f>VLOOKUP(A:A,[1]TDSheet!$A:$Z,26,0)</f>
        <v>127.2</v>
      </c>
      <c r="AA63" s="15">
        <f>VLOOKUP(A:A,[1]TDSheet!$A:$AA,27,0)</f>
        <v>156</v>
      </c>
      <c r="AB63" s="15">
        <f>VLOOKUP(A:A,[3]TDSheet!$A:$D,4,0)</f>
        <v>142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6"/>
        <v>0</v>
      </c>
      <c r="AF63" s="15">
        <f t="shared" si="7"/>
        <v>43.199999999999996</v>
      </c>
      <c r="AG63" s="15">
        <f t="shared" si="8"/>
        <v>43.199999999999996</v>
      </c>
      <c r="AH63" s="15"/>
      <c r="AI63" s="15"/>
    </row>
    <row r="64" spans="1:35" s="1" customFormat="1" ht="11.1" customHeight="1" outlineLevel="1" x14ac:dyDescent="0.2">
      <c r="A64" s="7" t="s">
        <v>67</v>
      </c>
      <c r="B64" s="7" t="s">
        <v>9</v>
      </c>
      <c r="C64" s="8">
        <v>50.945</v>
      </c>
      <c r="D64" s="8">
        <v>47.911999999999999</v>
      </c>
      <c r="E64" s="8">
        <v>53.024000000000001</v>
      </c>
      <c r="F64" s="8">
        <v>45.832999999999998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51</v>
      </c>
      <c r="J64" s="15">
        <f t="shared" si="2"/>
        <v>2.0240000000000009</v>
      </c>
      <c r="K64" s="15">
        <f>VLOOKUP(A:A,[1]TDSheet!$A:$L,12,0)</f>
        <v>10</v>
      </c>
      <c r="L64" s="15">
        <f>VLOOKUP(A:A,[1]TDSheet!$A:$M,13,0)</f>
        <v>0</v>
      </c>
      <c r="M64" s="15">
        <f>VLOOKUP(A:A,[1]TDSheet!$A:$T,20,0)</f>
        <v>0</v>
      </c>
      <c r="N64" s="15">
        <f>VLOOKUP(A:A,[1]TDSheet!$A:$R,18,0)</f>
        <v>20</v>
      </c>
      <c r="O64" s="15"/>
      <c r="P64" s="15"/>
      <c r="Q64" s="18"/>
      <c r="R64" s="18">
        <v>10</v>
      </c>
      <c r="S64" s="15">
        <f t="shared" si="3"/>
        <v>10.604800000000001</v>
      </c>
      <c r="T64" s="18">
        <v>10</v>
      </c>
      <c r="U64" s="19">
        <f t="shared" si="4"/>
        <v>9.0367569402534684</v>
      </c>
      <c r="V64" s="15">
        <f t="shared" si="5"/>
        <v>4.3219108328304161</v>
      </c>
      <c r="W64" s="15"/>
      <c r="X64" s="15"/>
      <c r="Y64" s="15">
        <f>VLOOKUP(A:A,[1]TDSheet!$A:$Y,25,0)</f>
        <v>17.5806</v>
      </c>
      <c r="Z64" s="15">
        <f>VLOOKUP(A:A,[1]TDSheet!$A:$Z,26,0)</f>
        <v>17.9602</v>
      </c>
      <c r="AA64" s="15">
        <f>VLOOKUP(A:A,[1]TDSheet!$A:$AA,27,0)</f>
        <v>13.391200000000001</v>
      </c>
      <c r="AB64" s="15">
        <f>VLOOKUP(A:A,[3]TDSheet!$A:$D,4,0)</f>
        <v>11.707000000000001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6"/>
        <v>0</v>
      </c>
      <c r="AF64" s="15">
        <f t="shared" si="7"/>
        <v>10</v>
      </c>
      <c r="AG64" s="15">
        <f t="shared" si="8"/>
        <v>10</v>
      </c>
      <c r="AH64" s="15"/>
      <c r="AI64" s="15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82</v>
      </c>
      <c r="D65" s="8">
        <v>135</v>
      </c>
      <c r="E65" s="8">
        <v>186</v>
      </c>
      <c r="F65" s="8">
        <v>25</v>
      </c>
      <c r="G65" s="1">
        <f>VLOOKUP(A:A,[1]TDSheet!$A:$G,7,0)</f>
        <v>0.41</v>
      </c>
      <c r="H65" s="1" t="e">
        <f>VLOOKUP(A:A,[1]TDSheet!$A:$H,8,0)</f>
        <v>#N/A</v>
      </c>
      <c r="I65" s="15">
        <f>VLOOKUP(A:A,[2]TDSheet!$A:$F,6,0)</f>
        <v>192</v>
      </c>
      <c r="J65" s="15">
        <f t="shared" si="2"/>
        <v>-6</v>
      </c>
      <c r="K65" s="15">
        <f>VLOOKUP(A:A,[1]TDSheet!$A:$L,12,0)</f>
        <v>40</v>
      </c>
      <c r="L65" s="15">
        <f>VLOOKUP(A:A,[1]TDSheet!$A:$M,13,0)</f>
        <v>30</v>
      </c>
      <c r="M65" s="15">
        <f>VLOOKUP(A:A,[1]TDSheet!$A:$T,20,0)</f>
        <v>60</v>
      </c>
      <c r="N65" s="15">
        <f>VLOOKUP(A:A,[1]TDSheet!$A:$R,18,0)</f>
        <v>60</v>
      </c>
      <c r="O65" s="15"/>
      <c r="P65" s="15"/>
      <c r="Q65" s="18">
        <v>30</v>
      </c>
      <c r="R65" s="18">
        <v>60</v>
      </c>
      <c r="S65" s="15">
        <f t="shared" si="3"/>
        <v>37.200000000000003</v>
      </c>
      <c r="T65" s="18">
        <v>30</v>
      </c>
      <c r="U65" s="19">
        <f t="shared" si="4"/>
        <v>9.0053763440860202</v>
      </c>
      <c r="V65" s="15">
        <f t="shared" si="5"/>
        <v>0.67204301075268813</v>
      </c>
      <c r="W65" s="15"/>
      <c r="X65" s="15"/>
      <c r="Y65" s="15">
        <f>VLOOKUP(A:A,[1]TDSheet!$A:$Y,25,0)</f>
        <v>0</v>
      </c>
      <c r="Z65" s="15">
        <f>VLOOKUP(A:A,[1]TDSheet!$A:$Z,26,0)</f>
        <v>0</v>
      </c>
      <c r="AA65" s="15">
        <f>VLOOKUP(A:A,[1]TDSheet!$A:$AA,27,0)</f>
        <v>7.6</v>
      </c>
      <c r="AB65" s="15">
        <f>VLOOKUP(A:A,[3]TDSheet!$A:$D,4,0)</f>
        <v>37</v>
      </c>
      <c r="AC65" s="15" t="str">
        <f>VLOOKUP(A:A,[1]TDSheet!$A:$AC,29,0)</f>
        <v>костик</v>
      </c>
      <c r="AD65" s="15" t="e">
        <f>VLOOKUP(A:A,[1]TDSheet!$A:$AD,30,0)</f>
        <v>#N/A</v>
      </c>
      <c r="AE65" s="15">
        <f t="shared" si="6"/>
        <v>12.299999999999999</v>
      </c>
      <c r="AF65" s="15">
        <f t="shared" si="7"/>
        <v>24.599999999999998</v>
      </c>
      <c r="AG65" s="15">
        <f t="shared" si="8"/>
        <v>12.299999999999999</v>
      </c>
      <c r="AH65" s="15"/>
      <c r="AI65" s="15"/>
    </row>
    <row r="66" spans="1:35" s="1" customFormat="1" ht="11.1" customHeight="1" outlineLevel="1" x14ac:dyDescent="0.2">
      <c r="A66" s="7" t="s">
        <v>88</v>
      </c>
      <c r="B66" s="7" t="s">
        <v>8</v>
      </c>
      <c r="C66" s="8">
        <v>81</v>
      </c>
      <c r="D66" s="8">
        <v>130</v>
      </c>
      <c r="E66" s="8">
        <v>134</v>
      </c>
      <c r="F66" s="8">
        <v>75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136</v>
      </c>
      <c r="J66" s="15">
        <f t="shared" si="2"/>
        <v>-2</v>
      </c>
      <c r="K66" s="15">
        <f>VLOOKUP(A:A,[1]TDSheet!$A:$L,12,0)</f>
        <v>40</v>
      </c>
      <c r="L66" s="15">
        <f>VLOOKUP(A:A,[1]TDSheet!$A:$M,13,0)</f>
        <v>30</v>
      </c>
      <c r="M66" s="15">
        <f>VLOOKUP(A:A,[1]TDSheet!$A:$T,20,0)</f>
        <v>0</v>
      </c>
      <c r="N66" s="15">
        <f>VLOOKUP(A:A,[1]TDSheet!$A:$R,18,0)</f>
        <v>30</v>
      </c>
      <c r="O66" s="15"/>
      <c r="P66" s="15"/>
      <c r="Q66" s="18">
        <v>30</v>
      </c>
      <c r="R66" s="18">
        <v>30</v>
      </c>
      <c r="S66" s="15">
        <f t="shared" si="3"/>
        <v>26.8</v>
      </c>
      <c r="T66" s="18"/>
      <c r="U66" s="19">
        <f t="shared" si="4"/>
        <v>8.7686567164179099</v>
      </c>
      <c r="V66" s="15">
        <f t="shared" si="5"/>
        <v>2.7985074626865671</v>
      </c>
      <c r="W66" s="15"/>
      <c r="X66" s="15"/>
      <c r="Y66" s="15">
        <f>VLOOKUP(A:A,[1]TDSheet!$A:$Y,25,0)</f>
        <v>0</v>
      </c>
      <c r="Z66" s="15">
        <f>VLOOKUP(A:A,[1]TDSheet!$A:$Z,26,0)</f>
        <v>0</v>
      </c>
      <c r="AA66" s="15">
        <f>VLOOKUP(A:A,[1]TDSheet!$A:$AA,27,0)</f>
        <v>7.8</v>
      </c>
      <c r="AB66" s="15">
        <f>VLOOKUP(A:A,[3]TDSheet!$A:$D,4,0)</f>
        <v>32</v>
      </c>
      <c r="AC66" s="15" t="str">
        <f>VLOOKUP(A:A,[1]TDSheet!$A:$AC,29,0)</f>
        <v>костик</v>
      </c>
      <c r="AD66" s="15" t="e">
        <f>VLOOKUP(A:A,[1]TDSheet!$A:$AD,30,0)</f>
        <v>#N/A</v>
      </c>
      <c r="AE66" s="15">
        <f t="shared" si="6"/>
        <v>12.299999999999999</v>
      </c>
      <c r="AF66" s="15">
        <f t="shared" si="7"/>
        <v>12.299999999999999</v>
      </c>
      <c r="AG66" s="15">
        <f t="shared" si="8"/>
        <v>0</v>
      </c>
      <c r="AH66" s="15"/>
      <c r="AI66" s="15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139</v>
      </c>
      <c r="D67" s="8">
        <v>858</v>
      </c>
      <c r="E67" s="8">
        <v>635</v>
      </c>
      <c r="F67" s="8">
        <v>350</v>
      </c>
      <c r="G67" s="1">
        <f>VLOOKUP(A:A,[1]TDSheet!$A:$G,7,0)</f>
        <v>0.28000000000000003</v>
      </c>
      <c r="H67" s="1" t="e">
        <f>VLOOKUP(A:A,[1]TDSheet!$A:$H,8,0)</f>
        <v>#N/A</v>
      </c>
      <c r="I67" s="15">
        <f>VLOOKUP(A:A,[2]TDSheet!$A:$F,6,0)</f>
        <v>647</v>
      </c>
      <c r="J67" s="15">
        <f t="shared" si="2"/>
        <v>-12</v>
      </c>
      <c r="K67" s="15">
        <f>VLOOKUP(A:A,[1]TDSheet!$A:$L,12,0)</f>
        <v>80</v>
      </c>
      <c r="L67" s="15">
        <f>VLOOKUP(A:A,[1]TDSheet!$A:$M,13,0)</f>
        <v>200</v>
      </c>
      <c r="M67" s="15">
        <f>VLOOKUP(A:A,[1]TDSheet!$A:$T,20,0)</f>
        <v>40</v>
      </c>
      <c r="N67" s="15">
        <f>VLOOKUP(A:A,[1]TDSheet!$A:$R,18,0)</f>
        <v>160</v>
      </c>
      <c r="O67" s="15"/>
      <c r="P67" s="15"/>
      <c r="Q67" s="18">
        <v>40</v>
      </c>
      <c r="R67" s="18">
        <v>120</v>
      </c>
      <c r="S67" s="15">
        <f t="shared" si="3"/>
        <v>127</v>
      </c>
      <c r="T67" s="18">
        <v>120</v>
      </c>
      <c r="U67" s="19">
        <f t="shared" si="4"/>
        <v>8.7401574803149611</v>
      </c>
      <c r="V67" s="15">
        <f t="shared" si="5"/>
        <v>2.7559055118110236</v>
      </c>
      <c r="W67" s="15"/>
      <c r="X67" s="15"/>
      <c r="Y67" s="15">
        <f>VLOOKUP(A:A,[1]TDSheet!$A:$Y,25,0)</f>
        <v>102.8</v>
      </c>
      <c r="Z67" s="15">
        <f>VLOOKUP(A:A,[1]TDSheet!$A:$Z,26,0)</f>
        <v>105.8</v>
      </c>
      <c r="AA67" s="15">
        <f>VLOOKUP(A:A,[1]TDSheet!$A:$AA,27,0)</f>
        <v>115.8</v>
      </c>
      <c r="AB67" s="15">
        <f>VLOOKUP(A:A,[3]TDSheet!$A:$D,4,0)</f>
        <v>138</v>
      </c>
      <c r="AC67" s="15" t="str">
        <f>VLOOKUP(A:A,[1]TDSheet!$A:$AC,29,0)</f>
        <v>м10з</v>
      </c>
      <c r="AD67" s="15" t="e">
        <f>VLOOKUP(A:A,[1]TDSheet!$A:$AD,30,0)</f>
        <v>#N/A</v>
      </c>
      <c r="AE67" s="15">
        <f t="shared" si="6"/>
        <v>11.200000000000001</v>
      </c>
      <c r="AF67" s="15">
        <f t="shared" si="7"/>
        <v>33.6</v>
      </c>
      <c r="AG67" s="15">
        <f t="shared" si="8"/>
        <v>33.6</v>
      </c>
      <c r="AH67" s="15"/>
      <c r="AI67" s="15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914</v>
      </c>
      <c r="D68" s="8">
        <v>2080</v>
      </c>
      <c r="E68" s="8">
        <v>1624</v>
      </c>
      <c r="F68" s="8">
        <v>1336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1634</v>
      </c>
      <c r="J68" s="15">
        <f t="shared" si="2"/>
        <v>-10</v>
      </c>
      <c r="K68" s="15">
        <f>VLOOKUP(A:A,[1]TDSheet!$A:$L,12,0)</f>
        <v>240</v>
      </c>
      <c r="L68" s="15">
        <f>VLOOKUP(A:A,[1]TDSheet!$A:$M,13,0)</f>
        <v>280</v>
      </c>
      <c r="M68" s="15">
        <f>VLOOKUP(A:A,[1]TDSheet!$A:$T,20,0)</f>
        <v>0</v>
      </c>
      <c r="N68" s="15">
        <f>VLOOKUP(A:A,[1]TDSheet!$A:$R,18,0)</f>
        <v>40</v>
      </c>
      <c r="O68" s="15"/>
      <c r="P68" s="15"/>
      <c r="Q68" s="18">
        <v>320</v>
      </c>
      <c r="R68" s="18">
        <v>240</v>
      </c>
      <c r="S68" s="15">
        <f t="shared" si="3"/>
        <v>324.8</v>
      </c>
      <c r="T68" s="18">
        <v>320</v>
      </c>
      <c r="U68" s="19">
        <f t="shared" si="4"/>
        <v>8.5467980295566495</v>
      </c>
      <c r="V68" s="15">
        <f t="shared" si="5"/>
        <v>4.1133004926108372</v>
      </c>
      <c r="W68" s="15"/>
      <c r="X68" s="15"/>
      <c r="Y68" s="15">
        <f>VLOOKUP(A:A,[1]TDSheet!$A:$Y,25,0)</f>
        <v>287.2</v>
      </c>
      <c r="Z68" s="15">
        <f>VLOOKUP(A:A,[1]TDSheet!$A:$Z,26,0)</f>
        <v>384.8</v>
      </c>
      <c r="AA68" s="15">
        <f>VLOOKUP(A:A,[1]TDSheet!$A:$AA,27,0)</f>
        <v>356</v>
      </c>
      <c r="AB68" s="15">
        <f>VLOOKUP(A:A,[3]TDSheet!$A:$D,4,0)</f>
        <v>446</v>
      </c>
      <c r="AC68" s="15" t="str">
        <f>VLOOKUP(A:A,[1]TDSheet!$A:$AC,29,0)</f>
        <v>м122з</v>
      </c>
      <c r="AD68" s="15" t="e">
        <f>VLOOKUP(A:A,[1]TDSheet!$A:$AD,30,0)</f>
        <v>#N/A</v>
      </c>
      <c r="AE68" s="15">
        <f t="shared" si="6"/>
        <v>128</v>
      </c>
      <c r="AF68" s="15">
        <f t="shared" si="7"/>
        <v>96</v>
      </c>
      <c r="AG68" s="15">
        <f t="shared" si="8"/>
        <v>128</v>
      </c>
      <c r="AH68" s="15"/>
      <c r="AI68" s="15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86</v>
      </c>
      <c r="D69" s="8">
        <v>734</v>
      </c>
      <c r="E69" s="8">
        <v>246</v>
      </c>
      <c r="F69" s="8">
        <v>564</v>
      </c>
      <c r="G69" s="1">
        <f>VLOOKUP(A:A,[1]TDSheet!$A:$G,7,0)</f>
        <v>0.33</v>
      </c>
      <c r="H69" s="1" t="e">
        <f>VLOOKUP(A:A,[1]TDSheet!$A:$H,8,0)</f>
        <v>#N/A</v>
      </c>
      <c r="I69" s="15">
        <f>VLOOKUP(A:A,[2]TDSheet!$A:$F,6,0)</f>
        <v>256</v>
      </c>
      <c r="J69" s="15">
        <f t="shared" si="2"/>
        <v>-10</v>
      </c>
      <c r="K69" s="15">
        <f>VLOOKUP(A:A,[1]TDSheet!$A:$L,12,0)</f>
        <v>120</v>
      </c>
      <c r="L69" s="15">
        <f>VLOOKUP(A:A,[1]TDSheet!$A:$M,13,0)</f>
        <v>160</v>
      </c>
      <c r="M69" s="15">
        <f>VLOOKUP(A:A,[1]TDSheet!$A:$T,20,0)</f>
        <v>0</v>
      </c>
      <c r="N69" s="15">
        <f>VLOOKUP(A:A,[1]TDSheet!$A:$R,18,0)</f>
        <v>0</v>
      </c>
      <c r="O69" s="15"/>
      <c r="P69" s="15"/>
      <c r="Q69" s="18"/>
      <c r="R69" s="18"/>
      <c r="S69" s="15">
        <f t="shared" si="3"/>
        <v>49.2</v>
      </c>
      <c r="T69" s="18"/>
      <c r="U69" s="19">
        <f t="shared" si="4"/>
        <v>17.154471544715445</v>
      </c>
      <c r="V69" s="15">
        <f t="shared" si="5"/>
        <v>11.463414634146341</v>
      </c>
      <c r="W69" s="15"/>
      <c r="X69" s="15"/>
      <c r="Y69" s="15">
        <f>VLOOKUP(A:A,[1]TDSheet!$A:$Y,25,0)</f>
        <v>72</v>
      </c>
      <c r="Z69" s="15">
        <f>VLOOKUP(A:A,[1]TDSheet!$A:$Z,26,0)</f>
        <v>84.8</v>
      </c>
      <c r="AA69" s="15">
        <f>VLOOKUP(A:A,[1]TDSheet!$A:$AA,27,0)</f>
        <v>101.2</v>
      </c>
      <c r="AB69" s="15">
        <f>VLOOKUP(A:A,[3]TDSheet!$A:$D,4,0)</f>
        <v>1</v>
      </c>
      <c r="AC69" s="15">
        <f>VLOOKUP(A:A,[1]TDSheet!$A:$AC,29,0)</f>
        <v>0</v>
      </c>
      <c r="AD69" s="15" t="e">
        <f>VLOOKUP(A:A,[1]TDSheet!$A:$AD,30,0)</f>
        <v>#N/A</v>
      </c>
      <c r="AE69" s="15">
        <f t="shared" si="6"/>
        <v>0</v>
      </c>
      <c r="AF69" s="15">
        <f t="shared" si="7"/>
        <v>0</v>
      </c>
      <c r="AG69" s="15">
        <f t="shared" si="8"/>
        <v>0</v>
      </c>
      <c r="AH69" s="15"/>
      <c r="AI69" s="15"/>
    </row>
    <row r="70" spans="1:35" s="1" customFormat="1" ht="11.1" customHeight="1" outlineLevel="1" x14ac:dyDescent="0.2">
      <c r="A70" s="7" t="s">
        <v>89</v>
      </c>
      <c r="B70" s="7" t="s">
        <v>9</v>
      </c>
      <c r="C70" s="8">
        <v>23.841000000000001</v>
      </c>
      <c r="D70" s="8">
        <v>11.247</v>
      </c>
      <c r="E70" s="8">
        <v>1.9910000000000001</v>
      </c>
      <c r="F70" s="8">
        <v>32.436999999999998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2.64</v>
      </c>
      <c r="J70" s="15">
        <f t="shared" ref="J70:J93" si="9">E70-I70</f>
        <v>-0.64900000000000002</v>
      </c>
      <c r="K70" s="15">
        <f>VLOOKUP(A:A,[1]TDSheet!$A:$L,12,0)</f>
        <v>0</v>
      </c>
      <c r="L70" s="15">
        <f>VLOOKUP(A:A,[1]TDSheet!$A:$M,13,0)</f>
        <v>0</v>
      </c>
      <c r="M70" s="15">
        <f>VLOOKUP(A:A,[1]TDSheet!$A:$T,20,0)</f>
        <v>0</v>
      </c>
      <c r="N70" s="15">
        <f>VLOOKUP(A:A,[1]TDSheet!$A:$R,18,0)</f>
        <v>0</v>
      </c>
      <c r="O70" s="15"/>
      <c r="P70" s="15"/>
      <c r="Q70" s="18"/>
      <c r="R70" s="18"/>
      <c r="S70" s="15">
        <f t="shared" ref="S70:S93" si="10">E70/5</f>
        <v>0.3982</v>
      </c>
      <c r="T70" s="18"/>
      <c r="U70" s="19">
        <f t="shared" ref="U70:U93" si="11">(F70+K70+L70+M70+N70+Q70+R70+T70)/S70</f>
        <v>81.459065796082371</v>
      </c>
      <c r="V70" s="15">
        <f t="shared" ref="V70:V93" si="12">F70/S70</f>
        <v>81.459065796082371</v>
      </c>
      <c r="W70" s="15"/>
      <c r="X70" s="15"/>
      <c r="Y70" s="15">
        <f>VLOOKUP(A:A,[1]TDSheet!$A:$Y,25,0)</f>
        <v>0</v>
      </c>
      <c r="Z70" s="15">
        <f>VLOOKUP(A:A,[1]TDSheet!$A:$Z,26,0)</f>
        <v>0</v>
      </c>
      <c r="AA70" s="15">
        <f>VLOOKUP(A:A,[1]TDSheet!$A:$AA,27,0)</f>
        <v>1.5817999999999999</v>
      </c>
      <c r="AB70" s="15">
        <v>0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ref="AE70:AE93" si="13">Q70*G70</f>
        <v>0</v>
      </c>
      <c r="AF70" s="15">
        <f t="shared" ref="AF70:AF93" si="14">R70*G70</f>
        <v>0</v>
      </c>
      <c r="AG70" s="15">
        <f t="shared" ref="AG70:AG93" si="15">T70*G70</f>
        <v>0</v>
      </c>
      <c r="AH70" s="15"/>
      <c r="AI70" s="15"/>
    </row>
    <row r="71" spans="1:35" s="1" customFormat="1" ht="11.1" customHeight="1" outlineLevel="1" x14ac:dyDescent="0.2">
      <c r="A71" s="7" t="s">
        <v>72</v>
      </c>
      <c r="B71" s="7" t="s">
        <v>8</v>
      </c>
      <c r="C71" s="8">
        <v>-9</v>
      </c>
      <c r="D71" s="8">
        <v>664</v>
      </c>
      <c r="E71" s="8">
        <v>314</v>
      </c>
      <c r="F71" s="8">
        <v>345</v>
      </c>
      <c r="G71" s="1">
        <f>VLOOKUP(A:A,[1]TDSheet!$A:$G,7,0)</f>
        <v>0.33</v>
      </c>
      <c r="H71" s="1" t="e">
        <f>VLOOKUP(A:A,[1]TDSheet!$A:$H,8,0)</f>
        <v>#N/A</v>
      </c>
      <c r="I71" s="15">
        <f>VLOOKUP(A:A,[2]TDSheet!$A:$F,6,0)</f>
        <v>341</v>
      </c>
      <c r="J71" s="15">
        <f t="shared" si="9"/>
        <v>-27</v>
      </c>
      <c r="K71" s="15">
        <f>VLOOKUP(A:A,[1]TDSheet!$A:$L,12,0)</f>
        <v>40</v>
      </c>
      <c r="L71" s="15">
        <f>VLOOKUP(A:A,[1]TDSheet!$A:$M,13,0)</f>
        <v>120</v>
      </c>
      <c r="M71" s="15">
        <f>VLOOKUP(A:A,[1]TDSheet!$A:$T,20,0)</f>
        <v>0</v>
      </c>
      <c r="N71" s="15">
        <f>VLOOKUP(A:A,[1]TDSheet!$A:$R,18,0)</f>
        <v>80</v>
      </c>
      <c r="O71" s="15"/>
      <c r="P71" s="15"/>
      <c r="Q71" s="18"/>
      <c r="R71" s="18"/>
      <c r="S71" s="15">
        <f t="shared" si="10"/>
        <v>62.8</v>
      </c>
      <c r="T71" s="18"/>
      <c r="U71" s="19">
        <f t="shared" si="11"/>
        <v>9.3152866242038215</v>
      </c>
      <c r="V71" s="15">
        <f t="shared" si="12"/>
        <v>5.4936305732484083</v>
      </c>
      <c r="W71" s="15"/>
      <c r="X71" s="15"/>
      <c r="Y71" s="15">
        <f>VLOOKUP(A:A,[1]TDSheet!$A:$Y,25,0)</f>
        <v>42.6</v>
      </c>
      <c r="Z71" s="15">
        <f>VLOOKUP(A:A,[1]TDSheet!$A:$Z,26,0)</f>
        <v>50.6</v>
      </c>
      <c r="AA71" s="15">
        <f>VLOOKUP(A:A,[1]TDSheet!$A:$AA,27,0)</f>
        <v>72</v>
      </c>
      <c r="AB71" s="15">
        <f>VLOOKUP(A:A,[3]TDSheet!$A:$D,4,0)</f>
        <v>69</v>
      </c>
      <c r="AC71" s="15" t="str">
        <f>VLOOKUP(A:A,[1]TDSheet!$A:$AC,29,0)</f>
        <v>костик</v>
      </c>
      <c r="AD71" s="15" t="e">
        <f>VLOOKUP(A:A,[1]TDSheet!$A:$AD,30,0)</f>
        <v>#N/A</v>
      </c>
      <c r="AE71" s="15">
        <f t="shared" si="13"/>
        <v>0</v>
      </c>
      <c r="AF71" s="15">
        <f t="shared" si="14"/>
        <v>0</v>
      </c>
      <c r="AG71" s="15">
        <f t="shared" si="15"/>
        <v>0</v>
      </c>
      <c r="AH71" s="15"/>
      <c r="AI71" s="15"/>
    </row>
    <row r="72" spans="1:35" s="1" customFormat="1" ht="11.1" customHeight="1" outlineLevel="1" x14ac:dyDescent="0.2">
      <c r="A72" s="7" t="s">
        <v>90</v>
      </c>
      <c r="B72" s="7" t="s">
        <v>9</v>
      </c>
      <c r="C72" s="8">
        <v>21.053999999999998</v>
      </c>
      <c r="D72" s="8">
        <v>10.606999999999999</v>
      </c>
      <c r="E72" s="8">
        <v>5.3710000000000004</v>
      </c>
      <c r="F72" s="8">
        <v>21.29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9.64</v>
      </c>
      <c r="J72" s="15">
        <f t="shared" si="9"/>
        <v>-4.2690000000000001</v>
      </c>
      <c r="K72" s="15">
        <f>VLOOKUP(A:A,[1]TDSheet!$A:$L,12,0)</f>
        <v>0</v>
      </c>
      <c r="L72" s="15">
        <f>VLOOKUP(A:A,[1]TDSheet!$A:$M,13,0)</f>
        <v>0</v>
      </c>
      <c r="M72" s="15">
        <f>VLOOKUP(A:A,[1]TDSheet!$A:$T,20,0)</f>
        <v>10</v>
      </c>
      <c r="N72" s="15">
        <f>VLOOKUP(A:A,[1]TDSheet!$A:$R,18,0)</f>
        <v>0</v>
      </c>
      <c r="O72" s="15"/>
      <c r="P72" s="15"/>
      <c r="Q72" s="18"/>
      <c r="R72" s="18"/>
      <c r="S72" s="15">
        <f t="shared" si="10"/>
        <v>1.0742</v>
      </c>
      <c r="T72" s="18"/>
      <c r="U72" s="19">
        <f t="shared" si="11"/>
        <v>29.128653881958666</v>
      </c>
      <c r="V72" s="15">
        <f t="shared" si="12"/>
        <v>19.819400484081175</v>
      </c>
      <c r="W72" s="15"/>
      <c r="X72" s="15"/>
      <c r="Y72" s="15">
        <f>VLOOKUP(A:A,[1]TDSheet!$A:$Y,25,0)</f>
        <v>0</v>
      </c>
      <c r="Z72" s="15">
        <f>VLOOKUP(A:A,[1]TDSheet!$A:$Z,26,0)</f>
        <v>0</v>
      </c>
      <c r="AA72" s="15">
        <f>VLOOKUP(A:A,[1]TDSheet!$A:$AA,27,0)</f>
        <v>2.0788000000000002</v>
      </c>
      <c r="AB72" s="15">
        <v>0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si="13"/>
        <v>0</v>
      </c>
      <c r="AF72" s="15">
        <f t="shared" si="14"/>
        <v>0</v>
      </c>
      <c r="AG72" s="15">
        <f t="shared" si="15"/>
        <v>0</v>
      </c>
      <c r="AH72" s="15"/>
      <c r="AI72" s="15"/>
    </row>
    <row r="73" spans="1:35" s="1" customFormat="1" ht="11.1" customHeight="1" outlineLevel="1" x14ac:dyDescent="0.2">
      <c r="A73" s="7" t="s">
        <v>91</v>
      </c>
      <c r="B73" s="7" t="s">
        <v>9</v>
      </c>
      <c r="C73" s="8"/>
      <c r="D73" s="8">
        <v>10.445</v>
      </c>
      <c r="E73" s="8">
        <v>0</v>
      </c>
      <c r="F73" s="8">
        <v>10.445</v>
      </c>
      <c r="G73" s="14">
        <v>1</v>
      </c>
      <c r="H73" s="1" t="e">
        <f>VLOOKUP(A:A,[1]TDSheet!$A:$H,8,0)</f>
        <v>#N/A</v>
      </c>
      <c r="I73" s="15">
        <v>0</v>
      </c>
      <c r="J73" s="15">
        <f t="shared" si="9"/>
        <v>0</v>
      </c>
      <c r="K73" s="15">
        <v>0</v>
      </c>
      <c r="L73" s="15">
        <v>0</v>
      </c>
      <c r="M73" s="15">
        <v>0</v>
      </c>
      <c r="N73" s="15">
        <v>0</v>
      </c>
      <c r="O73" s="15"/>
      <c r="P73" s="15"/>
      <c r="Q73" s="18"/>
      <c r="R73" s="18"/>
      <c r="S73" s="15">
        <f t="shared" si="10"/>
        <v>0</v>
      </c>
      <c r="T73" s="18"/>
      <c r="U73" s="19" t="e">
        <f t="shared" si="11"/>
        <v>#DIV/0!</v>
      </c>
      <c r="V73" s="15" t="e">
        <f t="shared" si="12"/>
        <v>#DIV/0!</v>
      </c>
      <c r="W73" s="15"/>
      <c r="X73" s="15"/>
      <c r="Y73" s="15">
        <v>0</v>
      </c>
      <c r="Z73" s="15">
        <v>0</v>
      </c>
      <c r="AA73" s="15">
        <v>0</v>
      </c>
      <c r="AB73" s="15">
        <v>0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3"/>
        <v>0</v>
      </c>
      <c r="AF73" s="15">
        <f t="shared" si="14"/>
        <v>0</v>
      </c>
      <c r="AG73" s="15">
        <f t="shared" si="15"/>
        <v>0</v>
      </c>
      <c r="AH73" s="15"/>
      <c r="AI73" s="15"/>
    </row>
    <row r="74" spans="1:35" s="1" customFormat="1" ht="11.1" customHeight="1" outlineLevel="1" x14ac:dyDescent="0.2">
      <c r="A74" s="7" t="s">
        <v>73</v>
      </c>
      <c r="B74" s="7" t="s">
        <v>8</v>
      </c>
      <c r="C74" s="8"/>
      <c r="D74" s="8">
        <v>48</v>
      </c>
      <c r="E74" s="8">
        <v>47</v>
      </c>
      <c r="F74" s="8">
        <v>1</v>
      </c>
      <c r="G74" s="1">
        <f>VLOOKUP(A:A,[1]TDSheet!$A:$G,7,0)</f>
        <v>0.33</v>
      </c>
      <c r="H74" s="1" t="e">
        <f>VLOOKUP(A:A,[1]TDSheet!$A:$H,8,0)</f>
        <v>#N/A</v>
      </c>
      <c r="I74" s="15">
        <f>VLOOKUP(A:A,[2]TDSheet!$A:$F,6,0)</f>
        <v>58</v>
      </c>
      <c r="J74" s="15">
        <f t="shared" si="9"/>
        <v>-11</v>
      </c>
      <c r="K74" s="15">
        <f>VLOOKUP(A:A,[1]TDSheet!$A:$L,12,0)</f>
        <v>0</v>
      </c>
      <c r="L74" s="15">
        <f>VLOOKUP(A:A,[1]TDSheet!$A:$M,13,0)</f>
        <v>40</v>
      </c>
      <c r="M74" s="15">
        <f>VLOOKUP(A:A,[1]TDSheet!$A:$T,20,0)</f>
        <v>0</v>
      </c>
      <c r="N74" s="15">
        <f>VLOOKUP(A:A,[1]TDSheet!$A:$R,18,0)</f>
        <v>24</v>
      </c>
      <c r="O74" s="15"/>
      <c r="P74" s="15"/>
      <c r="Q74" s="18">
        <v>40</v>
      </c>
      <c r="R74" s="18"/>
      <c r="S74" s="15">
        <f t="shared" si="10"/>
        <v>9.4</v>
      </c>
      <c r="T74" s="18"/>
      <c r="U74" s="19">
        <f t="shared" si="11"/>
        <v>11.170212765957446</v>
      </c>
      <c r="V74" s="15">
        <f t="shared" si="12"/>
        <v>0.10638297872340426</v>
      </c>
      <c r="W74" s="15"/>
      <c r="X74" s="15"/>
      <c r="Y74" s="15">
        <f>VLOOKUP(A:A,[1]TDSheet!$A:$Y,25,0)</f>
        <v>0</v>
      </c>
      <c r="Z74" s="15">
        <f>VLOOKUP(A:A,[1]TDSheet!$A:$Z,26,0)</f>
        <v>0</v>
      </c>
      <c r="AA74" s="15">
        <f>VLOOKUP(A:A,[1]TDSheet!$A:$AA,27,0)</f>
        <v>0</v>
      </c>
      <c r="AB74" s="15">
        <f>VLOOKUP(A:A,[3]TDSheet!$A:$D,4,0)</f>
        <v>40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3"/>
        <v>13.200000000000001</v>
      </c>
      <c r="AF74" s="15">
        <f t="shared" si="14"/>
        <v>0</v>
      </c>
      <c r="AG74" s="15">
        <f t="shared" si="15"/>
        <v>0</v>
      </c>
      <c r="AH74" s="15"/>
      <c r="AI74" s="15"/>
    </row>
    <row r="75" spans="1:35" s="1" customFormat="1" ht="11.1" customHeight="1" outlineLevel="1" x14ac:dyDescent="0.2">
      <c r="A75" s="7" t="s">
        <v>74</v>
      </c>
      <c r="B75" s="7" t="s">
        <v>8</v>
      </c>
      <c r="C75" s="8"/>
      <c r="D75" s="8">
        <v>253</v>
      </c>
      <c r="E75" s="8">
        <v>243</v>
      </c>
      <c r="F75" s="8">
        <v>5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300</v>
      </c>
      <c r="J75" s="15">
        <f t="shared" si="9"/>
        <v>-57</v>
      </c>
      <c r="K75" s="15">
        <f>VLOOKUP(A:A,[1]TDSheet!$A:$L,12,0)</f>
        <v>0</v>
      </c>
      <c r="L75" s="15">
        <f>VLOOKUP(A:A,[1]TDSheet!$A:$M,13,0)</f>
        <v>320</v>
      </c>
      <c r="M75" s="15">
        <f>VLOOKUP(A:A,[1]TDSheet!$A:$T,20,0)</f>
        <v>0</v>
      </c>
      <c r="N75" s="15">
        <f>VLOOKUP(A:A,[1]TDSheet!$A:$R,18,0)</f>
        <v>400</v>
      </c>
      <c r="O75" s="15"/>
      <c r="P75" s="15"/>
      <c r="Q75" s="18">
        <v>280</v>
      </c>
      <c r="R75" s="18">
        <v>280</v>
      </c>
      <c r="S75" s="15">
        <f t="shared" si="10"/>
        <v>48.6</v>
      </c>
      <c r="T75" s="18">
        <v>200</v>
      </c>
      <c r="U75" s="19">
        <f t="shared" si="11"/>
        <v>30.555555555555554</v>
      </c>
      <c r="V75" s="15">
        <f t="shared" si="12"/>
        <v>0.102880658436214</v>
      </c>
      <c r="W75" s="15"/>
      <c r="X75" s="15"/>
      <c r="Y75" s="15">
        <f>VLOOKUP(A:A,[1]TDSheet!$A:$Y,25,0)</f>
        <v>0</v>
      </c>
      <c r="Z75" s="15">
        <f>VLOOKUP(A:A,[1]TDSheet!$A:$Z,26,0)</f>
        <v>0</v>
      </c>
      <c r="AA75" s="15">
        <f>VLOOKUP(A:A,[1]TDSheet!$A:$AA,27,0)</f>
        <v>0</v>
      </c>
      <c r="AB75" s="15">
        <f>VLOOKUP(A:A,[3]TDSheet!$A:$D,4,0)</f>
        <v>5</v>
      </c>
      <c r="AC75" s="21" t="e">
        <f>VLOOKUP(A:A,[1]TDSheet!$A:$AC,29,0)</f>
        <v>#N/A</v>
      </c>
      <c r="AD75" s="15" t="e">
        <f>VLOOKUP(A:A,[1]TDSheet!$A:$AD,30,0)</f>
        <v>#N/A</v>
      </c>
      <c r="AE75" s="15">
        <f t="shared" si="13"/>
        <v>92.4</v>
      </c>
      <c r="AF75" s="15">
        <f t="shared" si="14"/>
        <v>92.4</v>
      </c>
      <c r="AG75" s="15">
        <f t="shared" si="15"/>
        <v>66</v>
      </c>
      <c r="AH75" s="15"/>
      <c r="AI75" s="15"/>
    </row>
    <row r="76" spans="1:35" s="1" customFormat="1" ht="11.1" customHeight="1" outlineLevel="1" x14ac:dyDescent="0.2">
      <c r="A76" s="7" t="s">
        <v>75</v>
      </c>
      <c r="B76" s="7" t="s">
        <v>8</v>
      </c>
      <c r="C76" s="8">
        <v>11</v>
      </c>
      <c r="D76" s="8">
        <v>165</v>
      </c>
      <c r="E76" s="8">
        <v>143</v>
      </c>
      <c r="F76" s="8">
        <v>29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234</v>
      </c>
      <c r="J76" s="15">
        <f t="shared" si="9"/>
        <v>-91</v>
      </c>
      <c r="K76" s="15">
        <f>VLOOKUP(A:A,[1]TDSheet!$A:$L,12,0)</f>
        <v>0</v>
      </c>
      <c r="L76" s="15">
        <f>VLOOKUP(A:A,[1]TDSheet!$A:$M,13,0)</f>
        <v>40</v>
      </c>
      <c r="M76" s="15">
        <f>VLOOKUP(A:A,[1]TDSheet!$A:$T,20,0)</f>
        <v>40</v>
      </c>
      <c r="N76" s="15">
        <f>VLOOKUP(A:A,[1]TDSheet!$A:$R,18,0)</f>
        <v>40</v>
      </c>
      <c r="O76" s="15"/>
      <c r="P76" s="15"/>
      <c r="Q76" s="18">
        <v>40</v>
      </c>
      <c r="R76" s="18">
        <v>40</v>
      </c>
      <c r="S76" s="15">
        <f t="shared" si="10"/>
        <v>28.6</v>
      </c>
      <c r="T76" s="18">
        <v>40</v>
      </c>
      <c r="U76" s="19">
        <f t="shared" si="11"/>
        <v>9.405594405594405</v>
      </c>
      <c r="V76" s="15">
        <f t="shared" si="12"/>
        <v>1.013986013986014</v>
      </c>
      <c r="W76" s="15"/>
      <c r="X76" s="15"/>
      <c r="Y76" s="15">
        <f>VLOOKUP(A:A,[1]TDSheet!$A:$Y,25,0)</f>
        <v>11</v>
      </c>
      <c r="Z76" s="15">
        <f>VLOOKUP(A:A,[1]TDSheet!$A:$Z,26,0)</f>
        <v>9</v>
      </c>
      <c r="AA76" s="15">
        <f>VLOOKUP(A:A,[1]TDSheet!$A:$AA,27,0)</f>
        <v>7.6</v>
      </c>
      <c r="AB76" s="15">
        <f>VLOOKUP(A:A,[3]TDSheet!$A:$D,4,0)</f>
        <v>30</v>
      </c>
      <c r="AC76" s="15" t="str">
        <f>VLOOKUP(A:A,[1]TDSheet!$A:$AC,29,0)</f>
        <v>костик</v>
      </c>
      <c r="AD76" s="15" t="e">
        <f>VLOOKUP(A:A,[1]TDSheet!$A:$AD,30,0)</f>
        <v>#N/A</v>
      </c>
      <c r="AE76" s="15">
        <f t="shared" si="13"/>
        <v>13.200000000000001</v>
      </c>
      <c r="AF76" s="15">
        <f t="shared" si="14"/>
        <v>13.200000000000001</v>
      </c>
      <c r="AG76" s="15">
        <f t="shared" si="15"/>
        <v>13.200000000000001</v>
      </c>
      <c r="AH76" s="15"/>
      <c r="AI76" s="15"/>
    </row>
    <row r="77" spans="1:35" s="1" customFormat="1" ht="11.1" customHeight="1" outlineLevel="1" x14ac:dyDescent="0.2">
      <c r="A77" s="7" t="s">
        <v>76</v>
      </c>
      <c r="B77" s="7" t="s">
        <v>8</v>
      </c>
      <c r="C77" s="8">
        <v>6</v>
      </c>
      <c r="D77" s="8">
        <v>456</v>
      </c>
      <c r="E77" s="8">
        <v>235</v>
      </c>
      <c r="F77" s="8">
        <v>218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256</v>
      </c>
      <c r="J77" s="15">
        <f t="shared" si="9"/>
        <v>-21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VLOOKUP(A:A,[1]TDSheet!$A:$T,20,0)</f>
        <v>0</v>
      </c>
      <c r="N77" s="15">
        <f>VLOOKUP(A:A,[1]TDSheet!$A:$R,18,0)</f>
        <v>40</v>
      </c>
      <c r="O77" s="15"/>
      <c r="P77" s="15"/>
      <c r="Q77" s="18">
        <v>80</v>
      </c>
      <c r="R77" s="18">
        <v>40</v>
      </c>
      <c r="S77" s="15">
        <f t="shared" si="10"/>
        <v>47</v>
      </c>
      <c r="T77" s="18">
        <v>40</v>
      </c>
      <c r="U77" s="19">
        <f t="shared" si="11"/>
        <v>8.8936170212765955</v>
      </c>
      <c r="V77" s="15">
        <f t="shared" si="12"/>
        <v>4.6382978723404253</v>
      </c>
      <c r="W77" s="15"/>
      <c r="X77" s="15"/>
      <c r="Y77" s="15">
        <f>VLOOKUP(A:A,[1]TDSheet!$A:$Y,25,0)</f>
        <v>38.799999999999997</v>
      </c>
      <c r="Z77" s="15">
        <f>VLOOKUP(A:A,[1]TDSheet!$A:$Z,26,0)</f>
        <v>31.4</v>
      </c>
      <c r="AA77" s="15">
        <f>VLOOKUP(A:A,[1]TDSheet!$A:$AA,27,0)</f>
        <v>52.2</v>
      </c>
      <c r="AB77" s="15">
        <f>VLOOKUP(A:A,[3]TDSheet!$A:$D,4,0)</f>
        <v>71</v>
      </c>
      <c r="AC77" s="15" t="str">
        <f>VLOOKUP(A:A,[1]TDSheet!$A:$AC,29,0)</f>
        <v>костик</v>
      </c>
      <c r="AD77" s="15" t="e">
        <f>VLOOKUP(A:A,[1]TDSheet!$A:$AD,30,0)</f>
        <v>#N/A</v>
      </c>
      <c r="AE77" s="15">
        <f t="shared" si="13"/>
        <v>26.400000000000002</v>
      </c>
      <c r="AF77" s="15">
        <f t="shared" si="14"/>
        <v>13.200000000000001</v>
      </c>
      <c r="AG77" s="15">
        <f t="shared" si="15"/>
        <v>13.200000000000001</v>
      </c>
      <c r="AH77" s="15"/>
      <c r="AI77" s="15"/>
    </row>
    <row r="78" spans="1:35" s="1" customFormat="1" ht="11.1" customHeight="1" outlineLevel="1" x14ac:dyDescent="0.2">
      <c r="A78" s="7" t="s">
        <v>77</v>
      </c>
      <c r="B78" s="7" t="s">
        <v>9</v>
      </c>
      <c r="C78" s="8">
        <v>411.697</v>
      </c>
      <c r="D78" s="8">
        <v>901.30499999999995</v>
      </c>
      <c r="E78" s="8">
        <v>701.85900000000004</v>
      </c>
      <c r="F78" s="8">
        <v>602.71500000000003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667.4</v>
      </c>
      <c r="J78" s="15">
        <f t="shared" si="9"/>
        <v>34.45900000000006</v>
      </c>
      <c r="K78" s="15">
        <f>VLOOKUP(A:A,[1]TDSheet!$A:$L,12,0)</f>
        <v>120</v>
      </c>
      <c r="L78" s="15">
        <f>VLOOKUP(A:A,[1]TDSheet!$A:$M,13,0)</f>
        <v>100</v>
      </c>
      <c r="M78" s="15">
        <f>VLOOKUP(A:A,[1]TDSheet!$A:$T,20,0)</f>
        <v>0</v>
      </c>
      <c r="N78" s="15">
        <f>VLOOKUP(A:A,[1]TDSheet!$A:$R,18,0)</f>
        <v>150</v>
      </c>
      <c r="O78" s="15"/>
      <c r="P78" s="15"/>
      <c r="Q78" s="18"/>
      <c r="R78" s="18">
        <v>100</v>
      </c>
      <c r="S78" s="15">
        <f t="shared" si="10"/>
        <v>140.37180000000001</v>
      </c>
      <c r="T78" s="18">
        <v>120</v>
      </c>
      <c r="U78" s="19">
        <f t="shared" si="11"/>
        <v>8.4968277104090717</v>
      </c>
      <c r="V78" s="15">
        <f t="shared" si="12"/>
        <v>4.2937042910328147</v>
      </c>
      <c r="W78" s="15"/>
      <c r="X78" s="15"/>
      <c r="Y78" s="15">
        <f>VLOOKUP(A:A,[1]TDSheet!$A:$Y,25,0)</f>
        <v>140.39920000000001</v>
      </c>
      <c r="Z78" s="15">
        <f>VLOOKUP(A:A,[1]TDSheet!$A:$Z,26,0)</f>
        <v>175.51159999999999</v>
      </c>
      <c r="AA78" s="15">
        <f>VLOOKUP(A:A,[1]TDSheet!$A:$AA,27,0)</f>
        <v>155.15460000000002</v>
      </c>
      <c r="AB78" s="15">
        <f>VLOOKUP(A:A,[3]TDSheet!$A:$D,4,0)</f>
        <v>138.96799999999999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3"/>
        <v>0</v>
      </c>
      <c r="AF78" s="15">
        <f t="shared" si="14"/>
        <v>100</v>
      </c>
      <c r="AG78" s="15">
        <f t="shared" si="15"/>
        <v>120</v>
      </c>
      <c r="AH78" s="15"/>
      <c r="AI78" s="15"/>
    </row>
    <row r="79" spans="1:35" s="1" customFormat="1" ht="11.1" customHeight="1" outlineLevel="1" x14ac:dyDescent="0.2">
      <c r="A79" s="7" t="s">
        <v>78</v>
      </c>
      <c r="B79" s="7" t="s">
        <v>8</v>
      </c>
      <c r="C79" s="8">
        <v>278</v>
      </c>
      <c r="D79" s="8">
        <v>1397</v>
      </c>
      <c r="E79" s="8">
        <v>580</v>
      </c>
      <c r="F79" s="8">
        <v>942</v>
      </c>
      <c r="G79" s="1">
        <f>VLOOKUP(A:A,[1]TDSheet!$A:$G,7,0)</f>
        <v>0.1</v>
      </c>
      <c r="H79" s="1" t="e">
        <f>VLOOKUP(A:A,[1]TDSheet!$A:$H,8,0)</f>
        <v>#N/A</v>
      </c>
      <c r="I79" s="15">
        <f>VLOOKUP(A:A,[2]TDSheet!$A:$F,6,0)</f>
        <v>725</v>
      </c>
      <c r="J79" s="15">
        <f t="shared" si="9"/>
        <v>-145</v>
      </c>
      <c r="K79" s="15">
        <f>VLOOKUP(A:A,[1]TDSheet!$A:$L,12,0)</f>
        <v>0</v>
      </c>
      <c r="L79" s="15">
        <f>VLOOKUP(A:A,[1]TDSheet!$A:$M,13,0)</f>
        <v>300</v>
      </c>
      <c r="M79" s="15">
        <f>VLOOKUP(A:A,[1]TDSheet!$A:$T,20,0)</f>
        <v>0</v>
      </c>
      <c r="N79" s="15">
        <f>VLOOKUP(A:A,[1]TDSheet!$A:$R,18,0)</f>
        <v>200</v>
      </c>
      <c r="O79" s="15"/>
      <c r="P79" s="15"/>
      <c r="Q79" s="18"/>
      <c r="R79" s="18"/>
      <c r="S79" s="15">
        <f t="shared" si="10"/>
        <v>116</v>
      </c>
      <c r="T79" s="18">
        <v>200</v>
      </c>
      <c r="U79" s="19">
        <f t="shared" si="11"/>
        <v>14.155172413793103</v>
      </c>
      <c r="V79" s="15">
        <f t="shared" si="12"/>
        <v>8.1206896551724146</v>
      </c>
      <c r="W79" s="15"/>
      <c r="X79" s="15"/>
      <c r="Y79" s="15">
        <f>VLOOKUP(A:A,[1]TDSheet!$A:$Y,25,0)</f>
        <v>138.4</v>
      </c>
      <c r="Z79" s="15">
        <f>VLOOKUP(A:A,[1]TDSheet!$A:$Z,26,0)</f>
        <v>130</v>
      </c>
      <c r="AA79" s="15">
        <f>VLOOKUP(A:A,[1]TDSheet!$A:$AA,27,0)</f>
        <v>150.4</v>
      </c>
      <c r="AB79" s="15">
        <f>VLOOKUP(A:A,[3]TDSheet!$A:$D,4,0)</f>
        <v>94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3"/>
        <v>0</v>
      </c>
      <c r="AF79" s="15">
        <f t="shared" si="14"/>
        <v>0</v>
      </c>
      <c r="AG79" s="15">
        <f t="shared" si="15"/>
        <v>20</v>
      </c>
      <c r="AH79" s="15"/>
      <c r="AI79" s="15"/>
    </row>
    <row r="80" spans="1:35" s="1" customFormat="1" ht="11.1" customHeight="1" outlineLevel="1" x14ac:dyDescent="0.2">
      <c r="A80" s="7" t="s">
        <v>92</v>
      </c>
      <c r="B80" s="7" t="s">
        <v>9</v>
      </c>
      <c r="C80" s="8">
        <v>84.317999999999998</v>
      </c>
      <c r="D80" s="8">
        <v>2.052</v>
      </c>
      <c r="E80" s="8">
        <v>37.924999999999997</v>
      </c>
      <c r="F80" s="8">
        <v>47.417999999999999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37.69</v>
      </c>
      <c r="J80" s="15">
        <f t="shared" si="9"/>
        <v>0.23499999999999943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VLOOKUP(A:A,[1]TDSheet!$A:$T,20,0)</f>
        <v>0</v>
      </c>
      <c r="N80" s="15">
        <f>VLOOKUP(A:A,[1]TDSheet!$A:$R,18,0)</f>
        <v>0</v>
      </c>
      <c r="O80" s="15"/>
      <c r="P80" s="15"/>
      <c r="Q80" s="18"/>
      <c r="R80" s="18"/>
      <c r="S80" s="15">
        <f t="shared" si="10"/>
        <v>7.5849999999999991</v>
      </c>
      <c r="T80" s="18"/>
      <c r="U80" s="19">
        <f t="shared" si="11"/>
        <v>6.2515491100856959</v>
      </c>
      <c r="V80" s="15">
        <f t="shared" si="12"/>
        <v>6.2515491100856959</v>
      </c>
      <c r="W80" s="15"/>
      <c r="X80" s="15"/>
      <c r="Y80" s="15">
        <f>VLOOKUP(A:A,[1]TDSheet!$A:$Y,25,0)</f>
        <v>0</v>
      </c>
      <c r="Z80" s="15">
        <f>VLOOKUP(A:A,[1]TDSheet!$A:$Z,26,0)</f>
        <v>0</v>
      </c>
      <c r="AA80" s="15">
        <f>VLOOKUP(A:A,[1]TDSheet!$A:$AA,27,0)</f>
        <v>6.3450000000000006</v>
      </c>
      <c r="AB80" s="15">
        <f>VLOOKUP(A:A,[3]TDSheet!$A:$D,4,0)</f>
        <v>4.03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13"/>
        <v>0</v>
      </c>
      <c r="AF80" s="15">
        <f t="shared" si="14"/>
        <v>0</v>
      </c>
      <c r="AG80" s="15">
        <f t="shared" si="15"/>
        <v>0</v>
      </c>
      <c r="AH80" s="15"/>
      <c r="AI80" s="15"/>
    </row>
    <row r="81" spans="1:35" s="1" customFormat="1" ht="11.1" customHeight="1" outlineLevel="1" x14ac:dyDescent="0.2">
      <c r="A81" s="7" t="s">
        <v>79</v>
      </c>
      <c r="B81" s="7" t="s">
        <v>8</v>
      </c>
      <c r="C81" s="8">
        <v>1681</v>
      </c>
      <c r="D81" s="8">
        <v>3434</v>
      </c>
      <c r="E81" s="8">
        <v>2922</v>
      </c>
      <c r="F81" s="8">
        <v>1526</v>
      </c>
      <c r="G81" s="1">
        <f>VLOOKUP(A:A,[1]TDSheet!$A:$G,7,0)</f>
        <v>0.35</v>
      </c>
      <c r="H81" s="1" t="e">
        <f>VLOOKUP(A:A,[1]TDSheet!$A:$H,8,0)</f>
        <v>#N/A</v>
      </c>
      <c r="I81" s="15">
        <f>VLOOKUP(A:A,[2]TDSheet!$A:$F,6,0)</f>
        <v>2992</v>
      </c>
      <c r="J81" s="15">
        <f t="shared" si="9"/>
        <v>-70</v>
      </c>
      <c r="K81" s="15">
        <f>VLOOKUP(A:A,[1]TDSheet!$A:$L,12,0)</f>
        <v>400</v>
      </c>
      <c r="L81" s="15">
        <f>VLOOKUP(A:A,[1]TDSheet!$A:$M,13,0)</f>
        <v>0</v>
      </c>
      <c r="M81" s="15">
        <f>VLOOKUP(A:A,[1]TDSheet!$A:$T,20,0)</f>
        <v>400</v>
      </c>
      <c r="N81" s="15">
        <f>VLOOKUP(A:A,[1]TDSheet!$A:$R,18,0)</f>
        <v>1600</v>
      </c>
      <c r="O81" s="15"/>
      <c r="P81" s="15"/>
      <c r="Q81" s="18"/>
      <c r="R81" s="18">
        <v>600</v>
      </c>
      <c r="S81" s="15">
        <f t="shared" si="10"/>
        <v>584.4</v>
      </c>
      <c r="T81" s="18">
        <v>600</v>
      </c>
      <c r="U81" s="19">
        <f t="shared" si="11"/>
        <v>8.7713894592744701</v>
      </c>
      <c r="V81" s="15">
        <f t="shared" si="12"/>
        <v>2.6112251882272419</v>
      </c>
      <c r="W81" s="15"/>
      <c r="X81" s="15"/>
      <c r="Y81" s="15">
        <f>VLOOKUP(A:A,[1]TDSheet!$A:$Y,25,0)</f>
        <v>263.39999999999998</v>
      </c>
      <c r="Z81" s="15">
        <f>VLOOKUP(A:A,[1]TDSheet!$A:$Z,26,0)</f>
        <v>365.6</v>
      </c>
      <c r="AA81" s="15">
        <f>VLOOKUP(A:A,[1]TDSheet!$A:$AA,27,0)</f>
        <v>518.79999999999995</v>
      </c>
      <c r="AB81" s="15">
        <f>VLOOKUP(A:A,[3]TDSheet!$A:$D,4,0)</f>
        <v>813</v>
      </c>
      <c r="AC81" s="15" t="str">
        <f>VLOOKUP(A:A,[1]TDSheet!$A:$AC,29,0)</f>
        <v>увел</v>
      </c>
      <c r="AD81" s="15" t="str">
        <f>VLOOKUP(A:A,[1]TDSheet!$A:$AD,30,0)</f>
        <v>к500</v>
      </c>
      <c r="AE81" s="15">
        <f t="shared" si="13"/>
        <v>0</v>
      </c>
      <c r="AF81" s="15">
        <f t="shared" si="14"/>
        <v>210</v>
      </c>
      <c r="AG81" s="15">
        <f t="shared" si="15"/>
        <v>210</v>
      </c>
      <c r="AH81" s="15"/>
      <c r="AI81" s="15"/>
    </row>
    <row r="82" spans="1:35" s="1" customFormat="1" ht="11.1" customHeight="1" outlineLevel="1" x14ac:dyDescent="0.2">
      <c r="A82" s="7" t="s">
        <v>80</v>
      </c>
      <c r="B82" s="7" t="s">
        <v>9</v>
      </c>
      <c r="C82" s="8">
        <v>111.188</v>
      </c>
      <c r="D82" s="8">
        <v>234.21299999999999</v>
      </c>
      <c r="E82" s="8">
        <v>204.995</v>
      </c>
      <c r="F82" s="8">
        <v>138.33699999999999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194.5</v>
      </c>
      <c r="J82" s="15">
        <f t="shared" si="9"/>
        <v>10.495000000000005</v>
      </c>
      <c r="K82" s="15">
        <f>VLOOKUP(A:A,[1]TDSheet!$A:$L,12,0)</f>
        <v>34</v>
      </c>
      <c r="L82" s="15">
        <f>VLOOKUP(A:A,[1]TDSheet!$A:$M,13,0)</f>
        <v>30</v>
      </c>
      <c r="M82" s="15">
        <f>VLOOKUP(A:A,[1]TDSheet!$A:$T,20,0)</f>
        <v>0</v>
      </c>
      <c r="N82" s="15">
        <f>VLOOKUP(A:A,[1]TDSheet!$A:$R,18,0)</f>
        <v>100</v>
      </c>
      <c r="O82" s="15"/>
      <c r="P82" s="15"/>
      <c r="Q82" s="18"/>
      <c r="R82" s="18"/>
      <c r="S82" s="15">
        <f t="shared" si="10"/>
        <v>40.999000000000002</v>
      </c>
      <c r="T82" s="18">
        <v>50</v>
      </c>
      <c r="U82" s="19">
        <f t="shared" si="11"/>
        <v>8.5937949706090393</v>
      </c>
      <c r="V82" s="15">
        <f t="shared" si="12"/>
        <v>3.3741554672065166</v>
      </c>
      <c r="W82" s="15"/>
      <c r="X82" s="15"/>
      <c r="Y82" s="15">
        <f>VLOOKUP(A:A,[1]TDSheet!$A:$Y,25,0)</f>
        <v>44.152799999999999</v>
      </c>
      <c r="Z82" s="15">
        <f>VLOOKUP(A:A,[1]TDSheet!$A:$Z,26,0)</f>
        <v>1.9428000000000001</v>
      </c>
      <c r="AA82" s="15">
        <f>VLOOKUP(A:A,[1]TDSheet!$A:$AA,27,0)</f>
        <v>36.313400000000001</v>
      </c>
      <c r="AB82" s="15">
        <f>VLOOKUP(A:A,[3]TDSheet!$A:$D,4,0)</f>
        <v>52.62</v>
      </c>
      <c r="AC82" s="15" t="str">
        <f>VLOOKUP(A:A,[1]TDSheet!$A:$AC,29,0)</f>
        <v>костик</v>
      </c>
      <c r="AD82" s="15" t="str">
        <f>VLOOKUP(A:A,[1]TDSheet!$A:$AD,30,0)</f>
        <v>к40</v>
      </c>
      <c r="AE82" s="15">
        <f t="shared" si="13"/>
        <v>0</v>
      </c>
      <c r="AF82" s="15">
        <f t="shared" si="14"/>
        <v>0</v>
      </c>
      <c r="AG82" s="15">
        <f t="shared" si="15"/>
        <v>50</v>
      </c>
      <c r="AH82" s="15"/>
      <c r="AI82" s="15"/>
    </row>
    <row r="83" spans="1:35" s="1" customFormat="1" ht="11.1" customHeight="1" outlineLevel="1" x14ac:dyDescent="0.2">
      <c r="A83" s="7" t="s">
        <v>81</v>
      </c>
      <c r="B83" s="7" t="s">
        <v>8</v>
      </c>
      <c r="C83" s="8">
        <v>80</v>
      </c>
      <c r="D83" s="8">
        <v>823</v>
      </c>
      <c r="E83" s="8">
        <v>309</v>
      </c>
      <c r="F83" s="8">
        <v>523</v>
      </c>
      <c r="G83" s="1">
        <f>VLOOKUP(A:A,[1]TDSheet!$A:$G,7,0)</f>
        <v>0.6</v>
      </c>
      <c r="H83" s="1" t="e">
        <f>VLOOKUP(A:A,[1]TDSheet!$A:$H,8,0)</f>
        <v>#N/A</v>
      </c>
      <c r="I83" s="15">
        <f>VLOOKUP(A:A,[2]TDSheet!$A:$F,6,0)</f>
        <v>381</v>
      </c>
      <c r="J83" s="15">
        <f t="shared" si="9"/>
        <v>-72</v>
      </c>
      <c r="K83" s="15">
        <f>VLOOKUP(A:A,[1]TDSheet!$A:$L,12,0)</f>
        <v>40</v>
      </c>
      <c r="L83" s="15">
        <f>VLOOKUP(A:A,[1]TDSheet!$A:$M,13,0)</f>
        <v>60</v>
      </c>
      <c r="M83" s="15">
        <f>VLOOKUP(A:A,[1]TDSheet!$A:$T,20,0)</f>
        <v>0</v>
      </c>
      <c r="N83" s="15">
        <f>VLOOKUP(A:A,[1]TDSheet!$A:$R,18,0)</f>
        <v>60</v>
      </c>
      <c r="O83" s="15"/>
      <c r="P83" s="15"/>
      <c r="Q83" s="18"/>
      <c r="R83" s="18"/>
      <c r="S83" s="15">
        <f t="shared" si="10"/>
        <v>61.8</v>
      </c>
      <c r="T83" s="18"/>
      <c r="U83" s="19">
        <f t="shared" si="11"/>
        <v>11.051779935275082</v>
      </c>
      <c r="V83" s="15">
        <f t="shared" si="12"/>
        <v>8.4627831715210355</v>
      </c>
      <c r="W83" s="15"/>
      <c r="X83" s="15"/>
      <c r="Y83" s="15">
        <f>VLOOKUP(A:A,[1]TDSheet!$A:$Y,25,0)</f>
        <v>73.2</v>
      </c>
      <c r="Z83" s="15">
        <f>VLOOKUP(A:A,[1]TDSheet!$A:$Z,26,0)</f>
        <v>85</v>
      </c>
      <c r="AA83" s="15">
        <f>VLOOKUP(A:A,[1]TDSheet!$A:$AA,27,0)</f>
        <v>96</v>
      </c>
      <c r="AB83" s="15">
        <f>VLOOKUP(A:A,[3]TDSheet!$A:$D,4,0)</f>
        <v>29</v>
      </c>
      <c r="AC83" s="15" t="str">
        <f>VLOOKUP(A:A,[1]TDSheet!$A:$AC,29,0)</f>
        <v>костик</v>
      </c>
      <c r="AD83" s="15" t="e">
        <f>VLOOKUP(A:A,[1]TDSheet!$A:$AD,30,0)</f>
        <v>#N/A</v>
      </c>
      <c r="AE83" s="15">
        <f t="shared" si="13"/>
        <v>0</v>
      </c>
      <c r="AF83" s="15">
        <f t="shared" si="14"/>
        <v>0</v>
      </c>
      <c r="AG83" s="15">
        <f t="shared" si="15"/>
        <v>0</v>
      </c>
      <c r="AH83" s="15"/>
      <c r="AI83" s="15"/>
    </row>
    <row r="84" spans="1:35" s="1" customFormat="1" ht="11.1" customHeight="1" outlineLevel="1" x14ac:dyDescent="0.2">
      <c r="A84" s="7" t="s">
        <v>82</v>
      </c>
      <c r="B84" s="7" t="s">
        <v>9</v>
      </c>
      <c r="C84" s="8">
        <v>-10.484</v>
      </c>
      <c r="D84" s="8">
        <v>1367.424</v>
      </c>
      <c r="E84" s="20">
        <v>824</v>
      </c>
      <c r="F84" s="20">
        <v>469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863.8</v>
      </c>
      <c r="J84" s="15">
        <f t="shared" si="9"/>
        <v>-39.799999999999955</v>
      </c>
      <c r="K84" s="15">
        <f>VLOOKUP(A:A,[1]TDSheet!$A:$L,12,0)</f>
        <v>150</v>
      </c>
      <c r="L84" s="15">
        <f>VLOOKUP(A:A,[1]TDSheet!$A:$M,13,0)</f>
        <v>100</v>
      </c>
      <c r="M84" s="15">
        <f>VLOOKUP(A:A,[1]TDSheet!$A:$T,20,0)</f>
        <v>0</v>
      </c>
      <c r="N84" s="15">
        <f>VLOOKUP(A:A,[1]TDSheet!$A:$R,18,0)</f>
        <v>150</v>
      </c>
      <c r="O84" s="15"/>
      <c r="P84" s="15"/>
      <c r="Q84" s="18">
        <v>230</v>
      </c>
      <c r="R84" s="18">
        <v>160</v>
      </c>
      <c r="S84" s="15">
        <f t="shared" si="10"/>
        <v>164.8</v>
      </c>
      <c r="T84" s="18">
        <v>150</v>
      </c>
      <c r="U84" s="19">
        <f t="shared" si="11"/>
        <v>8.5497572815533971</v>
      </c>
      <c r="V84" s="15">
        <f t="shared" si="12"/>
        <v>2.845873786407767</v>
      </c>
      <c r="W84" s="15"/>
      <c r="X84" s="15"/>
      <c r="Y84" s="15">
        <f>VLOOKUP(A:A,[1]TDSheet!$A:$Y,25,0)</f>
        <v>113.2</v>
      </c>
      <c r="Z84" s="15">
        <f>VLOOKUP(A:A,[1]TDSheet!$A:$Z,26,0)</f>
        <v>71</v>
      </c>
      <c r="AA84" s="15">
        <f>VLOOKUP(A:A,[1]TDSheet!$A:$AA,27,0)</f>
        <v>124.2</v>
      </c>
      <c r="AB84" s="15">
        <f>VLOOKUP(A:A,[3]TDSheet!$A:$D,4,0)</f>
        <v>230.80799999999999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3"/>
        <v>230</v>
      </c>
      <c r="AF84" s="15">
        <f t="shared" si="14"/>
        <v>160</v>
      </c>
      <c r="AG84" s="15">
        <f t="shared" si="15"/>
        <v>150</v>
      </c>
      <c r="AH84" s="15"/>
      <c r="AI84" s="15"/>
    </row>
    <row r="85" spans="1:35" s="1" customFormat="1" ht="11.1" customHeight="1" outlineLevel="1" x14ac:dyDescent="0.2">
      <c r="A85" s="7" t="s">
        <v>93</v>
      </c>
      <c r="B85" s="7" t="s">
        <v>9</v>
      </c>
      <c r="C85" s="8"/>
      <c r="D85" s="8">
        <v>135.08699999999999</v>
      </c>
      <c r="E85" s="8">
        <v>70.435000000000002</v>
      </c>
      <c r="F85" s="8">
        <v>62.706000000000003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74.8</v>
      </c>
      <c r="J85" s="15">
        <f t="shared" si="9"/>
        <v>-4.3649999999999949</v>
      </c>
      <c r="K85" s="15">
        <f>VLOOKUP(A:A,[1]TDSheet!$A:$L,12,0)</f>
        <v>20</v>
      </c>
      <c r="L85" s="15">
        <f>VLOOKUP(A:A,[1]TDSheet!$A:$M,13,0)</f>
        <v>0</v>
      </c>
      <c r="M85" s="15">
        <f>VLOOKUP(A:A,[1]TDSheet!$A:$T,20,0)</f>
        <v>0</v>
      </c>
      <c r="N85" s="15">
        <f>VLOOKUP(A:A,[1]TDSheet!$A:$R,18,0)</f>
        <v>30</v>
      </c>
      <c r="O85" s="15"/>
      <c r="P85" s="15"/>
      <c r="Q85" s="18"/>
      <c r="R85" s="18"/>
      <c r="S85" s="15">
        <f t="shared" si="10"/>
        <v>14.087</v>
      </c>
      <c r="T85" s="18">
        <v>10</v>
      </c>
      <c r="U85" s="19">
        <f t="shared" si="11"/>
        <v>8.7105842265918945</v>
      </c>
      <c r="V85" s="15">
        <f t="shared" si="12"/>
        <v>4.4513381131539722</v>
      </c>
      <c r="W85" s="15"/>
      <c r="X85" s="15"/>
      <c r="Y85" s="15">
        <f>VLOOKUP(A:A,[1]TDSheet!$A:$Y,25,0)</f>
        <v>14.1274</v>
      </c>
      <c r="Z85" s="15">
        <f>VLOOKUP(A:A,[1]TDSheet!$A:$Z,26,0)</f>
        <v>8.2382000000000009</v>
      </c>
      <c r="AA85" s="15">
        <f>VLOOKUP(A:A,[1]TDSheet!$A:$AA,27,0)</f>
        <v>16.4482</v>
      </c>
      <c r="AB85" s="15">
        <f>VLOOKUP(A:A,[3]TDSheet!$A:$D,4,0)</f>
        <v>11.723000000000001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3"/>
        <v>0</v>
      </c>
      <c r="AF85" s="15">
        <f t="shared" si="14"/>
        <v>0</v>
      </c>
      <c r="AG85" s="15">
        <f t="shared" si="15"/>
        <v>10</v>
      </c>
      <c r="AH85" s="15"/>
      <c r="AI85" s="15"/>
    </row>
    <row r="86" spans="1:35" s="1" customFormat="1" ht="11.1" customHeight="1" outlineLevel="1" x14ac:dyDescent="0.2">
      <c r="A86" s="7" t="s">
        <v>83</v>
      </c>
      <c r="B86" s="7" t="s">
        <v>9</v>
      </c>
      <c r="C86" s="8">
        <v>-6.17</v>
      </c>
      <c r="D86" s="8">
        <v>1046.5250000000001</v>
      </c>
      <c r="E86" s="8">
        <v>247.13499999999999</v>
      </c>
      <c r="F86" s="8">
        <v>677.39499999999998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246.8</v>
      </c>
      <c r="J86" s="15">
        <f t="shared" si="9"/>
        <v>0.33499999999997954</v>
      </c>
      <c r="K86" s="15">
        <f>VLOOKUP(A:A,[1]TDSheet!$A:$L,12,0)</f>
        <v>100</v>
      </c>
      <c r="L86" s="15">
        <f>VLOOKUP(A:A,[1]TDSheet!$A:$M,13,0)</f>
        <v>0</v>
      </c>
      <c r="M86" s="15">
        <f>VLOOKUP(A:A,[1]TDSheet!$A:$T,20,0)</f>
        <v>0</v>
      </c>
      <c r="N86" s="15">
        <f>VLOOKUP(A:A,[1]TDSheet!$A:$R,18,0)</f>
        <v>0</v>
      </c>
      <c r="O86" s="15"/>
      <c r="P86" s="15"/>
      <c r="Q86" s="18"/>
      <c r="R86" s="18"/>
      <c r="S86" s="15">
        <f t="shared" si="10"/>
        <v>49.427</v>
      </c>
      <c r="T86" s="18"/>
      <c r="U86" s="19">
        <f t="shared" si="11"/>
        <v>15.728144536386994</v>
      </c>
      <c r="V86" s="15">
        <f t="shared" si="12"/>
        <v>13.704958828170838</v>
      </c>
      <c r="W86" s="15"/>
      <c r="X86" s="15"/>
      <c r="Y86" s="15">
        <f>VLOOKUP(A:A,[1]TDSheet!$A:$Y,25,0)</f>
        <v>69.400000000000006</v>
      </c>
      <c r="Z86" s="15">
        <f>VLOOKUP(A:A,[1]TDSheet!$A:$Z,26,0)</f>
        <v>65.657000000000011</v>
      </c>
      <c r="AA86" s="15">
        <f>VLOOKUP(A:A,[1]TDSheet!$A:$AA,27,0)</f>
        <v>95.123000000000005</v>
      </c>
      <c r="AB86" s="15">
        <f>VLOOKUP(A:A,[3]TDSheet!$A:$D,4,0)</f>
        <v>64.459999999999994</v>
      </c>
      <c r="AC86" s="15" t="e">
        <f>VLOOKUP(A:A,[1]TDSheet!$A:$AC,29,0)</f>
        <v>#N/A</v>
      </c>
      <c r="AD86" s="15" t="str">
        <f>VLOOKUP(A:A,[1]TDSheet!$A:$AD,30,0)</f>
        <v>зв90</v>
      </c>
      <c r="AE86" s="15">
        <f t="shared" si="13"/>
        <v>0</v>
      </c>
      <c r="AF86" s="15">
        <f t="shared" si="14"/>
        <v>0</v>
      </c>
      <c r="AG86" s="15">
        <f t="shared" si="15"/>
        <v>0</v>
      </c>
      <c r="AH86" s="15"/>
      <c r="AI86" s="15"/>
    </row>
    <row r="87" spans="1:35" s="1" customFormat="1" ht="11.1" customHeight="1" outlineLevel="1" x14ac:dyDescent="0.2">
      <c r="A87" s="7" t="s">
        <v>84</v>
      </c>
      <c r="B87" s="7" t="s">
        <v>9</v>
      </c>
      <c r="C87" s="8"/>
      <c r="D87" s="8">
        <v>409.37099999999998</v>
      </c>
      <c r="E87" s="8">
        <v>109.613</v>
      </c>
      <c r="F87" s="8">
        <v>299.75799999999998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101.8</v>
      </c>
      <c r="J87" s="15">
        <f t="shared" si="9"/>
        <v>7.8130000000000024</v>
      </c>
      <c r="K87" s="15">
        <f>VLOOKUP(A:A,[1]TDSheet!$A:$L,12,0)</f>
        <v>80</v>
      </c>
      <c r="L87" s="15">
        <f>VLOOKUP(A:A,[1]TDSheet!$A:$M,13,0)</f>
        <v>0</v>
      </c>
      <c r="M87" s="15">
        <f>VLOOKUP(A:A,[1]TDSheet!$A:$T,20,0)</f>
        <v>0</v>
      </c>
      <c r="N87" s="15">
        <f>VLOOKUP(A:A,[1]TDSheet!$A:$R,18,0)</f>
        <v>0</v>
      </c>
      <c r="O87" s="15"/>
      <c r="P87" s="15"/>
      <c r="Q87" s="18"/>
      <c r="R87" s="18"/>
      <c r="S87" s="15">
        <f t="shared" si="10"/>
        <v>21.922599999999999</v>
      </c>
      <c r="T87" s="18"/>
      <c r="U87" s="19">
        <f t="shared" si="11"/>
        <v>17.322671580925618</v>
      </c>
      <c r="V87" s="15">
        <f t="shared" si="12"/>
        <v>13.673469387755102</v>
      </c>
      <c r="W87" s="15"/>
      <c r="X87" s="15"/>
      <c r="Y87" s="15">
        <f>VLOOKUP(A:A,[1]TDSheet!$A:$Y,25,0)</f>
        <v>0</v>
      </c>
      <c r="Z87" s="15">
        <f>VLOOKUP(A:A,[1]TDSheet!$A:$Z,26,0)</f>
        <v>8.7444000000000006</v>
      </c>
      <c r="AA87" s="15">
        <f>VLOOKUP(A:A,[1]TDSheet!$A:$AA,27,0)</f>
        <v>14.4328</v>
      </c>
      <c r="AB87" s="15">
        <f>VLOOKUP(A:A,[3]TDSheet!$A:$D,4,0)</f>
        <v>20.635000000000002</v>
      </c>
      <c r="AC87" s="15" t="str">
        <f>VLOOKUP(A:A,[1]TDSheet!$A:$AC,29,0)</f>
        <v>костик</v>
      </c>
      <c r="AD87" s="15" t="e">
        <f>VLOOKUP(A:A,[1]TDSheet!$A:$AD,30,0)</f>
        <v>#N/A</v>
      </c>
      <c r="AE87" s="15">
        <f t="shared" si="13"/>
        <v>0</v>
      </c>
      <c r="AF87" s="15">
        <f t="shared" si="14"/>
        <v>0</v>
      </c>
      <c r="AG87" s="15">
        <f t="shared" si="15"/>
        <v>0</v>
      </c>
      <c r="AH87" s="15"/>
      <c r="AI87" s="15"/>
    </row>
    <row r="88" spans="1:35" s="1" customFormat="1" ht="11.1" customHeight="1" outlineLevel="1" x14ac:dyDescent="0.2">
      <c r="A88" s="7" t="s">
        <v>85</v>
      </c>
      <c r="B88" s="7" t="s">
        <v>8</v>
      </c>
      <c r="C88" s="8">
        <v>2152</v>
      </c>
      <c r="D88" s="8">
        <v>8772</v>
      </c>
      <c r="E88" s="20">
        <v>8438</v>
      </c>
      <c r="F88" s="20">
        <v>5459</v>
      </c>
      <c r="G88" s="1">
        <f>VLOOKUP(A:A,[1]TDSheet!$A:$G,7,0)</f>
        <v>0.41</v>
      </c>
      <c r="H88" s="1" t="e">
        <f>VLOOKUP(A:A,[1]TDSheet!$A:$H,8,0)</f>
        <v>#N/A</v>
      </c>
      <c r="I88" s="15">
        <f>VLOOKUP(A:A,[2]TDSheet!$A:$F,6,0)</f>
        <v>6327</v>
      </c>
      <c r="J88" s="15">
        <f t="shared" si="9"/>
        <v>2111</v>
      </c>
      <c r="K88" s="15">
        <f>VLOOKUP(A:A,[1]TDSheet!$A:$L,12,0)</f>
        <v>1200</v>
      </c>
      <c r="L88" s="15">
        <f>VLOOKUP(A:A,[1]TDSheet!$A:$M,13,0)</f>
        <v>0</v>
      </c>
      <c r="M88" s="15">
        <f>VLOOKUP(A:A,[1]TDSheet!$A:$T,20,0)</f>
        <v>750</v>
      </c>
      <c r="N88" s="15">
        <f>VLOOKUP(A:A,[1]TDSheet!$A:$R,18,0)</f>
        <v>3800</v>
      </c>
      <c r="O88" s="15"/>
      <c r="P88" s="15"/>
      <c r="Q88" s="18">
        <v>600</v>
      </c>
      <c r="R88" s="18">
        <v>1150</v>
      </c>
      <c r="S88" s="15">
        <f t="shared" si="10"/>
        <v>1687.6</v>
      </c>
      <c r="T88" s="18">
        <v>1500</v>
      </c>
      <c r="U88" s="19">
        <f t="shared" si="11"/>
        <v>8.5677885754918233</v>
      </c>
      <c r="V88" s="15">
        <f t="shared" si="12"/>
        <v>3.2347712728134632</v>
      </c>
      <c r="W88" s="15"/>
      <c r="X88" s="15"/>
      <c r="Y88" s="15">
        <f>VLOOKUP(A:A,[1]TDSheet!$A:$Y,25,0)</f>
        <v>1731</v>
      </c>
      <c r="Z88" s="15">
        <f>VLOOKUP(A:A,[1]TDSheet!$A:$Z,26,0)</f>
        <v>1853</v>
      </c>
      <c r="AA88" s="15">
        <f>VLOOKUP(A:A,[1]TDSheet!$A:$AA,27,0)</f>
        <v>1633.8</v>
      </c>
      <c r="AB88" s="15">
        <f>VLOOKUP(A:A,[3]TDSheet!$A:$D,4,0)</f>
        <v>1916</v>
      </c>
      <c r="AC88" s="15" t="str">
        <f>VLOOKUP(A:A,[1]TDSheet!$A:$AC,29,0)</f>
        <v>м1600з</v>
      </c>
      <c r="AD88" s="15">
        <f>VLOOKUP(A:A,[1]TDSheet!$A:$AD,30,0)</f>
        <v>0</v>
      </c>
      <c r="AE88" s="15">
        <f t="shared" si="13"/>
        <v>245.99999999999997</v>
      </c>
      <c r="AF88" s="15">
        <f t="shared" si="14"/>
        <v>471.5</v>
      </c>
      <c r="AG88" s="15">
        <f t="shared" si="15"/>
        <v>615</v>
      </c>
      <c r="AH88" s="15"/>
      <c r="AI88" s="15"/>
    </row>
    <row r="89" spans="1:35" s="1" customFormat="1" ht="11.1" customHeight="1" outlineLevel="1" x14ac:dyDescent="0.2">
      <c r="A89" s="7" t="s">
        <v>86</v>
      </c>
      <c r="B89" s="7" t="s">
        <v>8</v>
      </c>
      <c r="C89" s="8">
        <v>50</v>
      </c>
      <c r="D89" s="8">
        <v>731</v>
      </c>
      <c r="E89" s="8">
        <v>445</v>
      </c>
      <c r="F89" s="8">
        <v>291</v>
      </c>
      <c r="G89" s="1">
        <f>VLOOKUP(A:A,[1]TDSheet!$A:$G,7,0)</f>
        <v>0.18</v>
      </c>
      <c r="H89" s="1" t="e">
        <f>VLOOKUP(A:A,[1]TDSheet!$A:$H,8,0)</f>
        <v>#N/A</v>
      </c>
      <c r="I89" s="15">
        <f>VLOOKUP(A:A,[2]TDSheet!$A:$F,6,0)</f>
        <v>487</v>
      </c>
      <c r="J89" s="15">
        <f t="shared" si="9"/>
        <v>-42</v>
      </c>
      <c r="K89" s="15">
        <f>VLOOKUP(A:A,[1]TDSheet!$A:$L,12,0)</f>
        <v>0</v>
      </c>
      <c r="L89" s="15">
        <f>VLOOKUP(A:A,[1]TDSheet!$A:$M,13,0)</f>
        <v>0</v>
      </c>
      <c r="M89" s="15">
        <f>VLOOKUP(A:A,[1]TDSheet!$A:$T,20,0)</f>
        <v>120</v>
      </c>
      <c r="N89" s="15">
        <f>VLOOKUP(A:A,[1]TDSheet!$A:$R,18,0)</f>
        <v>150</v>
      </c>
      <c r="O89" s="15"/>
      <c r="P89" s="15"/>
      <c r="Q89" s="18">
        <v>120</v>
      </c>
      <c r="R89" s="18">
        <v>120</v>
      </c>
      <c r="S89" s="15">
        <f t="shared" si="10"/>
        <v>89</v>
      </c>
      <c r="T89" s="18">
        <v>80</v>
      </c>
      <c r="U89" s="19">
        <f t="shared" si="11"/>
        <v>9.8988764044943824</v>
      </c>
      <c r="V89" s="15">
        <f t="shared" si="12"/>
        <v>3.2696629213483148</v>
      </c>
      <c r="W89" s="15"/>
      <c r="X89" s="15"/>
      <c r="Y89" s="15">
        <f>VLOOKUP(A:A,[1]TDSheet!$A:$Y,25,0)</f>
        <v>78</v>
      </c>
      <c r="Z89" s="15">
        <f>VLOOKUP(A:A,[1]TDSheet!$A:$Z,26,0)</f>
        <v>80.8</v>
      </c>
      <c r="AA89" s="15">
        <f>VLOOKUP(A:A,[1]TDSheet!$A:$AA,27,0)</f>
        <v>25.8</v>
      </c>
      <c r="AB89" s="15">
        <f>VLOOKUP(A:A,[3]TDSheet!$A:$D,4,0)</f>
        <v>43</v>
      </c>
      <c r="AC89" s="15" t="str">
        <f>VLOOKUP(A:A,[1]TDSheet!$A:$AC,29,0)</f>
        <v>костик</v>
      </c>
      <c r="AD89" s="15" t="e">
        <f>VLOOKUP(A:A,[1]TDSheet!$A:$AD,30,0)</f>
        <v>#N/A</v>
      </c>
      <c r="AE89" s="15">
        <f t="shared" si="13"/>
        <v>21.599999999999998</v>
      </c>
      <c r="AF89" s="15">
        <f t="shared" si="14"/>
        <v>21.599999999999998</v>
      </c>
      <c r="AG89" s="15">
        <f t="shared" si="15"/>
        <v>14.399999999999999</v>
      </c>
      <c r="AH89" s="15"/>
      <c r="AI89" s="15"/>
    </row>
    <row r="90" spans="1:35" s="1" customFormat="1" ht="11.1" customHeight="1" outlineLevel="1" x14ac:dyDescent="0.2">
      <c r="A90" s="7" t="s">
        <v>94</v>
      </c>
      <c r="B90" s="7" t="s">
        <v>9</v>
      </c>
      <c r="C90" s="8">
        <v>1.206</v>
      </c>
      <c r="D90" s="8">
        <v>61.768000000000001</v>
      </c>
      <c r="E90" s="20">
        <v>33.418999999999997</v>
      </c>
      <c r="F90" s="20">
        <v>22.425999999999998</v>
      </c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36</v>
      </c>
      <c r="J90" s="15">
        <f t="shared" si="9"/>
        <v>-2.5810000000000031</v>
      </c>
      <c r="K90" s="15">
        <f>VLOOKUP(A:A,[1]TDSheet!$A:$L,12,0)</f>
        <v>0</v>
      </c>
      <c r="L90" s="15">
        <f>VLOOKUP(A:A,[1]TDSheet!$A:$M,13,0)</f>
        <v>0</v>
      </c>
      <c r="M90" s="15">
        <f>VLOOKUP(A:A,[1]TDSheet!$A:$T,20,0)</f>
        <v>0</v>
      </c>
      <c r="N90" s="15">
        <f>VLOOKUP(A:A,[1]TDSheet!$A:$R,18,0)</f>
        <v>0</v>
      </c>
      <c r="O90" s="15"/>
      <c r="P90" s="15"/>
      <c r="Q90" s="18"/>
      <c r="R90" s="18"/>
      <c r="S90" s="15">
        <f t="shared" si="10"/>
        <v>6.6837999999999997</v>
      </c>
      <c r="T90" s="18"/>
      <c r="U90" s="19">
        <f t="shared" si="11"/>
        <v>3.3552769382686494</v>
      </c>
      <c r="V90" s="15">
        <f t="shared" si="12"/>
        <v>3.3552769382686494</v>
      </c>
      <c r="W90" s="15"/>
      <c r="X90" s="15"/>
      <c r="Y90" s="15">
        <f>VLOOKUP(A:A,[1]TDSheet!$A:$Y,25,0)</f>
        <v>7.9249999999999998</v>
      </c>
      <c r="Z90" s="15">
        <f>VLOOKUP(A:A,[1]TDSheet!$A:$Z,26,0)</f>
        <v>4.3452000000000002</v>
      </c>
      <c r="AA90" s="15">
        <f>VLOOKUP(A:A,[1]TDSheet!$A:$AA,27,0)</f>
        <v>5.8904000000000005</v>
      </c>
      <c r="AB90" s="15">
        <f>VLOOKUP(A:A,[3]TDSheet!$A:$D,4,0)</f>
        <v>3.9239999999999999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13"/>
        <v>0</v>
      </c>
      <c r="AF90" s="15">
        <f t="shared" si="14"/>
        <v>0</v>
      </c>
      <c r="AG90" s="15">
        <f t="shared" si="15"/>
        <v>0</v>
      </c>
      <c r="AH90" s="15"/>
      <c r="AI90" s="15"/>
    </row>
    <row r="91" spans="1:35" s="1" customFormat="1" ht="11.1" customHeight="1" outlineLevel="1" x14ac:dyDescent="0.2">
      <c r="A91" s="7" t="s">
        <v>95</v>
      </c>
      <c r="B91" s="7" t="s">
        <v>8</v>
      </c>
      <c r="C91" s="8">
        <v>33</v>
      </c>
      <c r="D91" s="8">
        <v>65</v>
      </c>
      <c r="E91" s="20">
        <v>18</v>
      </c>
      <c r="F91" s="20">
        <v>47</v>
      </c>
      <c r="G91" s="1">
        <f>VLOOKUP(A:A,[1]TDSheet!$A:$G,7,0)</f>
        <v>0</v>
      </c>
      <c r="H91" s="1" t="e">
        <f>VLOOKUP(A:A,[1]TDSheet!$A:$H,8,0)</f>
        <v>#N/A</v>
      </c>
      <c r="I91" s="15">
        <f>VLOOKUP(A:A,[2]TDSheet!$A:$F,6,0)</f>
        <v>32</v>
      </c>
      <c r="J91" s="15">
        <f t="shared" si="9"/>
        <v>-14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VLOOKUP(A:A,[1]TDSheet!$A:$T,20,0)</f>
        <v>0</v>
      </c>
      <c r="N91" s="15">
        <f>VLOOKUP(A:A,[1]TDSheet!$A:$R,18,0)</f>
        <v>0</v>
      </c>
      <c r="O91" s="15"/>
      <c r="P91" s="15"/>
      <c r="Q91" s="18"/>
      <c r="R91" s="18"/>
      <c r="S91" s="15">
        <f t="shared" si="10"/>
        <v>3.6</v>
      </c>
      <c r="T91" s="18"/>
      <c r="U91" s="19">
        <f t="shared" si="11"/>
        <v>13.055555555555555</v>
      </c>
      <c r="V91" s="15">
        <f t="shared" si="12"/>
        <v>13.055555555555555</v>
      </c>
      <c r="W91" s="15"/>
      <c r="X91" s="15"/>
      <c r="Y91" s="15">
        <f>VLOOKUP(A:A,[1]TDSheet!$A:$Y,25,0)</f>
        <v>5.4</v>
      </c>
      <c r="Z91" s="15">
        <f>VLOOKUP(A:A,[1]TDSheet!$A:$Z,26,0)</f>
        <v>7.8</v>
      </c>
      <c r="AA91" s="15">
        <f>VLOOKUP(A:A,[1]TDSheet!$A:$AA,27,0)</f>
        <v>3.8</v>
      </c>
      <c r="AB91" s="15">
        <v>0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13"/>
        <v>0</v>
      </c>
      <c r="AF91" s="15">
        <f t="shared" si="14"/>
        <v>0</v>
      </c>
      <c r="AG91" s="15">
        <f t="shared" si="15"/>
        <v>0</v>
      </c>
      <c r="AH91" s="15"/>
      <c r="AI91" s="15"/>
    </row>
    <row r="92" spans="1:35" s="1" customFormat="1" ht="11.1" customHeight="1" outlineLevel="1" x14ac:dyDescent="0.2">
      <c r="A92" s="7" t="s">
        <v>87</v>
      </c>
      <c r="B92" s="7" t="s">
        <v>8</v>
      </c>
      <c r="C92" s="8">
        <v>425</v>
      </c>
      <c r="D92" s="8">
        <v>3</v>
      </c>
      <c r="E92" s="20">
        <v>141</v>
      </c>
      <c r="F92" s="20">
        <v>285</v>
      </c>
      <c r="G92" s="1">
        <f>VLOOKUP(A:A,[1]TDSheet!$A:$G,7,0)</f>
        <v>0</v>
      </c>
      <c r="H92" s="1">
        <f>VLOOKUP(A:A,[1]TDSheet!$A:$H,8,0)</f>
        <v>0</v>
      </c>
      <c r="I92" s="15">
        <f>VLOOKUP(A:A,[2]TDSheet!$A:$F,6,0)</f>
        <v>143</v>
      </c>
      <c r="J92" s="15">
        <f t="shared" si="9"/>
        <v>-2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0</v>
      </c>
      <c r="N92" s="15">
        <f>VLOOKUP(A:A,[1]TDSheet!$A:$R,18,0)</f>
        <v>0</v>
      </c>
      <c r="O92" s="15"/>
      <c r="P92" s="15"/>
      <c r="Q92" s="18"/>
      <c r="R92" s="18"/>
      <c r="S92" s="15">
        <f t="shared" si="10"/>
        <v>28.2</v>
      </c>
      <c r="T92" s="18"/>
      <c r="U92" s="19">
        <f t="shared" si="11"/>
        <v>10.106382978723405</v>
      </c>
      <c r="V92" s="15">
        <f t="shared" si="12"/>
        <v>10.106382978723405</v>
      </c>
      <c r="W92" s="15"/>
      <c r="X92" s="15"/>
      <c r="Y92" s="15">
        <f>VLOOKUP(A:A,[1]TDSheet!$A:$Y,25,0)</f>
        <v>234.8</v>
      </c>
      <c r="Z92" s="15">
        <f>VLOOKUP(A:A,[1]TDSheet!$A:$Z,26,0)</f>
        <v>249</v>
      </c>
      <c r="AA92" s="15">
        <f>VLOOKUP(A:A,[1]TDSheet!$A:$AA,27,0)</f>
        <v>93.4</v>
      </c>
      <c r="AB92" s="15">
        <f>VLOOKUP(A:A,[3]TDSheet!$A:$D,4,0)</f>
        <v>14</v>
      </c>
      <c r="AC92" s="15">
        <f>VLOOKUP(A:A,[1]TDSheet!$A:$AC,29,0)</f>
        <v>0</v>
      </c>
      <c r="AD92" s="15" t="e">
        <f>VLOOKUP(A:A,[1]TDSheet!$A:$AD,30,0)</f>
        <v>#N/A</v>
      </c>
      <c r="AE92" s="15">
        <f t="shared" si="13"/>
        <v>0</v>
      </c>
      <c r="AF92" s="15">
        <f t="shared" si="14"/>
        <v>0</v>
      </c>
      <c r="AG92" s="15">
        <f t="shared" si="15"/>
        <v>0</v>
      </c>
      <c r="AH92" s="15"/>
      <c r="AI92" s="15"/>
    </row>
    <row r="93" spans="1:35" s="1" customFormat="1" ht="11.1" customHeight="1" outlineLevel="1" x14ac:dyDescent="0.2">
      <c r="A93" s="7" t="s">
        <v>96</v>
      </c>
      <c r="B93" s="7" t="s">
        <v>9</v>
      </c>
      <c r="C93" s="8">
        <v>529.06500000000005</v>
      </c>
      <c r="D93" s="8"/>
      <c r="E93" s="20">
        <v>220.00800000000001</v>
      </c>
      <c r="F93" s="20">
        <v>309.05700000000002</v>
      </c>
      <c r="G93" s="1">
        <f>VLOOKUP(A:A,[1]TDSheet!$A:$G,7,0)</f>
        <v>0</v>
      </c>
      <c r="H93" s="1">
        <f>VLOOKUP(A:A,[1]TDSheet!$A:$H,8,0)</f>
        <v>0</v>
      </c>
      <c r="I93" s="15">
        <f>VLOOKUP(A:A,[2]TDSheet!$A:$F,6,0)</f>
        <v>216</v>
      </c>
      <c r="J93" s="15">
        <f t="shared" si="9"/>
        <v>4.0080000000000098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VLOOKUP(A:A,[1]TDSheet!$A:$T,20,0)</f>
        <v>0</v>
      </c>
      <c r="N93" s="15">
        <f>VLOOKUP(A:A,[1]TDSheet!$A:$R,18,0)</f>
        <v>0</v>
      </c>
      <c r="O93" s="15"/>
      <c r="P93" s="15"/>
      <c r="Q93" s="18"/>
      <c r="R93" s="18"/>
      <c r="S93" s="15">
        <f t="shared" si="10"/>
        <v>44.001600000000003</v>
      </c>
      <c r="T93" s="18"/>
      <c r="U93" s="19">
        <f t="shared" si="11"/>
        <v>7.0237673175520889</v>
      </c>
      <c r="V93" s="15">
        <f t="shared" si="12"/>
        <v>7.0237673175520889</v>
      </c>
      <c r="W93" s="15"/>
      <c r="X93" s="15"/>
      <c r="Y93" s="15">
        <f>VLOOKUP(A:A,[1]TDSheet!$A:$Y,25,0)</f>
        <v>139.624</v>
      </c>
      <c r="Z93" s="15">
        <f>VLOOKUP(A:A,[1]TDSheet!$A:$Z,26,0)</f>
        <v>92.227999999999994</v>
      </c>
      <c r="AA93" s="15">
        <f>VLOOKUP(A:A,[1]TDSheet!$A:$AA,27,0)</f>
        <v>74.186999999999998</v>
      </c>
      <c r="AB93" s="15">
        <f>VLOOKUP(A:A,[3]TDSheet!$A:$D,4,0)</f>
        <v>54.036999999999999</v>
      </c>
      <c r="AC93" s="15">
        <f>VLOOKUP(A:A,[1]TDSheet!$A:$AC,29,0)</f>
        <v>0</v>
      </c>
      <c r="AD93" s="15" t="e">
        <f>VLOOKUP(A:A,[1]TDSheet!$A:$AD,30,0)</f>
        <v>#N/A</v>
      </c>
      <c r="AE93" s="15">
        <f t="shared" si="13"/>
        <v>0</v>
      </c>
      <c r="AF93" s="15">
        <f t="shared" si="14"/>
        <v>0</v>
      </c>
      <c r="AG93" s="15">
        <f t="shared" si="15"/>
        <v>0</v>
      </c>
      <c r="AH93" s="15"/>
      <c r="AI9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2024-07-12T12:20:50Z</dcterms:modified>
</cp:coreProperties>
</file>