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78" i="1" l="1"/>
  <c r="AG78" i="1"/>
  <c r="AF78" i="1"/>
  <c r="AE7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1" i="1"/>
  <c r="AB62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4" i="1"/>
  <c r="V85" i="1"/>
  <c r="V86" i="1"/>
  <c r="V88" i="1"/>
  <c r="V89" i="1"/>
  <c r="V90" i="1"/>
  <c r="V91" i="1"/>
  <c r="V92" i="1"/>
  <c r="V7" i="1"/>
  <c r="U78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V27" i="1" s="1"/>
  <c r="S28" i="1"/>
  <c r="S29" i="1"/>
  <c r="S30" i="1"/>
  <c r="S31" i="1"/>
  <c r="S32" i="1"/>
  <c r="S33" i="1"/>
  <c r="S34" i="1"/>
  <c r="S35" i="1"/>
  <c r="V35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V83" i="1" s="1"/>
  <c r="S84" i="1"/>
  <c r="S85" i="1"/>
  <c r="S86" i="1"/>
  <c r="S87" i="1"/>
  <c r="V87" i="1" s="1"/>
  <c r="S88" i="1"/>
  <c r="S89" i="1"/>
  <c r="S90" i="1"/>
  <c r="S91" i="1"/>
  <c r="S92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U79" i="1" s="1"/>
  <c r="L80" i="1"/>
  <c r="L81" i="1"/>
  <c r="U81" i="1" s="1"/>
  <c r="L82" i="1"/>
  <c r="L83" i="1"/>
  <c r="L84" i="1"/>
  <c r="L85" i="1"/>
  <c r="U85" i="1" s="1"/>
  <c r="L86" i="1"/>
  <c r="L87" i="1"/>
  <c r="L88" i="1"/>
  <c r="L89" i="1"/>
  <c r="U89" i="1" s="1"/>
  <c r="L90" i="1"/>
  <c r="L91" i="1"/>
  <c r="U91" i="1" s="1"/>
  <c r="L92" i="1"/>
  <c r="L7" i="1"/>
  <c r="U7" i="1" s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7" i="1"/>
  <c r="J8" i="1"/>
  <c r="J10" i="1"/>
  <c r="J16" i="1"/>
  <c r="J18" i="1"/>
  <c r="J24" i="1"/>
  <c r="J26" i="1"/>
  <c r="J32" i="1"/>
  <c r="J34" i="1"/>
  <c r="J40" i="1"/>
  <c r="J42" i="1"/>
  <c r="J48" i="1"/>
  <c r="J50" i="1"/>
  <c r="J56" i="1"/>
  <c r="J58" i="1"/>
  <c r="J64" i="1"/>
  <c r="J66" i="1"/>
  <c r="J72" i="1"/>
  <c r="J74" i="1"/>
  <c r="J80" i="1"/>
  <c r="J82" i="1"/>
  <c r="J88" i="1"/>
  <c r="J90" i="1"/>
  <c r="I8" i="1"/>
  <c r="I9" i="1"/>
  <c r="J9" i="1" s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I33" i="1"/>
  <c r="J33" i="1" s="1"/>
  <c r="I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J49" i="1" s="1"/>
  <c r="I50" i="1"/>
  <c r="I51" i="1"/>
  <c r="J51" i="1" s="1"/>
  <c r="I52" i="1"/>
  <c r="J52" i="1" s="1"/>
  <c r="I53" i="1"/>
  <c r="J53" i="1" s="1"/>
  <c r="I54" i="1"/>
  <c r="J54" i="1" s="1"/>
  <c r="I55" i="1"/>
  <c r="J55" i="1" s="1"/>
  <c r="I56" i="1"/>
  <c r="I57" i="1"/>
  <c r="J57" i="1" s="1"/>
  <c r="I58" i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I67" i="1"/>
  <c r="J67" i="1" s="1"/>
  <c r="I68" i="1"/>
  <c r="J68" i="1" s="1"/>
  <c r="I69" i="1"/>
  <c r="J69" i="1" s="1"/>
  <c r="I70" i="1"/>
  <c r="J70" i="1" s="1"/>
  <c r="I71" i="1"/>
  <c r="J71" i="1" s="1"/>
  <c r="I72" i="1"/>
  <c r="I73" i="1"/>
  <c r="J73" i="1" s="1"/>
  <c r="I74" i="1"/>
  <c r="I75" i="1"/>
  <c r="J75" i="1" s="1"/>
  <c r="I76" i="1"/>
  <c r="J76" i="1" s="1"/>
  <c r="I77" i="1"/>
  <c r="J77" i="1" s="1"/>
  <c r="I78" i="1"/>
  <c r="J78" i="1" s="1"/>
  <c r="I79" i="1"/>
  <c r="J79" i="1" s="1"/>
  <c r="I80" i="1"/>
  <c r="I81" i="1"/>
  <c r="J81" i="1" s="1"/>
  <c r="I82" i="1"/>
  <c r="I83" i="1"/>
  <c r="J83" i="1" s="1"/>
  <c r="I84" i="1"/>
  <c r="J84" i="1" s="1"/>
  <c r="I85" i="1"/>
  <c r="J85" i="1" s="1"/>
  <c r="I86" i="1"/>
  <c r="J86" i="1" s="1"/>
  <c r="I87" i="1"/>
  <c r="J87" i="1" s="1"/>
  <c r="I88" i="1"/>
  <c r="I89" i="1"/>
  <c r="J89" i="1" s="1"/>
  <c r="I90" i="1"/>
  <c r="I91" i="1"/>
  <c r="J91" i="1" s="1"/>
  <c r="I92" i="1"/>
  <c r="J92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7" i="1"/>
  <c r="E6" i="1"/>
  <c r="F6" i="1"/>
  <c r="U83" i="1" l="1"/>
  <c r="U87" i="1"/>
  <c r="AG86" i="1"/>
  <c r="AE86" i="1"/>
  <c r="AF86" i="1"/>
  <c r="AH86" i="1"/>
  <c r="AH77" i="1"/>
  <c r="AF77" i="1"/>
  <c r="AE77" i="1"/>
  <c r="AG77" i="1"/>
  <c r="AH69" i="1"/>
  <c r="AF69" i="1"/>
  <c r="AE69" i="1"/>
  <c r="AG69" i="1"/>
  <c r="AH57" i="1"/>
  <c r="AF57" i="1"/>
  <c r="AE57" i="1"/>
  <c r="AG57" i="1"/>
  <c r="AH49" i="1"/>
  <c r="AF49" i="1"/>
  <c r="AE49" i="1"/>
  <c r="AG49" i="1"/>
  <c r="AH41" i="1"/>
  <c r="AF41" i="1"/>
  <c r="AE41" i="1"/>
  <c r="AG41" i="1"/>
  <c r="AH33" i="1"/>
  <c r="AF33" i="1"/>
  <c r="AE33" i="1"/>
  <c r="AG33" i="1"/>
  <c r="AH25" i="1"/>
  <c r="AF25" i="1"/>
  <c r="AE25" i="1"/>
  <c r="AG25" i="1"/>
  <c r="AH21" i="1"/>
  <c r="AF21" i="1"/>
  <c r="AE21" i="1"/>
  <c r="AG21" i="1"/>
  <c r="AH17" i="1"/>
  <c r="AF17" i="1"/>
  <c r="AE17" i="1"/>
  <c r="AG17" i="1"/>
  <c r="AH13" i="1"/>
  <c r="AF13" i="1"/>
  <c r="AE13" i="1"/>
  <c r="AG13" i="1"/>
  <c r="AH9" i="1"/>
  <c r="AF9" i="1"/>
  <c r="AE9" i="1"/>
  <c r="AG9" i="1"/>
  <c r="J6" i="1"/>
  <c r="AH88" i="1"/>
  <c r="AF88" i="1"/>
  <c r="AE88" i="1"/>
  <c r="AG88" i="1"/>
  <c r="AG90" i="1"/>
  <c r="AE90" i="1"/>
  <c r="AH90" i="1"/>
  <c r="AF90" i="1"/>
  <c r="AG82" i="1"/>
  <c r="AE82" i="1"/>
  <c r="AH82" i="1"/>
  <c r="AF82" i="1"/>
  <c r="AH73" i="1"/>
  <c r="AF73" i="1"/>
  <c r="AE73" i="1"/>
  <c r="AG73" i="1"/>
  <c r="AH65" i="1"/>
  <c r="AF65" i="1"/>
  <c r="AE65" i="1"/>
  <c r="AG65" i="1"/>
  <c r="AH61" i="1"/>
  <c r="AF61" i="1"/>
  <c r="AE61" i="1"/>
  <c r="AG61" i="1"/>
  <c r="AH53" i="1"/>
  <c r="AF53" i="1"/>
  <c r="AE53" i="1"/>
  <c r="AG53" i="1"/>
  <c r="AH45" i="1"/>
  <c r="AF45" i="1"/>
  <c r="AE45" i="1"/>
  <c r="AG45" i="1"/>
  <c r="AH37" i="1"/>
  <c r="AF37" i="1"/>
  <c r="AE37" i="1"/>
  <c r="AG37" i="1"/>
  <c r="AH29" i="1"/>
  <c r="AF29" i="1"/>
  <c r="AE29" i="1"/>
  <c r="AG29" i="1"/>
  <c r="AH7" i="1"/>
  <c r="AF7" i="1"/>
  <c r="AG7" i="1"/>
  <c r="AE7" i="1"/>
  <c r="AH89" i="1"/>
  <c r="AF89" i="1"/>
  <c r="AG89" i="1"/>
  <c r="AE89" i="1"/>
  <c r="AH85" i="1"/>
  <c r="AF85" i="1"/>
  <c r="AE85" i="1"/>
  <c r="AG85" i="1"/>
  <c r="AH81" i="1"/>
  <c r="AF81" i="1"/>
  <c r="AG81" i="1"/>
  <c r="AE81" i="1"/>
  <c r="AH76" i="1"/>
  <c r="AF76" i="1"/>
  <c r="AG76" i="1"/>
  <c r="AE76" i="1"/>
  <c r="AH72" i="1"/>
  <c r="AF72" i="1"/>
  <c r="AE72" i="1"/>
  <c r="AG72" i="1"/>
  <c r="AH68" i="1"/>
  <c r="AF68" i="1"/>
  <c r="AG68" i="1"/>
  <c r="AE68" i="1"/>
  <c r="AH64" i="1"/>
  <c r="AF64" i="1"/>
  <c r="AE64" i="1"/>
  <c r="AG64" i="1"/>
  <c r="AH60" i="1"/>
  <c r="AF60" i="1"/>
  <c r="AG60" i="1"/>
  <c r="AE60" i="1"/>
  <c r="AH56" i="1"/>
  <c r="AF56" i="1"/>
  <c r="AE56" i="1"/>
  <c r="AG56" i="1"/>
  <c r="AH52" i="1"/>
  <c r="AF52" i="1"/>
  <c r="AG52" i="1"/>
  <c r="AE52" i="1"/>
  <c r="AH48" i="1"/>
  <c r="AF48" i="1"/>
  <c r="AE48" i="1"/>
  <c r="AG48" i="1"/>
  <c r="AH44" i="1"/>
  <c r="AF44" i="1"/>
  <c r="AG44" i="1"/>
  <c r="AE44" i="1"/>
  <c r="AH40" i="1"/>
  <c r="AF40" i="1"/>
  <c r="AE40" i="1"/>
  <c r="AG40" i="1"/>
  <c r="AH36" i="1"/>
  <c r="AF36" i="1"/>
  <c r="AG36" i="1"/>
  <c r="AE36" i="1"/>
  <c r="AH32" i="1"/>
  <c r="AF32" i="1"/>
  <c r="AE32" i="1"/>
  <c r="AG32" i="1"/>
  <c r="AH28" i="1"/>
  <c r="AF28" i="1"/>
  <c r="AG28" i="1"/>
  <c r="AE28" i="1"/>
  <c r="AH24" i="1"/>
  <c r="AF24" i="1"/>
  <c r="AE24" i="1"/>
  <c r="AG24" i="1"/>
  <c r="AH20" i="1"/>
  <c r="AF20" i="1"/>
  <c r="AG20" i="1"/>
  <c r="AE20" i="1"/>
  <c r="AH16" i="1"/>
  <c r="AF16" i="1"/>
  <c r="AE16" i="1"/>
  <c r="AG16" i="1"/>
  <c r="AH12" i="1"/>
  <c r="AF12" i="1"/>
  <c r="AG12" i="1"/>
  <c r="AE12" i="1"/>
  <c r="AH8" i="1"/>
  <c r="AF8" i="1"/>
  <c r="AE8" i="1"/>
  <c r="AG8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AH84" i="1"/>
  <c r="AF84" i="1"/>
  <c r="AE84" i="1"/>
  <c r="AG84" i="1"/>
  <c r="AG75" i="1"/>
  <c r="AE75" i="1"/>
  <c r="AF75" i="1"/>
  <c r="AH75" i="1"/>
  <c r="AG67" i="1"/>
  <c r="AE67" i="1"/>
  <c r="AF67" i="1"/>
  <c r="AH67" i="1"/>
  <c r="AG59" i="1"/>
  <c r="AE59" i="1"/>
  <c r="AF59" i="1"/>
  <c r="AH59" i="1"/>
  <c r="AG51" i="1"/>
  <c r="AE51" i="1"/>
  <c r="AF51" i="1"/>
  <c r="AH51" i="1"/>
  <c r="AG43" i="1"/>
  <c r="AE43" i="1"/>
  <c r="AF43" i="1"/>
  <c r="AH43" i="1"/>
  <c r="AG35" i="1"/>
  <c r="AE35" i="1"/>
  <c r="AF35" i="1"/>
  <c r="AH35" i="1"/>
  <c r="AG27" i="1"/>
  <c r="AE27" i="1"/>
  <c r="AF27" i="1"/>
  <c r="AH27" i="1"/>
  <c r="AG23" i="1"/>
  <c r="AE23" i="1"/>
  <c r="AF23" i="1"/>
  <c r="AH23" i="1"/>
  <c r="AG19" i="1"/>
  <c r="AE19" i="1"/>
  <c r="AF19" i="1"/>
  <c r="AH19" i="1"/>
  <c r="AG15" i="1"/>
  <c r="AE15" i="1"/>
  <c r="AF15" i="1"/>
  <c r="AH15" i="1"/>
  <c r="AG11" i="1"/>
  <c r="AE11" i="1"/>
  <c r="AF11" i="1"/>
  <c r="AH11" i="1"/>
  <c r="Y6" i="1"/>
  <c r="Z6" i="1"/>
  <c r="AH92" i="1"/>
  <c r="AF92" i="1"/>
  <c r="AG92" i="1"/>
  <c r="AE92" i="1"/>
  <c r="AH80" i="1"/>
  <c r="AF80" i="1"/>
  <c r="AE80" i="1"/>
  <c r="AG80" i="1"/>
  <c r="AG71" i="1"/>
  <c r="AE71" i="1"/>
  <c r="AF71" i="1"/>
  <c r="AH71" i="1"/>
  <c r="AG63" i="1"/>
  <c r="AE63" i="1"/>
  <c r="AF63" i="1"/>
  <c r="AH63" i="1"/>
  <c r="AG55" i="1"/>
  <c r="AE55" i="1"/>
  <c r="AF55" i="1"/>
  <c r="AH55" i="1"/>
  <c r="AG47" i="1"/>
  <c r="AE47" i="1"/>
  <c r="AF47" i="1"/>
  <c r="AH47" i="1"/>
  <c r="AG39" i="1"/>
  <c r="AE39" i="1"/>
  <c r="AF39" i="1"/>
  <c r="AH39" i="1"/>
  <c r="AG31" i="1"/>
  <c r="AE31" i="1"/>
  <c r="AF31" i="1"/>
  <c r="AH31" i="1"/>
  <c r="AG91" i="1"/>
  <c r="AF91" i="1"/>
  <c r="AE91" i="1"/>
  <c r="AH91" i="1"/>
  <c r="AG87" i="1"/>
  <c r="AE87" i="1"/>
  <c r="AF87" i="1"/>
  <c r="AH87" i="1"/>
  <c r="AG83" i="1"/>
  <c r="AE83" i="1"/>
  <c r="AF83" i="1"/>
  <c r="AH83" i="1"/>
  <c r="AG79" i="1"/>
  <c r="AE79" i="1"/>
  <c r="AF79" i="1"/>
  <c r="AH79" i="1"/>
  <c r="AG74" i="1"/>
  <c r="AE74" i="1"/>
  <c r="AH74" i="1"/>
  <c r="AF74" i="1"/>
  <c r="AG70" i="1"/>
  <c r="AE70" i="1"/>
  <c r="AF70" i="1"/>
  <c r="AH70" i="1"/>
  <c r="AG66" i="1"/>
  <c r="AE66" i="1"/>
  <c r="AH66" i="1"/>
  <c r="AF66" i="1"/>
  <c r="AG62" i="1"/>
  <c r="AE62" i="1"/>
  <c r="AF62" i="1"/>
  <c r="AH62" i="1"/>
  <c r="AG58" i="1"/>
  <c r="AE58" i="1"/>
  <c r="AH58" i="1"/>
  <c r="AF58" i="1"/>
  <c r="AG54" i="1"/>
  <c r="AE54" i="1"/>
  <c r="AF54" i="1"/>
  <c r="AH54" i="1"/>
  <c r="AG50" i="1"/>
  <c r="AE50" i="1"/>
  <c r="AH50" i="1"/>
  <c r="AF50" i="1"/>
  <c r="AG46" i="1"/>
  <c r="AE46" i="1"/>
  <c r="AF46" i="1"/>
  <c r="AH46" i="1"/>
  <c r="AG42" i="1"/>
  <c r="AE42" i="1"/>
  <c r="AH42" i="1"/>
  <c r="AF42" i="1"/>
  <c r="AG38" i="1"/>
  <c r="AE38" i="1"/>
  <c r="AF38" i="1"/>
  <c r="AH38" i="1"/>
  <c r="AG34" i="1"/>
  <c r="AE34" i="1"/>
  <c r="AH34" i="1"/>
  <c r="AF34" i="1"/>
  <c r="AG30" i="1"/>
  <c r="AE30" i="1"/>
  <c r="AF30" i="1"/>
  <c r="AH30" i="1"/>
  <c r="AG26" i="1"/>
  <c r="AE26" i="1"/>
  <c r="AH26" i="1"/>
  <c r="AF26" i="1"/>
  <c r="AG22" i="1"/>
  <c r="AE22" i="1"/>
  <c r="AF22" i="1"/>
  <c r="AH22" i="1"/>
  <c r="AG18" i="1"/>
  <c r="AE18" i="1"/>
  <c r="AH18" i="1"/>
  <c r="AF18" i="1"/>
  <c r="AG14" i="1"/>
  <c r="AE14" i="1"/>
  <c r="AF14" i="1"/>
  <c r="AH14" i="1"/>
  <c r="AG10" i="1"/>
  <c r="AE10" i="1"/>
  <c r="AH10" i="1"/>
  <c r="AF10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AA6" i="1"/>
  <c r="L6" i="1"/>
  <c r="AB6" i="1"/>
  <c r="S6" i="1"/>
  <c r="M6" i="1"/>
  <c r="K6" i="1"/>
  <c r="I6" i="1"/>
  <c r="AG6" i="1" l="1"/>
  <c r="AE6" i="1"/>
  <c r="AF6" i="1"/>
  <c r="AH6" i="1"/>
</calcChain>
</file>

<file path=xl/sharedStrings.xml><?xml version="1.0" encoding="utf-8"?>
<sst xmlns="http://schemas.openxmlformats.org/spreadsheetml/2006/main" count="229" uniqueCount="130">
  <si>
    <t>Период: 12.07.2024 - 19.07.2024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</si>
  <si>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</si>
  <si>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</si>
  <si>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</si>
  <si>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</si>
  <si>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</si>
  <si>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</si>
  <si>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</si>
  <si>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</si>
  <si>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</si>
  <si>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</si>
  <si>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</si>
  <si>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</si>
  <si>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</si>
  <si>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</si>
  <si>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</si>
  <si>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</si>
  <si>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</si>
  <si>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</si>
  <si>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</si>
  <si>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</si>
  <si>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</si>
  <si>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</si>
  <si>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</si>
  <si>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</si>
  <si>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</si>
  <si>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</si>
  <si>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</si>
  <si>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</si>
  <si>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</si>
  <si>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</si>
  <si>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</si>
  <si>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</si>
  <si>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</si>
  <si>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</si>
  <si>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</si>
  <si>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</si>
  <si>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</si>
  <si>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</si>
  <si>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</si>
  <si>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</si>
  <si>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</si>
  <si>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</si>
  <si>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</si>
  <si>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</si>
  <si>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</si>
  <si>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</si>
  <si>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</si>
  <si>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</si>
  <si>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</si>
  <si>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</si>
  <si>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</si>
  <si>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</si>
  <si>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</si>
  <si>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</si>
  <si>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</si>
  <si>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</si>
  <si>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</si>
  <si>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</si>
  <si>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</si>
  <si>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</si>
  <si>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</si>
  <si>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</si>
  <si>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</si>
  <si>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</si>
  <si>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</si>
  <si>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</si>
  <si>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</si>
  <si>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</si>
  <si>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</si>
  <si>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</si>
  <si>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</si>
  <si>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</si>
  <si>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</si>
  <si>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</si>
  <si>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</si>
  <si>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</si>
  <si>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</si>
  <si>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6841 ДОМАШНЯЯ Папа может вар н/о мгс 1*3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</si>
  <si>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</si>
  <si>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</si>
  <si>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</si>
  <si>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</si>
  <si>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</si>
  <si>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</si>
  <si>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</si>
  <si>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</si>
  <si>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</si>
  <si>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6770 ИСПАНСКИЕ сос ц/о мгс 0.41кг 6шт.  ОСТАНКИНО</t>
  </si>
  <si>
    <t>6788 СЕРВЕЛАТ КРЕМЛЕВСКИЙ в/к в/у  ОСТАНКИНО</t>
  </si>
  <si>
    <t>6790 СЕРВЕЛАТ ЕВРОПЕЙСКИЙ в/к в/у  ОСТАНКИНО</t>
  </si>
  <si>
    <t>6837 ФИЛЕЙНЫЕ Папа Может сос ц/о мгс 0.4кг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</si>
  <si>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</si>
  <si>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</si>
  <si>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</si>
  <si>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</si>
  <si>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</si>
  <si>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</si>
  <si>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</si>
  <si>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</si>
  <si>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</si>
  <si>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</si>
  <si>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</si>
  <si>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</si>
  <si>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</si>
  <si>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</si>
  <si>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</si>
  <si>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</si>
  <si>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</si>
  <si>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21,07,</t>
  </si>
  <si>
    <t>22,07г</t>
  </si>
  <si>
    <t>23,07,</t>
  </si>
  <si>
    <t>28,06,</t>
  </si>
  <si>
    <t>05,07,</t>
  </si>
  <si>
    <t>12,07,</t>
  </si>
  <si>
    <t>19,07,</t>
  </si>
  <si>
    <t>24,07,</t>
  </si>
  <si>
    <t>25,07,</t>
  </si>
  <si>
    <t>25,07г</t>
  </si>
  <si>
    <t>26,07,</t>
  </si>
  <si>
    <t>25гр</t>
  </si>
  <si>
    <t>1,5т</t>
  </si>
  <si>
    <t>7,4т</t>
  </si>
  <si>
    <t>17т</t>
  </si>
  <si>
    <t>10,9т</t>
  </si>
  <si>
    <t>бп</t>
  </si>
  <si>
    <t>24,,</t>
  </si>
  <si>
    <t>25,,</t>
  </si>
  <si>
    <t>26,,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</si>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</sst>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11.07.2024 - 18.07.2024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18,07,</v>
          </cell>
          <cell r="L5" t="str">
            <v>19,07,</v>
          </cell>
          <cell r="M5" t="str">
            <v>21,07,</v>
          </cell>
          <cell r="N5" t="str">
            <v>22,07г</v>
          </cell>
          <cell r="T5" t="str">
            <v>23,07,</v>
          </cell>
          <cell r="Y5" t="str">
            <v>28,06,</v>
          </cell>
          <cell r="Z5" t="str">
            <v>05,07,</v>
          </cell>
          <cell r="AA5" t="str">
            <v>12,07,</v>
          </cell>
          <cell r="AB5" t="str">
            <v>18,07,</v>
          </cell>
        </row>
        <row r="6">
          <cell r="E6">
            <v>104593.27800000003</v>
          </cell>
          <cell r="F6">
            <v>63280.714</v>
          </cell>
          <cell r="I6">
            <v>105684.82099999997</v>
          </cell>
          <cell r="J6">
            <v>-1091.5429999999997</v>
          </cell>
          <cell r="K6">
            <v>17590</v>
          </cell>
          <cell r="L6">
            <v>12534</v>
          </cell>
          <cell r="M6">
            <v>2150</v>
          </cell>
          <cell r="N6">
            <v>33817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20918.655599999998</v>
          </cell>
          <cell r="T6">
            <v>4985</v>
          </cell>
          <cell r="W6">
            <v>0</v>
          </cell>
          <cell r="X6">
            <v>0</v>
          </cell>
          <cell r="Y6">
            <v>19332.670399999995</v>
          </cell>
          <cell r="Z6">
            <v>20208.409799999994</v>
          </cell>
          <cell r="AA6">
            <v>19985.370399999996</v>
          </cell>
          <cell r="AB6">
            <v>18204.61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180</v>
          </cell>
          <cell r="D7">
            <v>544</v>
          </cell>
          <cell r="E7">
            <v>487</v>
          </cell>
          <cell r="F7">
            <v>214</v>
          </cell>
          <cell r="G7">
            <v>0.4</v>
          </cell>
          <cell r="H7">
            <v>60</v>
          </cell>
          <cell r="I7">
            <v>511</v>
          </cell>
          <cell r="J7">
            <v>-24</v>
          </cell>
          <cell r="K7">
            <v>80</v>
          </cell>
          <cell r="L7">
            <v>80</v>
          </cell>
          <cell r="M7">
            <v>0</v>
          </cell>
          <cell r="N7">
            <v>120</v>
          </cell>
          <cell r="S7">
            <v>97.4</v>
          </cell>
          <cell r="T7">
            <v>80</v>
          </cell>
          <cell r="U7">
            <v>5.8932238193018476</v>
          </cell>
          <cell r="V7">
            <v>2.1971252566735111</v>
          </cell>
          <cell r="Y7">
            <v>70.8</v>
          </cell>
          <cell r="Z7">
            <v>78.2</v>
          </cell>
          <cell r="AA7">
            <v>91.2</v>
          </cell>
          <cell r="AB7">
            <v>124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1722.857</v>
          </cell>
          <cell r="D8">
            <v>1864.817</v>
          </cell>
          <cell r="E8">
            <v>2319.201</v>
          </cell>
          <cell r="F8">
            <v>1247.299</v>
          </cell>
          <cell r="G8">
            <v>1</v>
          </cell>
          <cell r="H8">
            <v>45</v>
          </cell>
          <cell r="I8">
            <v>2292.6999999999998</v>
          </cell>
          <cell r="J8">
            <v>26.501000000000204</v>
          </cell>
          <cell r="K8">
            <v>350</v>
          </cell>
          <cell r="L8">
            <v>300</v>
          </cell>
          <cell r="M8">
            <v>0</v>
          </cell>
          <cell r="N8">
            <v>1000</v>
          </cell>
          <cell r="S8">
            <v>463.84019999999998</v>
          </cell>
          <cell r="U8">
            <v>6.2463300938555992</v>
          </cell>
          <cell r="V8">
            <v>2.6890705031603557</v>
          </cell>
          <cell r="Y8">
            <v>543.44979999999998</v>
          </cell>
          <cell r="Z8">
            <v>452.0702</v>
          </cell>
          <cell r="AA8">
            <v>449.64080000000001</v>
          </cell>
          <cell r="AB8">
            <v>256.08199999999999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2139.337</v>
          </cell>
          <cell r="D9">
            <v>2065.9169999999999</v>
          </cell>
          <cell r="E9">
            <v>2430.0949999999998</v>
          </cell>
          <cell r="F9">
            <v>1691.5440000000001</v>
          </cell>
          <cell r="G9">
            <v>1</v>
          </cell>
          <cell r="H9">
            <v>60</v>
          </cell>
          <cell r="I9">
            <v>2438.4</v>
          </cell>
          <cell r="J9">
            <v>-8.305000000000291</v>
          </cell>
          <cell r="K9">
            <v>200</v>
          </cell>
          <cell r="L9">
            <v>334</v>
          </cell>
          <cell r="M9">
            <v>300</v>
          </cell>
          <cell r="N9">
            <v>1000</v>
          </cell>
          <cell r="S9">
            <v>486.01899999999995</v>
          </cell>
          <cell r="U9">
            <v>7.2539221717669475</v>
          </cell>
          <cell r="V9">
            <v>3.4804071445766529</v>
          </cell>
          <cell r="Y9">
            <v>480.93619999999999</v>
          </cell>
          <cell r="Z9">
            <v>508.23680000000002</v>
          </cell>
          <cell r="AA9">
            <v>482.03540000000004</v>
          </cell>
          <cell r="AB9">
            <v>304.18200000000002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66.727999999999994</v>
          </cell>
          <cell r="D10">
            <v>134.589</v>
          </cell>
          <cell r="E10">
            <v>87.581000000000003</v>
          </cell>
          <cell r="F10">
            <v>113.736</v>
          </cell>
          <cell r="G10">
            <v>1</v>
          </cell>
          <cell r="H10">
            <v>120</v>
          </cell>
          <cell r="I10">
            <v>86.5</v>
          </cell>
          <cell r="J10">
            <v>1.0810000000000031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17.516200000000001</v>
          </cell>
          <cell r="U10">
            <v>6.493189162032861</v>
          </cell>
          <cell r="V10">
            <v>6.493189162032861</v>
          </cell>
          <cell r="Y10">
            <v>16.375399999999999</v>
          </cell>
          <cell r="Z10">
            <v>9.8073999999999995</v>
          </cell>
          <cell r="AA10">
            <v>15.709399999999999</v>
          </cell>
          <cell r="AB10">
            <v>25.724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79.641000000000005</v>
          </cell>
          <cell r="D11">
            <v>189.71700000000001</v>
          </cell>
          <cell r="E11">
            <v>157.42699999999999</v>
          </cell>
          <cell r="F11">
            <v>106.518</v>
          </cell>
          <cell r="G11">
            <v>1</v>
          </cell>
          <cell r="H11">
            <v>60</v>
          </cell>
          <cell r="I11">
            <v>156.47999999999999</v>
          </cell>
          <cell r="J11">
            <v>0.94700000000000273</v>
          </cell>
          <cell r="K11">
            <v>30</v>
          </cell>
          <cell r="L11">
            <v>20</v>
          </cell>
          <cell r="M11">
            <v>0</v>
          </cell>
          <cell r="N11">
            <v>30</v>
          </cell>
          <cell r="S11">
            <v>31.485399999999998</v>
          </cell>
          <cell r="U11">
            <v>5.9239520539678709</v>
          </cell>
          <cell r="V11">
            <v>3.383091845744377</v>
          </cell>
          <cell r="Y11">
            <v>27.783800000000003</v>
          </cell>
          <cell r="Z11">
            <v>27.067200000000003</v>
          </cell>
          <cell r="AA11">
            <v>31.294999999999998</v>
          </cell>
          <cell r="AB11">
            <v>37.597999999999999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391.24099999999999</v>
          </cell>
          <cell r="D12">
            <v>754.83600000000001</v>
          </cell>
          <cell r="E12">
            <v>680.32799999999997</v>
          </cell>
          <cell r="F12">
            <v>453.56400000000002</v>
          </cell>
          <cell r="G12">
            <v>1</v>
          </cell>
          <cell r="H12">
            <v>60</v>
          </cell>
          <cell r="I12">
            <v>656.55</v>
          </cell>
          <cell r="J12">
            <v>23.77800000000002</v>
          </cell>
          <cell r="K12">
            <v>150</v>
          </cell>
          <cell r="L12">
            <v>100</v>
          </cell>
          <cell r="M12">
            <v>0</v>
          </cell>
          <cell r="N12">
            <v>300</v>
          </cell>
          <cell r="S12">
            <v>136.06559999999999</v>
          </cell>
          <cell r="U12">
            <v>7.3755894215731246</v>
          </cell>
          <cell r="V12">
            <v>3.3334215260874172</v>
          </cell>
          <cell r="Y12">
            <v>123.04780000000001</v>
          </cell>
          <cell r="Z12">
            <v>118.5386</v>
          </cell>
          <cell r="AA12">
            <v>138.4452</v>
          </cell>
          <cell r="AB12">
            <v>85.588999999999999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674</v>
          </cell>
          <cell r="D13">
            <v>661</v>
          </cell>
          <cell r="E13">
            <v>592</v>
          </cell>
          <cell r="F13">
            <v>690</v>
          </cell>
          <cell r="G13">
            <v>0.25</v>
          </cell>
          <cell r="H13">
            <v>120</v>
          </cell>
          <cell r="I13">
            <v>617</v>
          </cell>
          <cell r="J13">
            <v>-25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118.4</v>
          </cell>
          <cell r="U13">
            <v>5.8277027027027026</v>
          </cell>
          <cell r="V13">
            <v>5.8277027027027026</v>
          </cell>
          <cell r="Y13">
            <v>115</v>
          </cell>
          <cell r="Z13">
            <v>112.2</v>
          </cell>
          <cell r="AA13">
            <v>107</v>
          </cell>
          <cell r="AB13">
            <v>144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43.79</v>
          </cell>
          <cell r="D14">
            <v>118.855</v>
          </cell>
          <cell r="E14">
            <v>94.736999999999995</v>
          </cell>
          <cell r="F14">
            <v>66.400999999999996</v>
          </cell>
          <cell r="G14">
            <v>1</v>
          </cell>
          <cell r="H14">
            <v>30</v>
          </cell>
          <cell r="I14">
            <v>95.4</v>
          </cell>
          <cell r="J14">
            <v>-0.66300000000001091</v>
          </cell>
          <cell r="K14">
            <v>20</v>
          </cell>
          <cell r="L14">
            <v>0</v>
          </cell>
          <cell r="M14">
            <v>0</v>
          </cell>
          <cell r="N14">
            <v>50</v>
          </cell>
          <cell r="S14">
            <v>18.947399999999998</v>
          </cell>
          <cell r="U14">
            <v>7.1989296684505542</v>
          </cell>
          <cell r="V14">
            <v>3.5044913814032532</v>
          </cell>
          <cell r="Y14">
            <v>16.2102</v>
          </cell>
          <cell r="Z14">
            <v>15.616</v>
          </cell>
          <cell r="AA14">
            <v>16.540600000000001</v>
          </cell>
          <cell r="AB14">
            <v>1.5129999999999999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450.31599999999997</v>
          </cell>
          <cell r="D15">
            <v>179.27799999999999</v>
          </cell>
          <cell r="E15">
            <v>542.22400000000005</v>
          </cell>
          <cell r="F15">
            <v>0.157</v>
          </cell>
          <cell r="G15">
            <v>1</v>
          </cell>
          <cell r="H15">
            <v>45</v>
          </cell>
          <cell r="I15">
            <v>557.88699999999994</v>
          </cell>
          <cell r="J15">
            <v>-15.662999999999897</v>
          </cell>
          <cell r="K15">
            <v>100</v>
          </cell>
          <cell r="L15">
            <v>70</v>
          </cell>
          <cell r="M15">
            <v>0</v>
          </cell>
          <cell r="N15">
            <v>550</v>
          </cell>
          <cell r="S15">
            <v>108.44480000000001</v>
          </cell>
          <cell r="T15">
            <v>50</v>
          </cell>
          <cell r="U15">
            <v>7.1018342972645971</v>
          </cell>
          <cell r="V15">
            <v>1.4477411549470329E-3</v>
          </cell>
          <cell r="Y15">
            <v>92.266999999999996</v>
          </cell>
          <cell r="Z15">
            <v>100.50660000000001</v>
          </cell>
          <cell r="AA15">
            <v>89.531599999999997</v>
          </cell>
          <cell r="AB15">
            <v>64.242999999999995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779</v>
          </cell>
          <cell r="D16">
            <v>2139</v>
          </cell>
          <cell r="E16">
            <v>1116</v>
          </cell>
          <cell r="F16">
            <v>1375</v>
          </cell>
          <cell r="G16">
            <v>0.25</v>
          </cell>
          <cell r="H16">
            <v>120</v>
          </cell>
          <cell r="I16">
            <v>1118</v>
          </cell>
          <cell r="J16">
            <v>-2</v>
          </cell>
          <cell r="K16">
            <v>0</v>
          </cell>
          <cell r="L16">
            <v>200</v>
          </cell>
          <cell r="M16">
            <v>0</v>
          </cell>
          <cell r="N16">
            <v>0</v>
          </cell>
          <cell r="S16">
            <v>223.2</v>
          </cell>
          <cell r="U16">
            <v>7.056451612903226</v>
          </cell>
          <cell r="V16">
            <v>6.1603942652329753</v>
          </cell>
          <cell r="Y16">
            <v>202.4</v>
          </cell>
          <cell r="Z16">
            <v>219</v>
          </cell>
          <cell r="AA16">
            <v>263.2</v>
          </cell>
          <cell r="AB16">
            <v>234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847.82100000000003</v>
          </cell>
          <cell r="D17">
            <v>1325.5360000000001</v>
          </cell>
          <cell r="E17">
            <v>1239.7850000000001</v>
          </cell>
          <cell r="F17">
            <v>689.22199999999998</v>
          </cell>
          <cell r="G17">
            <v>1</v>
          </cell>
          <cell r="H17">
            <v>45</v>
          </cell>
          <cell r="I17">
            <v>1225.915</v>
          </cell>
          <cell r="J17">
            <v>13.870000000000118</v>
          </cell>
          <cell r="K17">
            <v>100</v>
          </cell>
          <cell r="L17">
            <v>200</v>
          </cell>
          <cell r="M17">
            <v>0</v>
          </cell>
          <cell r="N17">
            <v>650</v>
          </cell>
          <cell r="S17">
            <v>247.95700000000002</v>
          </cell>
          <cell r="U17">
            <v>6.6109123759361497</v>
          </cell>
          <cell r="V17">
            <v>2.779602915021556</v>
          </cell>
          <cell r="Y17">
            <v>227.78460000000001</v>
          </cell>
          <cell r="Z17">
            <v>241.5514</v>
          </cell>
          <cell r="AA17">
            <v>224.78980000000001</v>
          </cell>
          <cell r="AB17">
            <v>109.687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2345</v>
          </cell>
          <cell r="D18">
            <v>4001</v>
          </cell>
          <cell r="E18">
            <v>3912</v>
          </cell>
          <cell r="F18">
            <v>2363</v>
          </cell>
          <cell r="G18">
            <v>0.12</v>
          </cell>
          <cell r="H18">
            <v>60</v>
          </cell>
          <cell r="I18">
            <v>3970</v>
          </cell>
          <cell r="J18">
            <v>-58</v>
          </cell>
          <cell r="K18">
            <v>600</v>
          </cell>
          <cell r="L18">
            <v>580</v>
          </cell>
          <cell r="M18">
            <v>0</v>
          </cell>
          <cell r="N18">
            <v>1200</v>
          </cell>
          <cell r="S18">
            <v>782.4</v>
          </cell>
          <cell r="U18">
            <v>6.0621165644171784</v>
          </cell>
          <cell r="V18">
            <v>3.0201942740286301</v>
          </cell>
          <cell r="Y18">
            <v>661.6</v>
          </cell>
          <cell r="Z18">
            <v>761.2</v>
          </cell>
          <cell r="AA18">
            <v>765.2</v>
          </cell>
          <cell r="AB18">
            <v>567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251.148</v>
          </cell>
          <cell r="D19">
            <v>177.96799999999999</v>
          </cell>
          <cell r="E19">
            <v>219.964</v>
          </cell>
          <cell r="F19">
            <v>207.17</v>
          </cell>
          <cell r="G19">
            <v>1</v>
          </cell>
          <cell r="H19" t="e">
            <v>#N/A</v>
          </cell>
          <cell r="I19">
            <v>223</v>
          </cell>
          <cell r="J19">
            <v>-3.0360000000000014</v>
          </cell>
          <cell r="K19">
            <v>0</v>
          </cell>
          <cell r="L19">
            <v>20</v>
          </cell>
          <cell r="M19">
            <v>0</v>
          </cell>
          <cell r="N19">
            <v>50</v>
          </cell>
          <cell r="S19">
            <v>43.992800000000003</v>
          </cell>
          <cell r="U19">
            <v>6.3003491480424056</v>
          </cell>
          <cell r="V19">
            <v>4.7091796839482818</v>
          </cell>
          <cell r="Y19">
            <v>57.265000000000001</v>
          </cell>
          <cell r="Z19">
            <v>61.8</v>
          </cell>
          <cell r="AA19">
            <v>45.636800000000001</v>
          </cell>
          <cell r="AB19">
            <v>54.033999999999999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860</v>
          </cell>
          <cell r="D20">
            <v>1665</v>
          </cell>
          <cell r="E20">
            <v>1131</v>
          </cell>
          <cell r="F20">
            <v>1119</v>
          </cell>
          <cell r="G20">
            <v>0.25</v>
          </cell>
          <cell r="H20">
            <v>120</v>
          </cell>
          <cell r="I20">
            <v>1163</v>
          </cell>
          <cell r="J20">
            <v>-32</v>
          </cell>
          <cell r="K20">
            <v>0</v>
          </cell>
          <cell r="L20">
            <v>0</v>
          </cell>
          <cell r="M20">
            <v>0</v>
          </cell>
          <cell r="N20">
            <v>200</v>
          </cell>
          <cell r="S20">
            <v>226.2</v>
          </cell>
          <cell r="T20">
            <v>200</v>
          </cell>
          <cell r="U20">
            <v>6.7152961980548191</v>
          </cell>
          <cell r="V20">
            <v>4.9469496021220163</v>
          </cell>
          <cell r="Y20">
            <v>209</v>
          </cell>
          <cell r="Z20">
            <v>232.6</v>
          </cell>
          <cell r="AA20">
            <v>224.4</v>
          </cell>
          <cell r="AB20">
            <v>356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136.482</v>
          </cell>
          <cell r="D21">
            <v>113.09099999999999</v>
          </cell>
          <cell r="E21">
            <v>72.888000000000005</v>
          </cell>
          <cell r="F21">
            <v>166.85499999999999</v>
          </cell>
          <cell r="G21">
            <v>1</v>
          </cell>
          <cell r="H21">
            <v>120</v>
          </cell>
          <cell r="I21">
            <v>74.400000000000006</v>
          </cell>
          <cell r="J21">
            <v>-1.5120000000000005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14.5776</v>
          </cell>
          <cell r="U21">
            <v>11.445985621775874</v>
          </cell>
          <cell r="V21">
            <v>11.445985621775874</v>
          </cell>
          <cell r="Y21">
            <v>14.254</v>
          </cell>
          <cell r="Z21">
            <v>21.489799999999999</v>
          </cell>
          <cell r="AA21">
            <v>11.9504</v>
          </cell>
          <cell r="AB21">
            <v>5.5229999999999997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151.227</v>
          </cell>
          <cell r="D22">
            <v>161.37899999999999</v>
          </cell>
          <cell r="E22">
            <v>172.22300000000001</v>
          </cell>
          <cell r="F22">
            <v>138.33799999999999</v>
          </cell>
          <cell r="G22">
            <v>1</v>
          </cell>
          <cell r="H22">
            <v>45</v>
          </cell>
          <cell r="I22">
            <v>169.4</v>
          </cell>
          <cell r="J22">
            <v>2.8230000000000075</v>
          </cell>
          <cell r="K22">
            <v>0</v>
          </cell>
          <cell r="L22">
            <v>30</v>
          </cell>
          <cell r="M22">
            <v>0</v>
          </cell>
          <cell r="N22">
            <v>30</v>
          </cell>
          <cell r="S22">
            <v>34.444600000000001</v>
          </cell>
          <cell r="U22">
            <v>5.7581739953432463</v>
          </cell>
          <cell r="V22">
            <v>4.0162463782421627</v>
          </cell>
          <cell r="Y22">
            <v>36.698799999999999</v>
          </cell>
          <cell r="Z22">
            <v>40.442</v>
          </cell>
          <cell r="AA22">
            <v>34.789000000000001</v>
          </cell>
          <cell r="AB22">
            <v>24.852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289.01400000000001</v>
          </cell>
          <cell r="D23">
            <v>546.005</v>
          </cell>
          <cell r="E23">
            <v>458.11500000000001</v>
          </cell>
          <cell r="F23">
            <v>371.45</v>
          </cell>
          <cell r="G23">
            <v>1</v>
          </cell>
          <cell r="H23">
            <v>60</v>
          </cell>
          <cell r="I23">
            <v>441.2</v>
          </cell>
          <cell r="J23">
            <v>16.91500000000002</v>
          </cell>
          <cell r="K23">
            <v>100</v>
          </cell>
          <cell r="L23">
            <v>100</v>
          </cell>
          <cell r="M23">
            <v>0</v>
          </cell>
          <cell r="N23">
            <v>100</v>
          </cell>
          <cell r="S23">
            <v>91.623000000000005</v>
          </cell>
          <cell r="U23">
            <v>7.3284000742171731</v>
          </cell>
          <cell r="V23">
            <v>4.0541130502166487</v>
          </cell>
          <cell r="Y23">
            <v>80.991</v>
          </cell>
          <cell r="Z23">
            <v>91.190799999999996</v>
          </cell>
          <cell r="AA23">
            <v>102.98260000000001</v>
          </cell>
          <cell r="AB23">
            <v>60.061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810</v>
          </cell>
          <cell r="D24">
            <v>1218</v>
          </cell>
          <cell r="E24">
            <v>1290</v>
          </cell>
          <cell r="F24">
            <v>724</v>
          </cell>
          <cell r="G24">
            <v>0.22</v>
          </cell>
          <cell r="H24">
            <v>120</v>
          </cell>
          <cell r="I24">
            <v>1300</v>
          </cell>
          <cell r="J24">
            <v>-10</v>
          </cell>
          <cell r="K24">
            <v>200</v>
          </cell>
          <cell r="L24">
            <v>200</v>
          </cell>
          <cell r="M24">
            <v>0</v>
          </cell>
          <cell r="N24">
            <v>600</v>
          </cell>
          <cell r="S24">
            <v>258</v>
          </cell>
          <cell r="U24">
            <v>6.6821705426356592</v>
          </cell>
          <cell r="V24">
            <v>2.806201550387597</v>
          </cell>
          <cell r="Y24">
            <v>208.8</v>
          </cell>
          <cell r="Z24">
            <v>242.2</v>
          </cell>
          <cell r="AA24">
            <v>240.6</v>
          </cell>
          <cell r="AB24">
            <v>243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563</v>
          </cell>
          <cell r="D25">
            <v>1955</v>
          </cell>
          <cell r="E25">
            <v>1237</v>
          </cell>
          <cell r="F25">
            <v>1278</v>
          </cell>
          <cell r="G25">
            <v>0.4</v>
          </cell>
          <cell r="H25">
            <v>60</v>
          </cell>
          <cell r="I25">
            <v>1677</v>
          </cell>
          <cell r="J25">
            <v>-440</v>
          </cell>
          <cell r="K25">
            <v>400</v>
          </cell>
          <cell r="L25">
            <v>400</v>
          </cell>
          <cell r="M25">
            <v>400</v>
          </cell>
          <cell r="N25">
            <v>400</v>
          </cell>
          <cell r="S25">
            <v>247.4</v>
          </cell>
          <cell r="T25">
            <v>400</v>
          </cell>
          <cell r="U25">
            <v>13.249797898140663</v>
          </cell>
          <cell r="V25">
            <v>5.1657235246564266</v>
          </cell>
          <cell r="Y25">
            <v>260</v>
          </cell>
          <cell r="Z25">
            <v>282.8</v>
          </cell>
          <cell r="AA25">
            <v>305.60000000000002</v>
          </cell>
          <cell r="AB25">
            <v>133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771</v>
          </cell>
          <cell r="D26">
            <v>140</v>
          </cell>
          <cell r="E26">
            <v>635</v>
          </cell>
          <cell r="F26">
            <v>158</v>
          </cell>
          <cell r="G26">
            <v>0</v>
          </cell>
          <cell r="H26" t="e">
            <v>#N/A</v>
          </cell>
          <cell r="I26">
            <v>754</v>
          </cell>
          <cell r="J26">
            <v>-119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127</v>
          </cell>
          <cell r="U26">
            <v>1.2440944881889764</v>
          </cell>
          <cell r="V26">
            <v>1.2440944881889764</v>
          </cell>
          <cell r="Y26">
            <v>0</v>
          </cell>
          <cell r="Z26">
            <v>3</v>
          </cell>
          <cell r="AA26">
            <v>112</v>
          </cell>
          <cell r="AB26">
            <v>145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2710.0880000000002</v>
          </cell>
          <cell r="D27">
            <v>1925.8230000000001</v>
          </cell>
          <cell r="E27">
            <v>3644</v>
          </cell>
          <cell r="F27">
            <v>669</v>
          </cell>
          <cell r="G27">
            <v>1</v>
          </cell>
          <cell r="H27">
            <v>45</v>
          </cell>
          <cell r="I27">
            <v>3269.7</v>
          </cell>
          <cell r="J27">
            <v>374.30000000000018</v>
          </cell>
          <cell r="K27">
            <v>500</v>
          </cell>
          <cell r="L27">
            <v>300</v>
          </cell>
          <cell r="M27">
            <v>850</v>
          </cell>
          <cell r="N27">
            <v>1800</v>
          </cell>
          <cell r="S27">
            <v>728.8</v>
          </cell>
          <cell r="U27">
            <v>5.6517563117453351</v>
          </cell>
          <cell r="V27">
            <v>0.91794731064764001</v>
          </cell>
          <cell r="Y27">
            <v>521.6</v>
          </cell>
          <cell r="Z27">
            <v>742.6</v>
          </cell>
          <cell r="AA27">
            <v>555.79999999999995</v>
          </cell>
          <cell r="AB27">
            <v>592.30999999999995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714</v>
          </cell>
          <cell r="D28">
            <v>247</v>
          </cell>
          <cell r="E28">
            <v>781</v>
          </cell>
          <cell r="F28">
            <v>153</v>
          </cell>
          <cell r="G28">
            <v>0.3</v>
          </cell>
          <cell r="H28" t="e">
            <v>#N/A</v>
          </cell>
          <cell r="I28">
            <v>790</v>
          </cell>
          <cell r="J28">
            <v>-9</v>
          </cell>
          <cell r="K28">
            <v>360</v>
          </cell>
          <cell r="L28">
            <v>360</v>
          </cell>
          <cell r="M28">
            <v>0</v>
          </cell>
          <cell r="N28">
            <v>120</v>
          </cell>
          <cell r="S28">
            <v>156.19999999999999</v>
          </cell>
          <cell r="U28">
            <v>6.3572343149807944</v>
          </cell>
          <cell r="V28">
            <v>0.97951344430217679</v>
          </cell>
          <cell r="Y28">
            <v>131.19999999999999</v>
          </cell>
          <cell r="Z28">
            <v>6.4</v>
          </cell>
          <cell r="AA28">
            <v>95.8</v>
          </cell>
          <cell r="AB28">
            <v>63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127</v>
          </cell>
          <cell r="D29">
            <v>772</v>
          </cell>
          <cell r="E29">
            <v>603</v>
          </cell>
          <cell r="F29">
            <v>295</v>
          </cell>
          <cell r="G29">
            <v>0.09</v>
          </cell>
          <cell r="H29">
            <v>45</v>
          </cell>
          <cell r="I29">
            <v>654</v>
          </cell>
          <cell r="J29">
            <v>-51</v>
          </cell>
          <cell r="K29">
            <v>100</v>
          </cell>
          <cell r="L29">
            <v>100</v>
          </cell>
          <cell r="M29">
            <v>0</v>
          </cell>
          <cell r="N29">
            <v>200</v>
          </cell>
          <cell r="S29">
            <v>120.6</v>
          </cell>
          <cell r="U29">
            <v>5.7628524046434499</v>
          </cell>
          <cell r="V29">
            <v>2.4461028192371477</v>
          </cell>
          <cell r="Y29">
            <v>98.8</v>
          </cell>
          <cell r="Z29">
            <v>74.400000000000006</v>
          </cell>
          <cell r="AA29">
            <v>109.2</v>
          </cell>
          <cell r="AB29">
            <v>74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127</v>
          </cell>
          <cell r="D30">
            <v>503</v>
          </cell>
          <cell r="E30">
            <v>326</v>
          </cell>
          <cell r="F30">
            <v>283</v>
          </cell>
          <cell r="G30">
            <v>0.4</v>
          </cell>
          <cell r="H30">
            <v>60</v>
          </cell>
          <cell r="I30">
            <v>347</v>
          </cell>
          <cell r="J30">
            <v>-21</v>
          </cell>
          <cell r="K30">
            <v>80</v>
          </cell>
          <cell r="L30">
            <v>40</v>
          </cell>
          <cell r="M30">
            <v>0</v>
          </cell>
          <cell r="N30">
            <v>0</v>
          </cell>
          <cell r="S30">
            <v>65.2</v>
          </cell>
          <cell r="U30">
            <v>6.1809815950920246</v>
          </cell>
          <cell r="V30">
            <v>4.3404907975460123</v>
          </cell>
          <cell r="Y30">
            <v>45.4</v>
          </cell>
          <cell r="Z30">
            <v>56.4</v>
          </cell>
          <cell r="AA30">
            <v>71.8</v>
          </cell>
          <cell r="AB30">
            <v>35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371</v>
          </cell>
          <cell r="D31">
            <v>402</v>
          </cell>
          <cell r="E31">
            <v>557</v>
          </cell>
          <cell r="F31">
            <v>215</v>
          </cell>
          <cell r="G31">
            <v>0.4</v>
          </cell>
          <cell r="H31">
            <v>60</v>
          </cell>
          <cell r="I31">
            <v>559</v>
          </cell>
          <cell r="J31">
            <v>-2</v>
          </cell>
          <cell r="K31">
            <v>120</v>
          </cell>
          <cell r="L31">
            <v>80</v>
          </cell>
          <cell r="M31">
            <v>0</v>
          </cell>
          <cell r="N31">
            <v>200</v>
          </cell>
          <cell r="S31">
            <v>111.4</v>
          </cell>
          <cell r="U31">
            <v>5.5206463195691198</v>
          </cell>
          <cell r="V31">
            <v>1.9299820466786355</v>
          </cell>
          <cell r="Y31">
            <v>80</v>
          </cell>
          <cell r="Z31">
            <v>101.2</v>
          </cell>
          <cell r="AA31">
            <v>95</v>
          </cell>
          <cell r="AB31">
            <v>110</v>
          </cell>
          <cell r="AC31" t="str">
            <v>м135з</v>
          </cell>
          <cell r="AD31" t="e">
            <v>#N/A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327.36099999999999</v>
          </cell>
          <cell r="D32">
            <v>665.91600000000005</v>
          </cell>
          <cell r="E32">
            <v>657.12800000000004</v>
          </cell>
          <cell r="F32">
            <v>325.02300000000002</v>
          </cell>
          <cell r="G32">
            <v>1</v>
          </cell>
          <cell r="H32">
            <v>45</v>
          </cell>
          <cell r="I32">
            <v>637.79999999999995</v>
          </cell>
          <cell r="J32">
            <v>19.328000000000088</v>
          </cell>
          <cell r="K32">
            <v>0</v>
          </cell>
          <cell r="L32">
            <v>50</v>
          </cell>
          <cell r="M32">
            <v>0</v>
          </cell>
          <cell r="N32">
            <v>300</v>
          </cell>
          <cell r="S32">
            <v>131.4256</v>
          </cell>
          <cell r="T32">
            <v>50</v>
          </cell>
          <cell r="U32">
            <v>5.5166040710485627</v>
          </cell>
          <cell r="V32">
            <v>2.4730569995495553</v>
          </cell>
          <cell r="Y32">
            <v>155.6944</v>
          </cell>
          <cell r="Z32">
            <v>113.3158</v>
          </cell>
          <cell r="AA32">
            <v>110.5624</v>
          </cell>
          <cell r="AB32">
            <v>126.10899999999999</v>
          </cell>
          <cell r="AC32">
            <v>0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659</v>
          </cell>
          <cell r="D33">
            <v>1038</v>
          </cell>
          <cell r="E33">
            <v>1166</v>
          </cell>
          <cell r="F33">
            <v>496</v>
          </cell>
          <cell r="G33">
            <v>0.4</v>
          </cell>
          <cell r="H33">
            <v>60</v>
          </cell>
          <cell r="I33">
            <v>1209</v>
          </cell>
          <cell r="J33">
            <v>-43</v>
          </cell>
          <cell r="K33">
            <v>120</v>
          </cell>
          <cell r="L33">
            <v>140</v>
          </cell>
          <cell r="M33">
            <v>0</v>
          </cell>
          <cell r="N33">
            <v>280</v>
          </cell>
          <cell r="S33">
            <v>233.2</v>
          </cell>
          <cell r="T33">
            <v>240</v>
          </cell>
          <cell r="U33">
            <v>5.4716981132075473</v>
          </cell>
          <cell r="V33">
            <v>2.1269296740994856</v>
          </cell>
          <cell r="Y33">
            <v>194.4</v>
          </cell>
          <cell r="Z33">
            <v>212</v>
          </cell>
          <cell r="AA33">
            <v>206</v>
          </cell>
          <cell r="AB33">
            <v>301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5809</v>
          </cell>
          <cell r="D34">
            <v>5369</v>
          </cell>
          <cell r="E34">
            <v>7192</v>
          </cell>
          <cell r="F34">
            <v>3840</v>
          </cell>
          <cell r="G34">
            <v>0.4</v>
          </cell>
          <cell r="H34">
            <v>60</v>
          </cell>
          <cell r="I34">
            <v>7341</v>
          </cell>
          <cell r="J34">
            <v>-149</v>
          </cell>
          <cell r="K34">
            <v>1000</v>
          </cell>
          <cell r="L34">
            <v>400</v>
          </cell>
          <cell r="M34">
            <v>0</v>
          </cell>
          <cell r="N34">
            <v>3800</v>
          </cell>
          <cell r="S34">
            <v>1438.4</v>
          </cell>
          <cell r="U34">
            <v>6.2847608453837589</v>
          </cell>
          <cell r="V34">
            <v>2.6696329254727473</v>
          </cell>
          <cell r="Y34">
            <v>1381.4</v>
          </cell>
          <cell r="Z34">
            <v>1455.2</v>
          </cell>
          <cell r="AA34">
            <v>1324.6</v>
          </cell>
          <cell r="AB34">
            <v>1239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1312</v>
          </cell>
          <cell r="D35">
            <v>638</v>
          </cell>
          <cell r="E35">
            <v>1569</v>
          </cell>
          <cell r="F35">
            <v>375</v>
          </cell>
          <cell r="G35">
            <v>0.5</v>
          </cell>
          <cell r="H35" t="e">
            <v>#N/A</v>
          </cell>
          <cell r="I35">
            <v>1611</v>
          </cell>
          <cell r="J35">
            <v>-42</v>
          </cell>
          <cell r="K35">
            <v>200</v>
          </cell>
          <cell r="L35">
            <v>200</v>
          </cell>
          <cell r="M35">
            <v>0</v>
          </cell>
          <cell r="N35">
            <v>1000</v>
          </cell>
          <cell r="S35">
            <v>313.8</v>
          </cell>
          <cell r="U35">
            <v>5.656469088591459</v>
          </cell>
          <cell r="V35">
            <v>1.1950286806883366</v>
          </cell>
          <cell r="Y35">
            <v>188.4</v>
          </cell>
          <cell r="Z35">
            <v>262.2</v>
          </cell>
          <cell r="AA35">
            <v>227.6</v>
          </cell>
          <cell r="AB35">
            <v>288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184</v>
          </cell>
          <cell r="D36">
            <v>82</v>
          </cell>
          <cell r="E36">
            <v>62</v>
          </cell>
          <cell r="F36">
            <v>202</v>
          </cell>
          <cell r="G36">
            <v>0.5</v>
          </cell>
          <cell r="H36" t="e">
            <v>#N/A</v>
          </cell>
          <cell r="I36">
            <v>64</v>
          </cell>
          <cell r="J36">
            <v>-2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12.4</v>
          </cell>
          <cell r="U36">
            <v>16.29032258064516</v>
          </cell>
          <cell r="V36">
            <v>16.29032258064516</v>
          </cell>
          <cell r="Y36">
            <v>33.799999999999997</v>
          </cell>
          <cell r="Z36">
            <v>38.799999999999997</v>
          </cell>
          <cell r="AA36">
            <v>11.2</v>
          </cell>
          <cell r="AB36">
            <v>22</v>
          </cell>
          <cell r="AC36" t="e">
            <v>#N/A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1777</v>
          </cell>
          <cell r="D37">
            <v>2560</v>
          </cell>
          <cell r="E37">
            <v>2867</v>
          </cell>
          <cell r="F37">
            <v>1407</v>
          </cell>
          <cell r="G37">
            <v>0.4</v>
          </cell>
          <cell r="H37">
            <v>60</v>
          </cell>
          <cell r="I37">
            <v>2937</v>
          </cell>
          <cell r="J37">
            <v>-70</v>
          </cell>
          <cell r="K37">
            <v>800</v>
          </cell>
          <cell r="L37">
            <v>127</v>
          </cell>
          <cell r="M37">
            <v>0</v>
          </cell>
          <cell r="N37">
            <v>1000</v>
          </cell>
          <cell r="S37">
            <v>573.4</v>
          </cell>
          <cell r="U37">
            <v>5.814440181374259</v>
          </cell>
          <cell r="V37">
            <v>2.453784443669341</v>
          </cell>
          <cell r="Y37">
            <v>422</v>
          </cell>
          <cell r="Z37">
            <v>611.20000000000005</v>
          </cell>
          <cell r="AA37">
            <v>558.20000000000005</v>
          </cell>
          <cell r="AB37">
            <v>538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3733</v>
          </cell>
          <cell r="D38">
            <v>7758</v>
          </cell>
          <cell r="E38">
            <v>6719</v>
          </cell>
          <cell r="F38">
            <v>4712</v>
          </cell>
          <cell r="G38">
            <v>0.4</v>
          </cell>
          <cell r="H38">
            <v>60</v>
          </cell>
          <cell r="I38">
            <v>6775</v>
          </cell>
          <cell r="J38">
            <v>-56</v>
          </cell>
          <cell r="K38">
            <v>1000</v>
          </cell>
          <cell r="L38">
            <v>200</v>
          </cell>
          <cell r="M38">
            <v>0</v>
          </cell>
          <cell r="N38">
            <v>2400</v>
          </cell>
          <cell r="S38">
            <v>1343.8</v>
          </cell>
          <cell r="U38">
            <v>6.1854442625390682</v>
          </cell>
          <cell r="V38">
            <v>3.5064741777050159</v>
          </cell>
          <cell r="Y38">
            <v>1117.4000000000001</v>
          </cell>
          <cell r="Z38">
            <v>1264.2</v>
          </cell>
          <cell r="AA38">
            <v>1353.2</v>
          </cell>
          <cell r="AB38">
            <v>1074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52</v>
          </cell>
          <cell r="D39">
            <v>2172</v>
          </cell>
          <cell r="E39">
            <v>1726</v>
          </cell>
          <cell r="F39">
            <v>463</v>
          </cell>
          <cell r="G39">
            <v>0.3</v>
          </cell>
          <cell r="H39">
            <v>60</v>
          </cell>
          <cell r="I39">
            <v>2316</v>
          </cell>
          <cell r="J39">
            <v>-590</v>
          </cell>
          <cell r="K39">
            <v>400</v>
          </cell>
          <cell r="L39">
            <v>400</v>
          </cell>
          <cell r="M39">
            <v>600</v>
          </cell>
          <cell r="N39">
            <v>400</v>
          </cell>
          <cell r="S39">
            <v>345.2</v>
          </cell>
          <cell r="U39">
            <v>6.5556199304750873</v>
          </cell>
          <cell r="V39">
            <v>1.3412514484356894</v>
          </cell>
          <cell r="Y39">
            <v>272.8</v>
          </cell>
          <cell r="Z39">
            <v>425</v>
          </cell>
          <cell r="AA39">
            <v>274</v>
          </cell>
          <cell r="AB39">
            <v>165</v>
          </cell>
          <cell r="AC39" t="str">
            <v>м600з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1517</v>
          </cell>
          <cell r="D40">
            <v>2764</v>
          </cell>
          <cell r="E40">
            <v>2223</v>
          </cell>
          <cell r="F40">
            <v>1197</v>
          </cell>
          <cell r="G40">
            <v>0.1</v>
          </cell>
          <cell r="H40">
            <v>60</v>
          </cell>
          <cell r="I40">
            <v>2239</v>
          </cell>
          <cell r="J40">
            <v>-16</v>
          </cell>
          <cell r="K40">
            <v>700</v>
          </cell>
          <cell r="L40">
            <v>148</v>
          </cell>
          <cell r="M40">
            <v>0</v>
          </cell>
          <cell r="N40">
            <v>0</v>
          </cell>
          <cell r="S40">
            <v>444.6</v>
          </cell>
          <cell r="T40">
            <v>700</v>
          </cell>
          <cell r="U40">
            <v>6.1740890688259107</v>
          </cell>
          <cell r="V40">
            <v>2.6923076923076921</v>
          </cell>
          <cell r="Y40">
            <v>406</v>
          </cell>
          <cell r="Z40">
            <v>474</v>
          </cell>
          <cell r="AA40">
            <v>435.6</v>
          </cell>
          <cell r="AB40">
            <v>520</v>
          </cell>
          <cell r="AC40">
            <v>0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501</v>
          </cell>
          <cell r="D41">
            <v>2827</v>
          </cell>
          <cell r="E41">
            <v>2514</v>
          </cell>
          <cell r="F41">
            <v>262</v>
          </cell>
          <cell r="G41">
            <v>0.1</v>
          </cell>
          <cell r="H41">
            <v>60</v>
          </cell>
          <cell r="I41">
            <v>2580</v>
          </cell>
          <cell r="J41">
            <v>-66</v>
          </cell>
          <cell r="K41">
            <v>700</v>
          </cell>
          <cell r="L41">
            <v>240</v>
          </cell>
          <cell r="M41">
            <v>0</v>
          </cell>
          <cell r="N41">
            <v>87</v>
          </cell>
          <cell r="S41">
            <v>502.8</v>
          </cell>
          <cell r="T41">
            <v>700</v>
          </cell>
          <cell r="U41">
            <v>3.9558472553699282</v>
          </cell>
          <cell r="V41">
            <v>0.52108194112967376</v>
          </cell>
          <cell r="Y41">
            <v>315.2</v>
          </cell>
          <cell r="Z41">
            <v>329.8</v>
          </cell>
          <cell r="AA41">
            <v>275.2</v>
          </cell>
          <cell r="AB41">
            <v>572</v>
          </cell>
          <cell r="AC41" t="str">
            <v>м164з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47.295999999999999</v>
          </cell>
          <cell r="D42">
            <v>9.7249999999999996</v>
          </cell>
          <cell r="E42">
            <v>19.364999999999998</v>
          </cell>
          <cell r="F42">
            <v>27.931000000000001</v>
          </cell>
          <cell r="G42">
            <v>1</v>
          </cell>
          <cell r="H42">
            <v>45</v>
          </cell>
          <cell r="I42">
            <v>27.1</v>
          </cell>
          <cell r="J42">
            <v>-7.735000000000003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3.8729999999999998</v>
          </cell>
          <cell r="T42">
            <v>35</v>
          </cell>
          <cell r="U42">
            <v>16.24864446165763</v>
          </cell>
          <cell r="V42">
            <v>7.2117221791892598</v>
          </cell>
          <cell r="Y42">
            <v>6.5742000000000003</v>
          </cell>
          <cell r="Z42">
            <v>4.0880000000000001</v>
          </cell>
          <cell r="AA42">
            <v>2.4140000000000001</v>
          </cell>
          <cell r="AB42">
            <v>6.03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464.91300000000001</v>
          </cell>
          <cell r="D43">
            <v>616.09400000000005</v>
          </cell>
          <cell r="E43">
            <v>591.36900000000003</v>
          </cell>
          <cell r="F43">
            <v>484.61599999999999</v>
          </cell>
          <cell r="G43">
            <v>1</v>
          </cell>
          <cell r="H43">
            <v>45</v>
          </cell>
          <cell r="I43">
            <v>601.1</v>
          </cell>
          <cell r="J43">
            <v>-9.7309999999999945</v>
          </cell>
          <cell r="K43">
            <v>0</v>
          </cell>
          <cell r="L43">
            <v>50</v>
          </cell>
          <cell r="M43">
            <v>0</v>
          </cell>
          <cell r="N43">
            <v>170</v>
          </cell>
          <cell r="S43">
            <v>118.27380000000001</v>
          </cell>
          <cell r="U43">
            <v>5.957498617614382</v>
          </cell>
          <cell r="V43">
            <v>4.0974078790061697</v>
          </cell>
          <cell r="Y43">
            <v>122.7902</v>
          </cell>
          <cell r="Z43">
            <v>140.61279999999999</v>
          </cell>
          <cell r="AA43">
            <v>120.6566</v>
          </cell>
          <cell r="AB43">
            <v>126.46899999999999</v>
          </cell>
          <cell r="AC43">
            <v>0</v>
          </cell>
          <cell r="AD43" t="e">
            <v>#N/A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469</v>
          </cell>
          <cell r="D44">
            <v>290</v>
          </cell>
          <cell r="E44">
            <v>279</v>
          </cell>
          <cell r="F44">
            <v>465</v>
          </cell>
          <cell r="G44">
            <v>0.4</v>
          </cell>
          <cell r="H44">
            <v>45</v>
          </cell>
          <cell r="I44">
            <v>291</v>
          </cell>
          <cell r="J44">
            <v>-12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55.8</v>
          </cell>
          <cell r="U44">
            <v>8.3333333333333339</v>
          </cell>
          <cell r="V44">
            <v>8.3333333333333339</v>
          </cell>
          <cell r="Y44">
            <v>101.6</v>
          </cell>
          <cell r="Z44">
            <v>124</v>
          </cell>
          <cell r="AA44">
            <v>61</v>
          </cell>
          <cell r="AB44">
            <v>80</v>
          </cell>
          <cell r="AC44" t="e">
            <v>#N/A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176</v>
          </cell>
          <cell r="D45">
            <v>283</v>
          </cell>
          <cell r="E45">
            <v>289</v>
          </cell>
          <cell r="F45">
            <v>168</v>
          </cell>
          <cell r="G45">
            <v>0.09</v>
          </cell>
          <cell r="H45">
            <v>45</v>
          </cell>
          <cell r="I45">
            <v>299</v>
          </cell>
          <cell r="J45">
            <v>-10</v>
          </cell>
          <cell r="K45">
            <v>150</v>
          </cell>
          <cell r="L45">
            <v>80</v>
          </cell>
          <cell r="M45">
            <v>0</v>
          </cell>
          <cell r="N45">
            <v>0</v>
          </cell>
          <cell r="S45">
            <v>57.8</v>
          </cell>
          <cell r="U45">
            <v>6.8858131487889276</v>
          </cell>
          <cell r="V45">
            <v>2.9065743944636679</v>
          </cell>
          <cell r="Y45">
            <v>52.4</v>
          </cell>
          <cell r="Z45">
            <v>59.2</v>
          </cell>
          <cell r="AA45">
            <v>69.599999999999994</v>
          </cell>
          <cell r="AB45">
            <v>63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144</v>
          </cell>
          <cell r="D46">
            <v>407</v>
          </cell>
          <cell r="E46">
            <v>435</v>
          </cell>
          <cell r="F46">
            <v>113</v>
          </cell>
          <cell r="G46">
            <v>0.35</v>
          </cell>
          <cell r="H46">
            <v>45</v>
          </cell>
          <cell r="I46">
            <v>438</v>
          </cell>
          <cell r="J46">
            <v>-3</v>
          </cell>
          <cell r="K46">
            <v>40</v>
          </cell>
          <cell r="L46">
            <v>80</v>
          </cell>
          <cell r="M46">
            <v>0</v>
          </cell>
          <cell r="N46">
            <v>80</v>
          </cell>
          <cell r="S46">
            <v>87</v>
          </cell>
          <cell r="T46">
            <v>160</v>
          </cell>
          <cell r="U46">
            <v>5.4367816091954024</v>
          </cell>
          <cell r="V46">
            <v>1.2988505747126438</v>
          </cell>
          <cell r="Y46">
            <v>76.599999999999994</v>
          </cell>
          <cell r="Z46">
            <v>64.599999999999994</v>
          </cell>
          <cell r="AA46">
            <v>69.8</v>
          </cell>
          <cell r="AB46">
            <v>127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59.112000000000002</v>
          </cell>
          <cell r="D47">
            <v>37.186</v>
          </cell>
          <cell r="E47">
            <v>60.073</v>
          </cell>
          <cell r="F47">
            <v>34.680999999999997</v>
          </cell>
          <cell r="G47">
            <v>1</v>
          </cell>
          <cell r="H47">
            <v>45</v>
          </cell>
          <cell r="I47">
            <v>58.7</v>
          </cell>
          <cell r="J47">
            <v>1.3729999999999976</v>
          </cell>
          <cell r="K47">
            <v>20</v>
          </cell>
          <cell r="L47">
            <v>10</v>
          </cell>
          <cell r="M47">
            <v>0</v>
          </cell>
          <cell r="N47">
            <v>20</v>
          </cell>
          <cell r="S47">
            <v>12.0146</v>
          </cell>
          <cell r="U47">
            <v>7.0481747207564132</v>
          </cell>
          <cell r="V47">
            <v>2.8865713382051834</v>
          </cell>
          <cell r="Y47">
            <v>21.6494</v>
          </cell>
          <cell r="Z47">
            <v>18.721</v>
          </cell>
          <cell r="AA47">
            <v>15.717400000000001</v>
          </cell>
          <cell r="AB47">
            <v>15.491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970</v>
          </cell>
          <cell r="D48">
            <v>1606</v>
          </cell>
          <cell r="E48">
            <v>1645</v>
          </cell>
          <cell r="F48">
            <v>891</v>
          </cell>
          <cell r="G48">
            <v>0.28000000000000003</v>
          </cell>
          <cell r="H48">
            <v>45</v>
          </cell>
          <cell r="I48">
            <v>1685</v>
          </cell>
          <cell r="J48">
            <v>-40</v>
          </cell>
          <cell r="K48">
            <v>400</v>
          </cell>
          <cell r="L48">
            <v>200</v>
          </cell>
          <cell r="M48">
            <v>0</v>
          </cell>
          <cell r="N48">
            <v>600</v>
          </cell>
          <cell r="S48">
            <v>329</v>
          </cell>
          <cell r="U48">
            <v>6.3556231003039514</v>
          </cell>
          <cell r="V48">
            <v>2.7082066869300911</v>
          </cell>
          <cell r="Y48">
            <v>335</v>
          </cell>
          <cell r="Z48">
            <v>340.6</v>
          </cell>
          <cell r="AA48">
            <v>329.6</v>
          </cell>
          <cell r="AB48">
            <v>352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2552</v>
          </cell>
          <cell r="D49">
            <v>2769</v>
          </cell>
          <cell r="E49">
            <v>3374</v>
          </cell>
          <cell r="F49">
            <v>1905</v>
          </cell>
          <cell r="G49">
            <v>0.35</v>
          </cell>
          <cell r="H49">
            <v>45</v>
          </cell>
          <cell r="I49">
            <v>3411</v>
          </cell>
          <cell r="J49">
            <v>-37</v>
          </cell>
          <cell r="K49">
            <v>800</v>
          </cell>
          <cell r="L49">
            <v>400</v>
          </cell>
          <cell r="M49">
            <v>0</v>
          </cell>
          <cell r="N49">
            <v>1000</v>
          </cell>
          <cell r="S49">
            <v>674.8</v>
          </cell>
          <cell r="U49">
            <v>6.083283935981032</v>
          </cell>
          <cell r="V49">
            <v>2.8230586840545349</v>
          </cell>
          <cell r="Y49">
            <v>635.20000000000005</v>
          </cell>
          <cell r="Z49">
            <v>665</v>
          </cell>
          <cell r="AA49">
            <v>684.2</v>
          </cell>
          <cell r="AB49">
            <v>638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2070</v>
          </cell>
          <cell r="D50">
            <v>3455</v>
          </cell>
          <cell r="E50">
            <v>3334</v>
          </cell>
          <cell r="F50">
            <v>2144</v>
          </cell>
          <cell r="G50">
            <v>0.28000000000000003</v>
          </cell>
          <cell r="H50">
            <v>45</v>
          </cell>
          <cell r="I50">
            <v>3378</v>
          </cell>
          <cell r="J50">
            <v>-44</v>
          </cell>
          <cell r="K50">
            <v>800</v>
          </cell>
          <cell r="L50">
            <v>600</v>
          </cell>
          <cell r="M50">
            <v>0</v>
          </cell>
          <cell r="N50">
            <v>1000</v>
          </cell>
          <cell r="S50">
            <v>666.8</v>
          </cell>
          <cell r="U50">
            <v>6.8146370725854837</v>
          </cell>
          <cell r="V50">
            <v>3.2153569286142774</v>
          </cell>
          <cell r="Y50">
            <v>630.20000000000005</v>
          </cell>
          <cell r="Z50">
            <v>676.8</v>
          </cell>
          <cell r="AA50">
            <v>709.8</v>
          </cell>
          <cell r="AB50">
            <v>503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3777</v>
          </cell>
          <cell r="D51">
            <v>6360</v>
          </cell>
          <cell r="E51">
            <v>5028</v>
          </cell>
          <cell r="F51">
            <v>3078</v>
          </cell>
          <cell r="G51">
            <v>0.35</v>
          </cell>
          <cell r="H51">
            <v>45</v>
          </cell>
          <cell r="I51">
            <v>5158</v>
          </cell>
          <cell r="J51">
            <v>-130</v>
          </cell>
          <cell r="K51">
            <v>800</v>
          </cell>
          <cell r="L51">
            <v>800</v>
          </cell>
          <cell r="M51">
            <v>0</v>
          </cell>
          <cell r="N51">
            <v>1400</v>
          </cell>
          <cell r="S51">
            <v>1005.6</v>
          </cell>
          <cell r="U51">
            <v>6.0441527446300718</v>
          </cell>
          <cell r="V51">
            <v>3.0608591885441525</v>
          </cell>
          <cell r="Y51">
            <v>1016</v>
          </cell>
          <cell r="Z51">
            <v>1041</v>
          </cell>
          <cell r="AA51">
            <v>1036.2</v>
          </cell>
          <cell r="AB51">
            <v>975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4166</v>
          </cell>
          <cell r="D52">
            <v>7191</v>
          </cell>
          <cell r="E52">
            <v>7020</v>
          </cell>
          <cell r="F52">
            <v>2948</v>
          </cell>
          <cell r="G52">
            <v>0.35</v>
          </cell>
          <cell r="H52">
            <v>45</v>
          </cell>
          <cell r="I52">
            <v>7111</v>
          </cell>
          <cell r="J52">
            <v>-91</v>
          </cell>
          <cell r="K52">
            <v>1600</v>
          </cell>
          <cell r="L52">
            <v>800</v>
          </cell>
          <cell r="M52">
            <v>0</v>
          </cell>
          <cell r="N52">
            <v>3200</v>
          </cell>
          <cell r="S52">
            <v>1404</v>
          </cell>
          <cell r="U52">
            <v>6.0883190883190883</v>
          </cell>
          <cell r="V52">
            <v>2.0997150997150995</v>
          </cell>
          <cell r="Y52">
            <v>1349.4</v>
          </cell>
          <cell r="Z52">
            <v>1257</v>
          </cell>
          <cell r="AA52">
            <v>1318.6</v>
          </cell>
          <cell r="AB52">
            <v>1070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1140</v>
          </cell>
          <cell r="D53">
            <v>2714</v>
          </cell>
          <cell r="E53">
            <v>2025</v>
          </cell>
          <cell r="F53">
            <v>1799</v>
          </cell>
          <cell r="G53">
            <v>0.41</v>
          </cell>
          <cell r="H53">
            <v>45</v>
          </cell>
          <cell r="I53">
            <v>2054</v>
          </cell>
          <cell r="J53">
            <v>-29</v>
          </cell>
          <cell r="K53">
            <v>600</v>
          </cell>
          <cell r="L53">
            <v>400</v>
          </cell>
          <cell r="M53">
            <v>0</v>
          </cell>
          <cell r="N53">
            <v>0</v>
          </cell>
          <cell r="S53">
            <v>405</v>
          </cell>
          <cell r="U53">
            <v>6.9111111111111114</v>
          </cell>
          <cell r="V53">
            <v>4.4419753086419753</v>
          </cell>
          <cell r="Y53">
            <v>506.2</v>
          </cell>
          <cell r="Z53">
            <v>450.6</v>
          </cell>
          <cell r="AA53">
            <v>500</v>
          </cell>
          <cell r="AB53">
            <v>337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46</v>
          </cell>
          <cell r="D54">
            <v>5294</v>
          </cell>
          <cell r="E54">
            <v>1127</v>
          </cell>
          <cell r="F54">
            <v>3513</v>
          </cell>
          <cell r="G54">
            <v>0</v>
          </cell>
          <cell r="H54">
            <v>45</v>
          </cell>
          <cell r="I54">
            <v>1163</v>
          </cell>
          <cell r="J54">
            <v>-36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225.4</v>
          </cell>
          <cell r="U54">
            <v>15.585625554569653</v>
          </cell>
          <cell r="V54">
            <v>15.585625554569653</v>
          </cell>
          <cell r="Y54">
            <v>847.6</v>
          </cell>
          <cell r="Z54">
            <v>670</v>
          </cell>
          <cell r="AA54">
            <v>548.79999999999995</v>
          </cell>
          <cell r="AB54">
            <v>960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2260</v>
          </cell>
          <cell r="D55">
            <v>5677</v>
          </cell>
          <cell r="E55">
            <v>4495</v>
          </cell>
          <cell r="F55">
            <v>3365</v>
          </cell>
          <cell r="G55">
            <v>0.41</v>
          </cell>
          <cell r="H55">
            <v>45</v>
          </cell>
          <cell r="I55">
            <v>4574</v>
          </cell>
          <cell r="J55">
            <v>-79</v>
          </cell>
          <cell r="K55">
            <v>900</v>
          </cell>
          <cell r="L55">
            <v>700</v>
          </cell>
          <cell r="M55">
            <v>0</v>
          </cell>
          <cell r="N55">
            <v>600</v>
          </cell>
          <cell r="S55">
            <v>899</v>
          </cell>
          <cell r="U55">
            <v>6.1902113459399333</v>
          </cell>
          <cell r="V55">
            <v>3.7430478309232482</v>
          </cell>
          <cell r="Y55">
            <v>755.4</v>
          </cell>
          <cell r="Z55">
            <v>912</v>
          </cell>
          <cell r="AA55">
            <v>1023</v>
          </cell>
          <cell r="AB55">
            <v>794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105.12</v>
          </cell>
          <cell r="D56">
            <v>42.05</v>
          </cell>
          <cell r="E56">
            <v>55.441000000000003</v>
          </cell>
          <cell r="F56">
            <v>91.728999999999999</v>
          </cell>
          <cell r="G56">
            <v>1</v>
          </cell>
          <cell r="H56">
            <v>30</v>
          </cell>
          <cell r="I56">
            <v>55.5</v>
          </cell>
          <cell r="J56">
            <v>-5.8999999999997499E-2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11.088200000000001</v>
          </cell>
          <cell r="U56">
            <v>8.2726682419148272</v>
          </cell>
          <cell r="V56">
            <v>8.2726682419148272</v>
          </cell>
          <cell r="Y56">
            <v>12.620999999999999</v>
          </cell>
          <cell r="Z56">
            <v>10.552</v>
          </cell>
          <cell r="AA56">
            <v>8.1530000000000005</v>
          </cell>
          <cell r="AB56">
            <v>0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39</v>
          </cell>
          <cell r="D57">
            <v>128</v>
          </cell>
          <cell r="E57">
            <v>70</v>
          </cell>
          <cell r="F57">
            <v>95</v>
          </cell>
          <cell r="G57">
            <v>0.4</v>
          </cell>
          <cell r="H57" t="e">
            <v>#N/A</v>
          </cell>
          <cell r="I57">
            <v>78</v>
          </cell>
          <cell r="J57">
            <v>-8</v>
          </cell>
          <cell r="K57">
            <v>0</v>
          </cell>
          <cell r="L57">
            <v>40</v>
          </cell>
          <cell r="M57">
            <v>0</v>
          </cell>
          <cell r="N57">
            <v>0</v>
          </cell>
          <cell r="S57">
            <v>14</v>
          </cell>
          <cell r="U57">
            <v>9.6428571428571423</v>
          </cell>
          <cell r="V57">
            <v>6.7857142857142856</v>
          </cell>
          <cell r="Y57">
            <v>13</v>
          </cell>
          <cell r="Z57">
            <v>10</v>
          </cell>
          <cell r="AA57">
            <v>17.399999999999999</v>
          </cell>
          <cell r="AB57">
            <v>26</v>
          </cell>
          <cell r="AC57" t="str">
            <v>костик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6.133</v>
          </cell>
          <cell r="D58">
            <v>16.533000000000001</v>
          </cell>
          <cell r="E58">
            <v>16.686</v>
          </cell>
          <cell r="F58">
            <v>5.98</v>
          </cell>
          <cell r="G58">
            <v>1</v>
          </cell>
          <cell r="H58" t="e">
            <v>#N/A</v>
          </cell>
          <cell r="I58">
            <v>16.021000000000001</v>
          </cell>
          <cell r="J58">
            <v>0.66499999999999915</v>
          </cell>
          <cell r="K58">
            <v>0</v>
          </cell>
          <cell r="L58">
            <v>10</v>
          </cell>
          <cell r="M58">
            <v>0</v>
          </cell>
          <cell r="N58">
            <v>0</v>
          </cell>
          <cell r="S58">
            <v>3.3372000000000002</v>
          </cell>
          <cell r="T58">
            <v>10</v>
          </cell>
          <cell r="U58">
            <v>7.7849694354548724</v>
          </cell>
          <cell r="V58">
            <v>1.7919213712093971</v>
          </cell>
          <cell r="Y58">
            <v>1.6745999999999999</v>
          </cell>
          <cell r="Z58">
            <v>6.3856000000000002</v>
          </cell>
          <cell r="AA58">
            <v>3.2118000000000002</v>
          </cell>
          <cell r="AB58">
            <v>6.2039999999999997</v>
          </cell>
          <cell r="AC58" t="str">
            <v>костик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77</v>
          </cell>
          <cell r="D59">
            <v>168</v>
          </cell>
          <cell r="E59">
            <v>168</v>
          </cell>
          <cell r="F59">
            <v>66</v>
          </cell>
          <cell r="G59">
            <v>0.41</v>
          </cell>
          <cell r="H59" t="e">
            <v>#N/A</v>
          </cell>
          <cell r="I59">
            <v>174</v>
          </cell>
          <cell r="J59">
            <v>-6</v>
          </cell>
          <cell r="K59">
            <v>0</v>
          </cell>
          <cell r="L59">
            <v>40</v>
          </cell>
          <cell r="M59">
            <v>0</v>
          </cell>
          <cell r="N59">
            <v>40</v>
          </cell>
          <cell r="S59">
            <v>33.6</v>
          </cell>
          <cell r="T59">
            <v>240</v>
          </cell>
          <cell r="U59">
            <v>11.488095238095237</v>
          </cell>
          <cell r="V59">
            <v>1.9642857142857142</v>
          </cell>
          <cell r="Y59">
            <v>23.4</v>
          </cell>
          <cell r="Z59">
            <v>23.8</v>
          </cell>
          <cell r="AA59">
            <v>26</v>
          </cell>
          <cell r="AB59">
            <v>43</v>
          </cell>
          <cell r="AC59" t="str">
            <v>костик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32.978000000000002</v>
          </cell>
          <cell r="E60">
            <v>13.832000000000001</v>
          </cell>
          <cell r="F60">
            <v>19.146000000000001</v>
          </cell>
          <cell r="G60">
            <v>1</v>
          </cell>
          <cell r="H60" t="e">
            <v>#N/A</v>
          </cell>
          <cell r="I60">
            <v>13</v>
          </cell>
          <cell r="J60">
            <v>0.83200000000000074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2.7664</v>
          </cell>
          <cell r="U60">
            <v>6.9209080393290927</v>
          </cell>
          <cell r="V60">
            <v>6.9209080393290927</v>
          </cell>
          <cell r="Y60">
            <v>6.1756000000000002</v>
          </cell>
          <cell r="Z60">
            <v>3.8715999999999999</v>
          </cell>
          <cell r="AA60">
            <v>2.5536000000000003</v>
          </cell>
          <cell r="AB60">
            <v>5.3179999999999996</v>
          </cell>
          <cell r="AC60" t="e">
            <v>#N/A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499</v>
          </cell>
          <cell r="D61">
            <v>688</v>
          </cell>
          <cell r="E61">
            <v>807</v>
          </cell>
          <cell r="F61">
            <v>360</v>
          </cell>
          <cell r="G61">
            <v>0.36</v>
          </cell>
          <cell r="H61" t="e">
            <v>#N/A</v>
          </cell>
          <cell r="I61">
            <v>829</v>
          </cell>
          <cell r="J61">
            <v>-22</v>
          </cell>
          <cell r="K61">
            <v>120</v>
          </cell>
          <cell r="L61">
            <v>120</v>
          </cell>
          <cell r="M61">
            <v>0</v>
          </cell>
          <cell r="N61">
            <v>160</v>
          </cell>
          <cell r="S61">
            <v>161.4</v>
          </cell>
          <cell r="T61">
            <v>440</v>
          </cell>
          <cell r="U61">
            <v>7.4349442379182156</v>
          </cell>
          <cell r="V61">
            <v>2.2304832713754648</v>
          </cell>
          <cell r="Y61">
            <v>127.2</v>
          </cell>
          <cell r="Z61">
            <v>156</v>
          </cell>
          <cell r="AA61">
            <v>148.4</v>
          </cell>
          <cell r="AB61">
            <v>245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49.024999999999999</v>
          </cell>
          <cell r="D62">
            <v>38.664000000000001</v>
          </cell>
          <cell r="E62">
            <v>80.257000000000005</v>
          </cell>
          <cell r="F62">
            <v>7.4320000000000004</v>
          </cell>
          <cell r="G62">
            <v>1</v>
          </cell>
          <cell r="H62" t="e">
            <v>#N/A</v>
          </cell>
          <cell r="I62">
            <v>76.268000000000001</v>
          </cell>
          <cell r="J62">
            <v>3.9890000000000043</v>
          </cell>
          <cell r="K62">
            <v>10</v>
          </cell>
          <cell r="L62">
            <v>10</v>
          </cell>
          <cell r="M62">
            <v>0</v>
          </cell>
          <cell r="N62">
            <v>20</v>
          </cell>
          <cell r="S62">
            <v>16.051400000000001</v>
          </cell>
          <cell r="T62">
            <v>70</v>
          </cell>
          <cell r="U62">
            <v>7.3159973584858635</v>
          </cell>
          <cell r="V62">
            <v>0.4630125721120899</v>
          </cell>
          <cell r="Y62">
            <v>17.9602</v>
          </cell>
          <cell r="Z62">
            <v>13.391200000000001</v>
          </cell>
          <cell r="AA62">
            <v>10.604800000000001</v>
          </cell>
          <cell r="AB62">
            <v>22.719000000000001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18</v>
          </cell>
          <cell r="D63">
            <v>310</v>
          </cell>
          <cell r="E63">
            <v>214</v>
          </cell>
          <cell r="F63">
            <v>70</v>
          </cell>
          <cell r="G63">
            <v>0.41</v>
          </cell>
          <cell r="H63" t="e">
            <v>#N/A</v>
          </cell>
          <cell r="I63">
            <v>234</v>
          </cell>
          <cell r="J63">
            <v>-20</v>
          </cell>
          <cell r="K63">
            <v>60</v>
          </cell>
          <cell r="L63">
            <v>30</v>
          </cell>
          <cell r="M63">
            <v>0</v>
          </cell>
          <cell r="N63">
            <v>120</v>
          </cell>
          <cell r="S63">
            <v>42.8</v>
          </cell>
          <cell r="U63">
            <v>6.5420560747663554</v>
          </cell>
          <cell r="V63">
            <v>1.6355140186915889</v>
          </cell>
          <cell r="Y63">
            <v>0</v>
          </cell>
          <cell r="Z63">
            <v>7.6</v>
          </cell>
          <cell r="AA63">
            <v>37.200000000000003</v>
          </cell>
          <cell r="AB63">
            <v>37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64</v>
          </cell>
          <cell r="D64">
            <v>188</v>
          </cell>
          <cell r="E64">
            <v>195</v>
          </cell>
          <cell r="F64">
            <v>44</v>
          </cell>
          <cell r="G64">
            <v>0.41</v>
          </cell>
          <cell r="H64" t="e">
            <v>#N/A</v>
          </cell>
          <cell r="I64">
            <v>198</v>
          </cell>
          <cell r="J64">
            <v>-3</v>
          </cell>
          <cell r="K64">
            <v>30</v>
          </cell>
          <cell r="L64">
            <v>0</v>
          </cell>
          <cell r="M64">
            <v>0</v>
          </cell>
          <cell r="N64">
            <v>120</v>
          </cell>
          <cell r="S64">
            <v>39</v>
          </cell>
          <cell r="T64">
            <v>240</v>
          </cell>
          <cell r="U64">
            <v>11.128205128205128</v>
          </cell>
          <cell r="V64">
            <v>1.1282051282051282</v>
          </cell>
          <cell r="Y64">
            <v>0</v>
          </cell>
          <cell r="Z64">
            <v>7.8</v>
          </cell>
          <cell r="AA64">
            <v>26.8</v>
          </cell>
          <cell r="AB64">
            <v>30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327</v>
          </cell>
          <cell r="D65">
            <v>688</v>
          </cell>
          <cell r="E65">
            <v>650</v>
          </cell>
          <cell r="F65">
            <v>358</v>
          </cell>
          <cell r="G65">
            <v>0.28000000000000003</v>
          </cell>
          <cell r="H65" t="e">
            <v>#N/A</v>
          </cell>
          <cell r="I65">
            <v>657</v>
          </cell>
          <cell r="J65">
            <v>-7</v>
          </cell>
          <cell r="K65">
            <v>120</v>
          </cell>
          <cell r="L65">
            <v>120</v>
          </cell>
          <cell r="M65">
            <v>0</v>
          </cell>
          <cell r="N65">
            <v>120</v>
          </cell>
          <cell r="S65">
            <v>130</v>
          </cell>
          <cell r="U65">
            <v>5.523076923076923</v>
          </cell>
          <cell r="V65">
            <v>2.7538461538461538</v>
          </cell>
          <cell r="Y65">
            <v>105.8</v>
          </cell>
          <cell r="Z65">
            <v>115.8</v>
          </cell>
          <cell r="AA65">
            <v>127</v>
          </cell>
          <cell r="AB65">
            <v>114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1303</v>
          </cell>
          <cell r="D66">
            <v>1395</v>
          </cell>
          <cell r="E66">
            <v>1952</v>
          </cell>
          <cell r="F66">
            <v>710</v>
          </cell>
          <cell r="G66">
            <v>0.4</v>
          </cell>
          <cell r="H66" t="e">
            <v>#N/A</v>
          </cell>
          <cell r="I66">
            <v>1978</v>
          </cell>
          <cell r="J66">
            <v>-26</v>
          </cell>
          <cell r="K66">
            <v>240</v>
          </cell>
          <cell r="L66">
            <v>35</v>
          </cell>
          <cell r="M66">
            <v>0</v>
          </cell>
          <cell r="N66">
            <v>800</v>
          </cell>
          <cell r="S66">
            <v>390.4</v>
          </cell>
          <cell r="T66">
            <v>360</v>
          </cell>
          <cell r="U66">
            <v>5.4943647540983607</v>
          </cell>
          <cell r="V66">
            <v>1.8186475409836067</v>
          </cell>
          <cell r="Y66">
            <v>384.8</v>
          </cell>
          <cell r="Z66">
            <v>356</v>
          </cell>
          <cell r="AA66">
            <v>324.8</v>
          </cell>
          <cell r="AB66">
            <v>360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445</v>
          </cell>
          <cell r="D67">
            <v>403</v>
          </cell>
          <cell r="E67">
            <v>299</v>
          </cell>
          <cell r="F67">
            <v>546</v>
          </cell>
          <cell r="G67">
            <v>0.33</v>
          </cell>
          <cell r="H67" t="e">
            <v>#N/A</v>
          </cell>
          <cell r="I67">
            <v>300</v>
          </cell>
          <cell r="J67">
            <v>-1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59.8</v>
          </cell>
          <cell r="T67">
            <v>200</v>
          </cell>
          <cell r="U67">
            <v>12.474916387959867</v>
          </cell>
          <cell r="V67">
            <v>9.1304347826086953</v>
          </cell>
          <cell r="Y67">
            <v>84.8</v>
          </cell>
          <cell r="Z67">
            <v>101.2</v>
          </cell>
          <cell r="AA67">
            <v>49.2</v>
          </cell>
          <cell r="AB67">
            <v>172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21.85</v>
          </cell>
          <cell r="D68">
            <v>11.257</v>
          </cell>
          <cell r="E68">
            <v>12.615</v>
          </cell>
          <cell r="F68">
            <v>19.821999999999999</v>
          </cell>
          <cell r="G68">
            <v>1</v>
          </cell>
          <cell r="H68" t="e">
            <v>#N/A</v>
          </cell>
          <cell r="I68">
            <v>13.5</v>
          </cell>
          <cell r="J68">
            <v>-0.88499999999999979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2.5230000000000001</v>
          </cell>
          <cell r="U68">
            <v>7.8565200158541408</v>
          </cell>
          <cell r="V68">
            <v>7.8565200158541408</v>
          </cell>
          <cell r="Y68">
            <v>0</v>
          </cell>
          <cell r="Z68">
            <v>1.5817999999999999</v>
          </cell>
          <cell r="AA68">
            <v>0.3982</v>
          </cell>
          <cell r="AB68">
            <v>4.6820000000000004</v>
          </cell>
          <cell r="AC68" t="e">
            <v>#N/A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294</v>
          </cell>
          <cell r="D69">
            <v>375</v>
          </cell>
          <cell r="E69">
            <v>393</v>
          </cell>
          <cell r="F69">
            <v>261</v>
          </cell>
          <cell r="G69">
            <v>0.33</v>
          </cell>
          <cell r="H69" t="e">
            <v>#N/A</v>
          </cell>
          <cell r="I69">
            <v>409</v>
          </cell>
          <cell r="J69">
            <v>-16</v>
          </cell>
          <cell r="K69">
            <v>0</v>
          </cell>
          <cell r="L69">
            <v>0</v>
          </cell>
          <cell r="M69">
            <v>0</v>
          </cell>
          <cell r="N69">
            <v>160</v>
          </cell>
          <cell r="S69">
            <v>78.599999999999994</v>
          </cell>
          <cell r="T69">
            <v>200</v>
          </cell>
          <cell r="U69">
            <v>7.9007633587786268</v>
          </cell>
          <cell r="V69">
            <v>3.3206106870229011</v>
          </cell>
          <cell r="Y69">
            <v>50.6</v>
          </cell>
          <cell r="Z69">
            <v>72</v>
          </cell>
          <cell r="AA69">
            <v>62.8</v>
          </cell>
          <cell r="AB69">
            <v>72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10.683</v>
          </cell>
          <cell r="D70">
            <v>27.52</v>
          </cell>
          <cell r="E70">
            <v>9.3450000000000006</v>
          </cell>
          <cell r="F70">
            <v>27.526</v>
          </cell>
          <cell r="G70">
            <v>1</v>
          </cell>
          <cell r="H70" t="e">
            <v>#N/A</v>
          </cell>
          <cell r="I70">
            <v>11.2</v>
          </cell>
          <cell r="J70">
            <v>-1.8549999999999986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1.8690000000000002</v>
          </cell>
          <cell r="U70">
            <v>14.727661851257356</v>
          </cell>
          <cell r="V70">
            <v>14.727661851257356</v>
          </cell>
          <cell r="Y70">
            <v>0</v>
          </cell>
          <cell r="Z70">
            <v>2.0788000000000002</v>
          </cell>
          <cell r="AA70">
            <v>1.0742</v>
          </cell>
          <cell r="AB70">
            <v>5.319</v>
          </cell>
          <cell r="AC70" t="e">
            <v>#N/A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D71">
            <v>11.742000000000001</v>
          </cell>
          <cell r="E71">
            <v>1.2969999999999999</v>
          </cell>
          <cell r="F71">
            <v>9.1479999999999997</v>
          </cell>
          <cell r="G71">
            <v>1</v>
          </cell>
          <cell r="H71" t="e">
            <v>#N/A</v>
          </cell>
          <cell r="I71">
            <v>2.9</v>
          </cell>
          <cell r="J71">
            <v>-1.603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0.25939999999999996</v>
          </cell>
          <cell r="U71">
            <v>35.265998457979954</v>
          </cell>
          <cell r="V71">
            <v>35.265998457979954</v>
          </cell>
          <cell r="Y71">
            <v>0</v>
          </cell>
          <cell r="Z71">
            <v>0</v>
          </cell>
          <cell r="AA71">
            <v>0</v>
          </cell>
          <cell r="AB71">
            <v>1.2969999999999999</v>
          </cell>
          <cell r="AC71" t="e">
            <v>#N/A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41</v>
          </cell>
          <cell r="D72">
            <v>105</v>
          </cell>
          <cell r="E72">
            <v>55</v>
          </cell>
          <cell r="F72">
            <v>91</v>
          </cell>
          <cell r="G72">
            <v>0.33</v>
          </cell>
          <cell r="H72" t="e">
            <v>#N/A</v>
          </cell>
          <cell r="I72">
            <v>72</v>
          </cell>
          <cell r="J72">
            <v>-17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11</v>
          </cell>
          <cell r="U72">
            <v>8.2727272727272734</v>
          </cell>
          <cell r="V72">
            <v>8.2727272727272734</v>
          </cell>
          <cell r="Y72">
            <v>0</v>
          </cell>
          <cell r="Z72">
            <v>0</v>
          </cell>
          <cell r="AA72">
            <v>9.4</v>
          </cell>
          <cell r="AB72">
            <v>4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5</v>
          </cell>
          <cell r="D73">
            <v>1208</v>
          </cell>
          <cell r="E73">
            <v>691</v>
          </cell>
          <cell r="F73">
            <v>519</v>
          </cell>
          <cell r="G73">
            <v>0.33</v>
          </cell>
          <cell r="H73" t="e">
            <v>#N/A</v>
          </cell>
          <cell r="I73">
            <v>756</v>
          </cell>
          <cell r="J73">
            <v>-65</v>
          </cell>
          <cell r="K73">
            <v>280</v>
          </cell>
          <cell r="L73">
            <v>200</v>
          </cell>
          <cell r="M73">
            <v>0</v>
          </cell>
          <cell r="N73">
            <v>0</v>
          </cell>
          <cell r="S73">
            <v>138.19999999999999</v>
          </cell>
          <cell r="T73">
            <v>200</v>
          </cell>
          <cell r="U73">
            <v>8.675832127351665</v>
          </cell>
          <cell r="V73">
            <v>3.7554269175108543</v>
          </cell>
          <cell r="Y73">
            <v>0</v>
          </cell>
          <cell r="Z73">
            <v>0</v>
          </cell>
          <cell r="AA73">
            <v>48.6</v>
          </cell>
          <cell r="AB73">
            <v>220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17</v>
          </cell>
          <cell r="D74">
            <v>204</v>
          </cell>
          <cell r="E74">
            <v>135</v>
          </cell>
          <cell r="F74">
            <v>84</v>
          </cell>
          <cell r="G74">
            <v>0.33</v>
          </cell>
          <cell r="H74" t="e">
            <v>#N/A</v>
          </cell>
          <cell r="I74">
            <v>179</v>
          </cell>
          <cell r="J74">
            <v>-44</v>
          </cell>
          <cell r="K74">
            <v>40</v>
          </cell>
          <cell r="L74">
            <v>40</v>
          </cell>
          <cell r="M74">
            <v>0</v>
          </cell>
          <cell r="N74">
            <v>40</v>
          </cell>
          <cell r="S74">
            <v>27</v>
          </cell>
          <cell r="U74">
            <v>7.5555555555555554</v>
          </cell>
          <cell r="V74">
            <v>3.1111111111111112</v>
          </cell>
          <cell r="Y74">
            <v>9</v>
          </cell>
          <cell r="Z74">
            <v>7.6</v>
          </cell>
          <cell r="AA74">
            <v>28.6</v>
          </cell>
          <cell r="AB74">
            <v>34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206</v>
          </cell>
          <cell r="D75">
            <v>213</v>
          </cell>
          <cell r="E75">
            <v>332</v>
          </cell>
          <cell r="F75">
            <v>77</v>
          </cell>
          <cell r="G75">
            <v>0.33</v>
          </cell>
          <cell r="H75" t="e">
            <v>#N/A</v>
          </cell>
          <cell r="I75">
            <v>347</v>
          </cell>
          <cell r="J75">
            <v>-15</v>
          </cell>
          <cell r="K75">
            <v>40</v>
          </cell>
          <cell r="L75">
            <v>40</v>
          </cell>
          <cell r="M75">
            <v>0</v>
          </cell>
          <cell r="N75">
            <v>200</v>
          </cell>
          <cell r="S75">
            <v>66.400000000000006</v>
          </cell>
          <cell r="U75">
            <v>5.3765060240963853</v>
          </cell>
          <cell r="V75">
            <v>1.1596385542168675</v>
          </cell>
          <cell r="Y75">
            <v>31.4</v>
          </cell>
          <cell r="Z75">
            <v>52.2</v>
          </cell>
          <cell r="AA75">
            <v>47</v>
          </cell>
          <cell r="AB75">
            <v>65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584.59799999999996</v>
          </cell>
          <cell r="D76">
            <v>534.14</v>
          </cell>
          <cell r="E76">
            <v>988.49400000000003</v>
          </cell>
          <cell r="F76">
            <v>119.806</v>
          </cell>
          <cell r="G76">
            <v>1</v>
          </cell>
          <cell r="H76" t="e">
            <v>#N/A</v>
          </cell>
          <cell r="I76">
            <v>945.8</v>
          </cell>
          <cell r="J76">
            <v>42.694000000000074</v>
          </cell>
          <cell r="K76">
            <v>100</v>
          </cell>
          <cell r="L76">
            <v>120</v>
          </cell>
          <cell r="M76">
            <v>0</v>
          </cell>
          <cell r="N76">
            <v>790</v>
          </cell>
          <cell r="S76">
            <v>197.69880000000001</v>
          </cell>
          <cell r="U76">
            <v>5.7147843082507332</v>
          </cell>
          <cell r="V76">
            <v>0.60600266668285285</v>
          </cell>
          <cell r="Y76">
            <v>175.51159999999999</v>
          </cell>
          <cell r="Z76">
            <v>155.15460000000002</v>
          </cell>
          <cell r="AA76">
            <v>140.37180000000001</v>
          </cell>
          <cell r="AB76">
            <v>233.00399999999999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633</v>
          </cell>
          <cell r="D77">
            <v>960</v>
          </cell>
          <cell r="E77">
            <v>943</v>
          </cell>
          <cell r="F77">
            <v>553</v>
          </cell>
          <cell r="G77">
            <v>0.1</v>
          </cell>
          <cell r="H77" t="e">
            <v>#N/A</v>
          </cell>
          <cell r="I77">
            <v>965</v>
          </cell>
          <cell r="J77">
            <v>-22</v>
          </cell>
          <cell r="K77">
            <v>0</v>
          </cell>
          <cell r="L77">
            <v>200</v>
          </cell>
          <cell r="M77">
            <v>0</v>
          </cell>
          <cell r="N77">
            <v>120</v>
          </cell>
          <cell r="S77">
            <v>188.6</v>
          </cell>
          <cell r="T77">
            <v>250</v>
          </cell>
          <cell r="U77">
            <v>5.9544008483563102</v>
          </cell>
          <cell r="V77">
            <v>2.932131495227996</v>
          </cell>
          <cell r="Y77">
            <v>130</v>
          </cell>
          <cell r="Z77">
            <v>150.4</v>
          </cell>
          <cell r="AA77">
            <v>116</v>
          </cell>
          <cell r="AB77">
            <v>260</v>
          </cell>
          <cell r="AC77" t="e">
            <v>#N/A</v>
          </cell>
          <cell r="AD77" t="e">
            <v>#N/A</v>
          </cell>
        </row>
        <row r="78">
          <cell r="A78" t="str">
            <v>6841 ДОМАШНЯЯ Папа может вар н/о мгс 1*3  ОСТАНКИНО</v>
          </cell>
          <cell r="B78" t="str">
            <v>кг</v>
          </cell>
          <cell r="C78">
            <v>51.448</v>
          </cell>
          <cell r="E78">
            <v>23.640999999999998</v>
          </cell>
          <cell r="F78">
            <v>27.806999999999999</v>
          </cell>
          <cell r="G78">
            <v>0</v>
          </cell>
          <cell r="H78" t="e">
            <v>#N/A</v>
          </cell>
          <cell r="I78">
            <v>23</v>
          </cell>
          <cell r="J78">
            <v>0.64099999999999824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4.7281999999999993</v>
          </cell>
          <cell r="U78">
            <v>5.8810964003214758</v>
          </cell>
          <cell r="V78">
            <v>5.8810964003214758</v>
          </cell>
          <cell r="Y78">
            <v>0</v>
          </cell>
          <cell r="Z78">
            <v>6.3450000000000006</v>
          </cell>
          <cell r="AA78">
            <v>7.5849999999999991</v>
          </cell>
          <cell r="AB78">
            <v>3.794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1517</v>
          </cell>
          <cell r="D79">
            <v>3283</v>
          </cell>
          <cell r="E79">
            <v>3465</v>
          </cell>
          <cell r="F79">
            <v>1274</v>
          </cell>
          <cell r="G79">
            <v>0.35</v>
          </cell>
          <cell r="H79" t="e">
            <v>#N/A</v>
          </cell>
          <cell r="I79">
            <v>3512</v>
          </cell>
          <cell r="J79">
            <v>-47</v>
          </cell>
          <cell r="K79">
            <v>600</v>
          </cell>
          <cell r="L79">
            <v>600</v>
          </cell>
          <cell r="M79">
            <v>0</v>
          </cell>
          <cell r="N79">
            <v>1600</v>
          </cell>
          <cell r="S79">
            <v>693</v>
          </cell>
          <cell r="U79">
            <v>5.8787878787878789</v>
          </cell>
          <cell r="V79">
            <v>1.8383838383838385</v>
          </cell>
          <cell r="Y79">
            <v>365.6</v>
          </cell>
          <cell r="Z79">
            <v>518.79999999999995</v>
          </cell>
          <cell r="AA79">
            <v>584.4</v>
          </cell>
          <cell r="AB79">
            <v>521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139.62100000000001</v>
          </cell>
          <cell r="D80">
            <v>213.398</v>
          </cell>
          <cell r="E80">
            <v>195.13</v>
          </cell>
          <cell r="F80">
            <v>157.88900000000001</v>
          </cell>
          <cell r="G80">
            <v>1</v>
          </cell>
          <cell r="H80" t="e">
            <v>#N/A</v>
          </cell>
          <cell r="I80">
            <v>184.4</v>
          </cell>
          <cell r="J80">
            <v>10.72999999999999</v>
          </cell>
          <cell r="K80">
            <v>0</v>
          </cell>
          <cell r="L80">
            <v>50</v>
          </cell>
          <cell r="M80">
            <v>0</v>
          </cell>
          <cell r="N80">
            <v>20</v>
          </cell>
          <cell r="S80">
            <v>39.025999999999996</v>
          </cell>
          <cell r="U80">
            <v>5.8394147491415991</v>
          </cell>
          <cell r="V80">
            <v>4.0457387382770467</v>
          </cell>
          <cell r="Y80">
            <v>1.9428000000000001</v>
          </cell>
          <cell r="Z80">
            <v>36.313400000000001</v>
          </cell>
          <cell r="AA80">
            <v>40.999000000000002</v>
          </cell>
          <cell r="AB80">
            <v>26.562000000000001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492</v>
          </cell>
          <cell r="D81">
            <v>246</v>
          </cell>
          <cell r="E81">
            <v>406</v>
          </cell>
          <cell r="F81">
            <v>305</v>
          </cell>
          <cell r="G81">
            <v>0.6</v>
          </cell>
          <cell r="H81" t="e">
            <v>#N/A</v>
          </cell>
          <cell r="I81">
            <v>443</v>
          </cell>
          <cell r="J81">
            <v>-37</v>
          </cell>
          <cell r="K81">
            <v>0</v>
          </cell>
          <cell r="L81">
            <v>0</v>
          </cell>
          <cell r="M81">
            <v>0</v>
          </cell>
          <cell r="N81">
            <v>80</v>
          </cell>
          <cell r="S81">
            <v>81.2</v>
          </cell>
          <cell r="T81">
            <v>60</v>
          </cell>
          <cell r="U81">
            <v>5.4802955665024626</v>
          </cell>
          <cell r="V81">
            <v>3.75615763546798</v>
          </cell>
          <cell r="Y81">
            <v>85</v>
          </cell>
          <cell r="Z81">
            <v>96</v>
          </cell>
          <cell r="AA81">
            <v>61.8</v>
          </cell>
          <cell r="AB81">
            <v>167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572.15599999999995</v>
          </cell>
          <cell r="D82">
            <v>774.24400000000003</v>
          </cell>
          <cell r="E82">
            <v>868</v>
          </cell>
          <cell r="F82">
            <v>475</v>
          </cell>
          <cell r="G82">
            <v>1</v>
          </cell>
          <cell r="H82" t="e">
            <v>#N/A</v>
          </cell>
          <cell r="I82">
            <v>859.6</v>
          </cell>
          <cell r="J82">
            <v>8.3999999999999773</v>
          </cell>
          <cell r="K82">
            <v>160</v>
          </cell>
          <cell r="L82">
            <v>150</v>
          </cell>
          <cell r="M82">
            <v>0</v>
          </cell>
          <cell r="N82">
            <v>450</v>
          </cell>
          <cell r="S82">
            <v>173.6</v>
          </cell>
          <cell r="U82">
            <v>7.1140552995391708</v>
          </cell>
          <cell r="V82">
            <v>2.7361751152073732</v>
          </cell>
          <cell r="Y82">
            <v>71</v>
          </cell>
          <cell r="Z82">
            <v>124.2</v>
          </cell>
          <cell r="AA82">
            <v>164.8</v>
          </cell>
          <cell r="AB82">
            <v>106.586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54.981999999999999</v>
          </cell>
          <cell r="D83">
            <v>76.397999999999996</v>
          </cell>
          <cell r="E83">
            <v>90.35</v>
          </cell>
          <cell r="F83">
            <v>35.228000000000002</v>
          </cell>
          <cell r="G83">
            <v>1</v>
          </cell>
          <cell r="H83" t="e">
            <v>#N/A</v>
          </cell>
          <cell r="I83">
            <v>99.2</v>
          </cell>
          <cell r="J83">
            <v>-8.8500000000000085</v>
          </cell>
          <cell r="K83">
            <v>0</v>
          </cell>
          <cell r="L83">
            <v>10</v>
          </cell>
          <cell r="M83">
            <v>0</v>
          </cell>
          <cell r="N83">
            <v>80</v>
          </cell>
          <cell r="S83">
            <v>18.07</v>
          </cell>
          <cell r="U83">
            <v>6.9301604869950193</v>
          </cell>
          <cell r="V83">
            <v>1.9495296070835639</v>
          </cell>
          <cell r="Y83">
            <v>8.2382000000000009</v>
          </cell>
          <cell r="Z83">
            <v>16.4482</v>
          </cell>
          <cell r="AA83">
            <v>14.087</v>
          </cell>
          <cell r="AB83">
            <v>21.806999999999999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663.65499999999997</v>
          </cell>
          <cell r="D84">
            <v>182.53</v>
          </cell>
          <cell r="E84">
            <v>259.77699999999999</v>
          </cell>
          <cell r="F84">
            <v>583.44799999999998</v>
          </cell>
          <cell r="G84">
            <v>1</v>
          </cell>
          <cell r="H84" t="e">
            <v>#N/A</v>
          </cell>
          <cell r="I84">
            <v>261.8</v>
          </cell>
          <cell r="J84">
            <v>-2.0230000000000246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51.955399999999997</v>
          </cell>
          <cell r="U84">
            <v>11.2297855468344</v>
          </cell>
          <cell r="V84">
            <v>11.2297855468344</v>
          </cell>
          <cell r="Y84">
            <v>65.657000000000011</v>
          </cell>
          <cell r="Z84">
            <v>95.123000000000005</v>
          </cell>
          <cell r="AA84">
            <v>49.427</v>
          </cell>
          <cell r="AB84">
            <v>27.032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236.41900000000001</v>
          </cell>
          <cell r="D85">
            <v>169.29499999999999</v>
          </cell>
          <cell r="E85">
            <v>150.196</v>
          </cell>
          <cell r="F85">
            <v>255.518</v>
          </cell>
          <cell r="G85">
            <v>1</v>
          </cell>
          <cell r="H85" t="e">
            <v>#N/A</v>
          </cell>
          <cell r="I85">
            <v>139.4</v>
          </cell>
          <cell r="J85">
            <v>10.795999999999992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30.039200000000001</v>
          </cell>
          <cell r="U85">
            <v>8.5061519614370553</v>
          </cell>
          <cell r="V85">
            <v>8.5061519614370553</v>
          </cell>
          <cell r="Y85">
            <v>8.7444000000000006</v>
          </cell>
          <cell r="Z85">
            <v>14.4328</v>
          </cell>
          <cell r="AA85">
            <v>21.922599999999999</v>
          </cell>
          <cell r="AB85">
            <v>33.432000000000002</v>
          </cell>
          <cell r="AC85" t="str">
            <v>костик</v>
          </cell>
          <cell r="AD85" t="e">
            <v>#N/A</v>
          </cell>
        </row>
        <row r="86">
          <cell r="A86" t="str">
            <v>6903 СОЧНЫЕ ПМ сос п/о мгс 0.41кг_osu  ОСТАНКИНО</v>
          </cell>
          <cell r="B86" t="str">
            <v>шт</v>
          </cell>
          <cell r="C86">
            <v>5065</v>
          </cell>
          <cell r="D86">
            <v>5746</v>
          </cell>
          <cell r="E86">
            <v>8822</v>
          </cell>
          <cell r="F86">
            <v>5848</v>
          </cell>
          <cell r="G86">
            <v>0.41</v>
          </cell>
          <cell r="H86" t="e">
            <v>#N/A</v>
          </cell>
          <cell r="I86">
            <v>7685</v>
          </cell>
          <cell r="J86">
            <v>1137</v>
          </cell>
          <cell r="K86">
            <v>1150</v>
          </cell>
          <cell r="L86">
            <v>1100</v>
          </cell>
          <cell r="M86">
            <v>0</v>
          </cell>
          <cell r="N86">
            <v>2900</v>
          </cell>
          <cell r="S86">
            <v>1764.4</v>
          </cell>
          <cell r="U86">
            <v>6.2332804352754474</v>
          </cell>
          <cell r="V86">
            <v>3.3144411698027656</v>
          </cell>
          <cell r="Y86">
            <v>1853</v>
          </cell>
          <cell r="Z86">
            <v>1633.8</v>
          </cell>
          <cell r="AA86">
            <v>1687.6</v>
          </cell>
          <cell r="AB86">
            <v>389</v>
          </cell>
          <cell r="AC86" t="str">
            <v>м1600з</v>
          </cell>
          <cell r="AD86">
            <v>0</v>
          </cell>
        </row>
        <row r="87">
          <cell r="A87" t="str">
            <v>6919 БЕКОН с/к с/н в/у 1/180 10шт.  ОСТАНКИНО</v>
          </cell>
          <cell r="B87" t="str">
            <v>шт</v>
          </cell>
          <cell r="C87">
            <v>333</v>
          </cell>
          <cell r="D87">
            <v>401</v>
          </cell>
          <cell r="E87">
            <v>466</v>
          </cell>
          <cell r="F87">
            <v>258</v>
          </cell>
          <cell r="G87">
            <v>0.18</v>
          </cell>
          <cell r="H87" t="e">
            <v>#N/A</v>
          </cell>
          <cell r="I87">
            <v>472</v>
          </cell>
          <cell r="J87">
            <v>-6</v>
          </cell>
          <cell r="K87">
            <v>120</v>
          </cell>
          <cell r="L87">
            <v>80</v>
          </cell>
          <cell r="M87">
            <v>0</v>
          </cell>
          <cell r="N87">
            <v>60</v>
          </cell>
          <cell r="S87">
            <v>93.2</v>
          </cell>
          <cell r="T87">
            <v>100</v>
          </cell>
          <cell r="U87">
            <v>6.6309012875536482</v>
          </cell>
          <cell r="V87">
            <v>2.7682403433476392</v>
          </cell>
          <cell r="Y87">
            <v>80.8</v>
          </cell>
          <cell r="Z87">
            <v>25.8</v>
          </cell>
          <cell r="AA87">
            <v>89</v>
          </cell>
          <cell r="AB87">
            <v>145</v>
          </cell>
          <cell r="AC87" t="str">
            <v>костик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26.35</v>
          </cell>
          <cell r="D88">
            <v>53.831000000000003</v>
          </cell>
          <cell r="E88">
            <v>31.186</v>
          </cell>
          <cell r="F88">
            <v>45.164000000000001</v>
          </cell>
          <cell r="G88">
            <v>0</v>
          </cell>
          <cell r="H88" t="e">
            <v>#N/A</v>
          </cell>
          <cell r="I88">
            <v>36</v>
          </cell>
          <cell r="J88">
            <v>-4.8140000000000001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6.2371999999999996</v>
          </cell>
          <cell r="U88">
            <v>7.2410697107676532</v>
          </cell>
          <cell r="V88">
            <v>7.2410697107676532</v>
          </cell>
          <cell r="Y88">
            <v>4.3452000000000002</v>
          </cell>
          <cell r="Z88">
            <v>5.8904000000000005</v>
          </cell>
          <cell r="AA88">
            <v>6.6837999999999997</v>
          </cell>
          <cell r="AB88">
            <v>1.97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47</v>
          </cell>
          <cell r="E89">
            <v>13</v>
          </cell>
          <cell r="F89">
            <v>34</v>
          </cell>
          <cell r="G89">
            <v>0</v>
          </cell>
          <cell r="H89" t="e">
            <v>#N/A</v>
          </cell>
          <cell r="I89">
            <v>13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2.6</v>
          </cell>
          <cell r="U89">
            <v>13.076923076923077</v>
          </cell>
          <cell r="V89">
            <v>13.076923076923077</v>
          </cell>
          <cell r="Y89">
            <v>7.8</v>
          </cell>
          <cell r="Z89">
            <v>3.8</v>
          </cell>
          <cell r="AA89">
            <v>3.6</v>
          </cell>
          <cell r="AB89">
            <v>0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299</v>
          </cell>
          <cell r="D90">
            <v>516</v>
          </cell>
          <cell r="E90">
            <v>211</v>
          </cell>
          <cell r="F90">
            <v>588</v>
          </cell>
          <cell r="G90">
            <v>0</v>
          </cell>
          <cell r="H90">
            <v>0</v>
          </cell>
          <cell r="I90">
            <v>227</v>
          </cell>
          <cell r="J90">
            <v>-16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42.2</v>
          </cell>
          <cell r="U90">
            <v>13.933649289099526</v>
          </cell>
          <cell r="V90">
            <v>13.933649289099526</v>
          </cell>
          <cell r="Y90">
            <v>249</v>
          </cell>
          <cell r="Z90">
            <v>93.4</v>
          </cell>
          <cell r="AA90">
            <v>28.2</v>
          </cell>
          <cell r="AB90">
            <v>54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363.09399999999999</v>
          </cell>
          <cell r="D91">
            <v>210.857</v>
          </cell>
          <cell r="E91">
            <v>307.52800000000002</v>
          </cell>
          <cell r="F91">
            <v>255.566</v>
          </cell>
          <cell r="G91">
            <v>0</v>
          </cell>
          <cell r="H91">
            <v>0</v>
          </cell>
          <cell r="I91">
            <v>313</v>
          </cell>
          <cell r="J91">
            <v>-5.47199999999998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61.505600000000001</v>
          </cell>
          <cell r="U91">
            <v>4.1551663588356185</v>
          </cell>
          <cell r="V91">
            <v>4.1551663588356185</v>
          </cell>
          <cell r="Y91">
            <v>92.227999999999994</v>
          </cell>
          <cell r="Z91">
            <v>74.186999999999998</v>
          </cell>
          <cell r="AA91">
            <v>44.001600000000003</v>
          </cell>
          <cell r="AB91">
            <v>5.3869999999999996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13.07.2024 - 19.07.2024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766.13199999999995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5.2869999999999999</v>
          </cell>
          <cell r="F9">
            <v>726.13499999999999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6.1</v>
          </cell>
          <cell r="F10">
            <v>2213.8029999999999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3.8980000000000001</v>
          </cell>
          <cell r="F11">
            <v>184.28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373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1199</v>
          </cell>
          <cell r="F13">
            <v>3871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1369</v>
          </cell>
          <cell r="F15">
            <v>6305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3644</v>
          </cell>
          <cell r="F16">
            <v>8924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12</v>
          </cell>
          <cell r="F17">
            <v>435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103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334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155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577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16</v>
          </cell>
          <cell r="F24">
            <v>1687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311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3</v>
          </cell>
          <cell r="F26">
            <v>1184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351</v>
          </cell>
          <cell r="F27">
            <v>526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91</v>
          </cell>
          <cell r="F28">
            <v>700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18</v>
          </cell>
          <cell r="F29">
            <v>993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3.1</v>
          </cell>
          <cell r="F30">
            <v>526.08699999999999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47.5</v>
          </cell>
          <cell r="F31">
            <v>5823.8549999999996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5.2</v>
          </cell>
          <cell r="F32">
            <v>395.45800000000003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8.1999999999999993</v>
          </cell>
          <cell r="F33">
            <v>652.55200000000002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311.81799999999998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10.1</v>
          </cell>
          <cell r="F35">
            <v>667.803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104.702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2.383</v>
          </cell>
          <cell r="F37">
            <v>311.786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4.75</v>
          </cell>
          <cell r="F38">
            <v>284.17</v>
          </cell>
        </row>
        <row r="39">
          <cell r="A39" t="str">
            <v xml:space="preserve"> 240  Колбаса Салями охотничья, ВЕС. ПОКОМ</v>
          </cell>
          <cell r="D39">
            <v>0.752</v>
          </cell>
          <cell r="F39">
            <v>32.978999999999999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16.350000000000001</v>
          </cell>
          <cell r="F40">
            <v>744.17399999999998</v>
          </cell>
        </row>
        <row r="41">
          <cell r="A41" t="str">
            <v xml:space="preserve"> 247  Сардельки Нежные, ВЕС.  ПОКОМ</v>
          </cell>
          <cell r="D41">
            <v>2.6</v>
          </cell>
          <cell r="F41">
            <v>157.15899999999999</v>
          </cell>
        </row>
        <row r="42">
          <cell r="A42" t="str">
            <v xml:space="preserve"> 248  Сардельки Сочные ТМ Особый рецепт,   ПОКОМ</v>
          </cell>
          <cell r="D42">
            <v>2.6</v>
          </cell>
          <cell r="F42">
            <v>263.84300000000002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5.2</v>
          </cell>
          <cell r="F43">
            <v>1357.7650000000001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132.72200000000001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27.3</v>
          </cell>
          <cell r="F45">
            <v>441.76799999999997</v>
          </cell>
        </row>
        <row r="46">
          <cell r="A46" t="str">
            <v xml:space="preserve"> 263  Шпикачки Стародворские, ВЕС.  ПОКОМ</v>
          </cell>
          <cell r="F46">
            <v>207.114</v>
          </cell>
        </row>
        <row r="47">
          <cell r="A47" t="str">
            <v xml:space="preserve"> 265  Колбаса Балыкбургская, ВЕС, ТМ Баварушка  ПОКОМ</v>
          </cell>
          <cell r="F47">
            <v>316.80500000000001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F48">
            <v>243.941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2.1</v>
          </cell>
          <cell r="F49">
            <v>262.47800000000001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23</v>
          </cell>
          <cell r="F50">
            <v>1771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1690</v>
          </cell>
          <cell r="F51">
            <v>5270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3637</v>
          </cell>
          <cell r="F52">
            <v>9935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1.3</v>
          </cell>
          <cell r="F54">
            <v>715.03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20</v>
          </cell>
          <cell r="F55">
            <v>695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32</v>
          </cell>
          <cell r="F56">
            <v>1595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0.8</v>
          </cell>
          <cell r="F57">
            <v>257.85599999999999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56</v>
          </cell>
          <cell r="F58">
            <v>2795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62</v>
          </cell>
          <cell r="F59">
            <v>4269</v>
          </cell>
        </row>
        <row r="60">
          <cell r="A60" t="str">
            <v xml:space="preserve"> 303  Колбаса Мясорубская ТМ Стародворье с рубленой грудинкой в/у 0,4 кг срез  ПОКОМ</v>
          </cell>
          <cell r="F60">
            <v>1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F61">
            <v>115.349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2.3250000000000002</v>
          </cell>
          <cell r="F62">
            <v>191.477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37</v>
          </cell>
          <cell r="F63">
            <v>1759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39</v>
          </cell>
          <cell r="F64">
            <v>2357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49</v>
          </cell>
          <cell r="F65">
            <v>1592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6.5</v>
          </cell>
          <cell r="F66">
            <v>463.81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7.5</v>
          </cell>
          <cell r="F67">
            <v>972.82299999999998</v>
          </cell>
        </row>
        <row r="68">
          <cell r="A68" t="str">
            <v xml:space="preserve"> 316  Колбаса Нежная ТМ Зареченские ВЕС  ПОКОМ</v>
          </cell>
          <cell r="F68">
            <v>92.619</v>
          </cell>
        </row>
        <row r="69">
          <cell r="A69" t="str">
            <v xml:space="preserve"> 318  Сосиски Датские ТМ Зареченские, ВЕС  ПОКОМ</v>
          </cell>
          <cell r="D69">
            <v>58.5</v>
          </cell>
          <cell r="F69">
            <v>3007.4209999999998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1696</v>
          </cell>
          <cell r="F70">
            <v>6518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1014</v>
          </cell>
          <cell r="F71">
            <v>4607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37</v>
          </cell>
          <cell r="F72">
            <v>1626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</v>
          </cell>
          <cell r="F73">
            <v>637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13</v>
          </cell>
          <cell r="F74">
            <v>593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6.5</v>
          </cell>
          <cell r="F75">
            <v>1399.8530000000001</v>
          </cell>
        </row>
        <row r="76">
          <cell r="A76" t="str">
            <v xml:space="preserve"> 335  Колбаса Сливушка ТМ Вязанка. ВЕС.  ПОКОМ </v>
          </cell>
          <cell r="D76">
            <v>5.2</v>
          </cell>
          <cell r="F76">
            <v>309.11</v>
          </cell>
        </row>
        <row r="77">
          <cell r="A77" t="str">
            <v xml:space="preserve"> 340  Сосиски Сочинки Молочные ТМ Стародворье, ВЕС ПОКОМ</v>
          </cell>
          <cell r="D77">
            <v>1</v>
          </cell>
          <cell r="F77">
            <v>1</v>
          </cell>
        </row>
        <row r="78">
          <cell r="A78" t="str">
            <v xml:space="preserve"> 341 Сосиски Сочинки Сливочные ТМ Стародворье ВЕС ПОКОМ</v>
          </cell>
          <cell r="D78">
            <v>1</v>
          </cell>
          <cell r="F78">
            <v>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1992</v>
          </cell>
          <cell r="F79">
            <v>5486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22</v>
          </cell>
          <cell r="F80">
            <v>3265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11.1</v>
          </cell>
          <cell r="F81">
            <v>604.89099999999996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8.8000000000000007</v>
          </cell>
          <cell r="F82">
            <v>377.94200000000001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3.4119999999999999</v>
          </cell>
          <cell r="F83">
            <v>860.28599999999994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4.8</v>
          </cell>
          <cell r="F84">
            <v>488.505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4</v>
          </cell>
          <cell r="F85">
            <v>129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7</v>
          </cell>
          <cell r="F86">
            <v>333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10</v>
          </cell>
          <cell r="F87">
            <v>525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18.8</v>
          </cell>
          <cell r="F88">
            <v>279.58199999999999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17</v>
          </cell>
          <cell r="F89">
            <v>718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23</v>
          </cell>
          <cell r="F90">
            <v>918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35</v>
          </cell>
          <cell r="F91">
            <v>1954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29</v>
          </cell>
          <cell r="F92">
            <v>941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38</v>
          </cell>
          <cell r="F93">
            <v>1078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13</v>
          </cell>
          <cell r="F94">
            <v>531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2</v>
          </cell>
          <cell r="F95">
            <v>804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3031</v>
          </cell>
          <cell r="F96">
            <v>8590</v>
          </cell>
        </row>
        <row r="97">
          <cell r="A97" t="str">
            <v xml:space="preserve"> 412  Сосиски Баварские ТМ Стародворье 0,35 кг ПОКОМ</v>
          </cell>
          <cell r="D97">
            <v>4268</v>
          </cell>
          <cell r="F97">
            <v>10960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6</v>
          </cell>
          <cell r="F98">
            <v>107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10</v>
          </cell>
          <cell r="F99">
            <v>116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26</v>
          </cell>
          <cell r="F100">
            <v>665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26</v>
          </cell>
          <cell r="F101">
            <v>495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43</v>
          </cell>
          <cell r="F102">
            <v>918</v>
          </cell>
        </row>
        <row r="103">
          <cell r="A103" t="str">
            <v xml:space="preserve"> 421  Сосиски Царедворские 0,33 кг ТМ Стародворье  ПОКОМ</v>
          </cell>
          <cell r="F103">
            <v>703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F104">
            <v>340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301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14</v>
          </cell>
          <cell r="F106">
            <v>527.95299999999997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D107">
            <v>6</v>
          </cell>
          <cell r="F107">
            <v>527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16</v>
          </cell>
          <cell r="F108">
            <v>439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D109">
            <v>4.0999999999999996</v>
          </cell>
          <cell r="F109">
            <v>369.517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4</v>
          </cell>
          <cell r="F110">
            <v>293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F111">
            <v>386.85399999999998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9</v>
          </cell>
          <cell r="F112">
            <v>146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2</v>
          </cell>
          <cell r="F113">
            <v>189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2</v>
          </cell>
          <cell r="F114">
            <v>185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7</v>
          </cell>
          <cell r="F115">
            <v>490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8</v>
          </cell>
          <cell r="F116">
            <v>135</v>
          </cell>
        </row>
        <row r="117">
          <cell r="A117" t="str">
            <v xml:space="preserve"> 449  Колбаса Дугушка Стародворская ВЕС ТС Дугушка ПОКОМ</v>
          </cell>
          <cell r="D117">
            <v>3.3</v>
          </cell>
          <cell r="F117">
            <v>230.821</v>
          </cell>
        </row>
        <row r="118">
          <cell r="A118" t="str">
            <v xml:space="preserve"> 452  Колбаса Со шпиком ВЕС большой батон ТМ Особый рецепт  ПОКОМ</v>
          </cell>
          <cell r="D118">
            <v>40.049999999999997</v>
          </cell>
          <cell r="F118">
            <v>3935.902</v>
          </cell>
        </row>
        <row r="119">
          <cell r="A119" t="str">
            <v xml:space="preserve"> 453  Колбаса Докторская Филейная ВЕС большой батон ТМ Особый рецепт  ПОКОМ</v>
          </cell>
          <cell r="F119">
            <v>2.5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82.6</v>
          </cell>
          <cell r="F120">
            <v>9993.1679999999997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47.5</v>
          </cell>
          <cell r="F121">
            <v>4321.6409999999996</v>
          </cell>
        </row>
        <row r="122">
          <cell r="A122" t="str">
            <v xml:space="preserve"> 459  Колбаса Докторская Филейная 0,5кг ТМ Особый рецепт  ПОКОМ</v>
          </cell>
          <cell r="D122">
            <v>3</v>
          </cell>
          <cell r="F122">
            <v>176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6</v>
          </cell>
          <cell r="F123">
            <v>89</v>
          </cell>
        </row>
        <row r="124">
          <cell r="A124" t="str">
            <v>3215 ВЕТЧ.МЯСНАЯ Папа может п/о 0.4кг 8шт.    ОСТАНКИНО</v>
          </cell>
          <cell r="D124">
            <v>517</v>
          </cell>
          <cell r="F124">
            <v>517</v>
          </cell>
        </row>
        <row r="125">
          <cell r="A125" t="str">
            <v>3812 СОЧНЫЕ сос п/о мгс 2*2  ОСТАНКИНО</v>
          </cell>
          <cell r="D125">
            <v>2235.3000000000002</v>
          </cell>
          <cell r="F125">
            <v>2235.3000000000002</v>
          </cell>
        </row>
        <row r="126">
          <cell r="A126" t="str">
            <v>4063 МЯСНАЯ Папа может вар п/о_Л   ОСТАНКИНО</v>
          </cell>
          <cell r="D126">
            <v>2479.5</v>
          </cell>
          <cell r="F126">
            <v>2479.5</v>
          </cell>
        </row>
        <row r="127">
          <cell r="A127" t="str">
            <v>4117 ЭКСТРА Папа может с/к в/у_Л   ОСТАНКИНО</v>
          </cell>
          <cell r="D127">
            <v>78.5</v>
          </cell>
          <cell r="F127">
            <v>78.5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152.18</v>
          </cell>
          <cell r="F128">
            <v>152.18</v>
          </cell>
        </row>
        <row r="129">
          <cell r="A129" t="str">
            <v>4574 Мясная со шпиком Папа может вар п/о ОСТАНКИНО</v>
          </cell>
          <cell r="D129">
            <v>4.0999999999999996</v>
          </cell>
          <cell r="F129">
            <v>4.0999999999999996</v>
          </cell>
        </row>
        <row r="130">
          <cell r="A130" t="str">
            <v>4813 ФИЛЕЙНАЯ Папа может вар п/о_Л   ОСТАНКИНО</v>
          </cell>
          <cell r="D130">
            <v>668.4</v>
          </cell>
          <cell r="F130">
            <v>668.4</v>
          </cell>
        </row>
        <row r="131">
          <cell r="A131" t="str">
            <v>4993 САЛЯМИ ИТАЛЬЯНСКАЯ с/к в/у 1/250*8_120c ОСТАНКИНО</v>
          </cell>
          <cell r="D131">
            <v>616</v>
          </cell>
          <cell r="F131">
            <v>616</v>
          </cell>
        </row>
        <row r="132">
          <cell r="A132" t="str">
            <v>5246 ДОКТОРСКАЯ ПРЕМИУМ вар б/о мгс_30с ОСТАНКИНО</v>
          </cell>
          <cell r="D132">
            <v>96</v>
          </cell>
          <cell r="F132">
            <v>96</v>
          </cell>
        </row>
        <row r="133">
          <cell r="A133" t="str">
            <v>5336 ОСОБАЯ вар п/о  ОСТАНКИНО</v>
          </cell>
          <cell r="D133">
            <v>1</v>
          </cell>
          <cell r="F133">
            <v>1</v>
          </cell>
        </row>
        <row r="134">
          <cell r="A134" t="str">
            <v>5341 СЕРВЕЛАТ ОХОТНИЧИЙ в/к в/у  ОСТАНКИНО</v>
          </cell>
          <cell r="D134">
            <v>591.78700000000003</v>
          </cell>
          <cell r="F134">
            <v>591.78700000000003</v>
          </cell>
        </row>
        <row r="135">
          <cell r="A135" t="str">
            <v>5483 ЭКСТРА Папа может с/к в/у 1/250 8шт.   ОСТАНКИНО</v>
          </cell>
          <cell r="D135">
            <v>1112</v>
          </cell>
          <cell r="F135">
            <v>1113</v>
          </cell>
        </row>
        <row r="136">
          <cell r="A136" t="str">
            <v>5544 Сервелат Финский в/к в/у_45с НОВАЯ ОСТАНКИНО</v>
          </cell>
          <cell r="D136">
            <v>1271.615</v>
          </cell>
          <cell r="F136">
            <v>1271.615</v>
          </cell>
        </row>
        <row r="137">
          <cell r="A137" t="str">
            <v>5682 САЛЯМИ МЕЛКОЗЕРНЕНАЯ с/к в/у 1/120_60с   ОСТАНКИНО</v>
          </cell>
          <cell r="D137">
            <v>3924</v>
          </cell>
          <cell r="F137">
            <v>3925</v>
          </cell>
        </row>
        <row r="138">
          <cell r="A138" t="str">
            <v>5698 СЫТНЫЕ Папа может сар б/о мгс 1*3_Маяк  ОСТАНКИНО</v>
          </cell>
          <cell r="D138">
            <v>215.2</v>
          </cell>
          <cell r="F138">
            <v>215.2</v>
          </cell>
        </row>
        <row r="139">
          <cell r="A139" t="str">
            <v>5706 АРОМАТНАЯ Папа может с/к в/у 1/250 8шт.  ОСТАНКИНО</v>
          </cell>
          <cell r="D139">
            <v>1169</v>
          </cell>
          <cell r="F139">
            <v>1169</v>
          </cell>
        </row>
        <row r="140">
          <cell r="A140" t="str">
            <v>5708 ПОСОЛЬСКАЯ Папа может с/к в/у ОСТАНКИНО</v>
          </cell>
          <cell r="D140">
            <v>67.400000000000006</v>
          </cell>
          <cell r="F140">
            <v>67.400000000000006</v>
          </cell>
        </row>
        <row r="141">
          <cell r="A141" t="str">
            <v>5820 СЛИВОЧНЫЕ Папа может сос п/о мгс 2*2_45с   ОСТАНКИНО</v>
          </cell>
          <cell r="D141">
            <v>173.3</v>
          </cell>
          <cell r="F141">
            <v>173.3</v>
          </cell>
        </row>
        <row r="142">
          <cell r="A142" t="str">
            <v>5851 ЭКСТРА Папа может вар п/о   ОСТАНКИНО</v>
          </cell>
          <cell r="D142">
            <v>448.5</v>
          </cell>
          <cell r="F142">
            <v>448.5</v>
          </cell>
        </row>
        <row r="143">
          <cell r="A143" t="str">
            <v>5931 ОХОТНИЧЬЯ Папа может с/к в/у 1/220 8шт.   ОСТАНКИНО</v>
          </cell>
          <cell r="D143">
            <v>1216</v>
          </cell>
          <cell r="F143">
            <v>1217</v>
          </cell>
        </row>
        <row r="144">
          <cell r="A144" t="str">
            <v>5992 ВРЕМЯ ОКРОШКИ Папа может вар п/о 0.4кг   ОСТАНКИНО</v>
          </cell>
          <cell r="D144">
            <v>1794</v>
          </cell>
          <cell r="F144">
            <v>1794</v>
          </cell>
        </row>
        <row r="145">
          <cell r="A145" t="str">
            <v>6004 РАГУ СВИНОЕ 1кг 8шт.зам_120с ОСТАНКИНО</v>
          </cell>
          <cell r="D145">
            <v>111</v>
          </cell>
          <cell r="F145">
            <v>111</v>
          </cell>
        </row>
        <row r="146">
          <cell r="A146" t="str">
            <v>6069 ФИЛЕЙНЫЕ Папа может сос ц/о мгс 0.33кг  ОСТАНКИНО</v>
          </cell>
          <cell r="D146">
            <v>756</v>
          </cell>
          <cell r="F146">
            <v>768</v>
          </cell>
        </row>
        <row r="147">
          <cell r="A147" t="str">
            <v>6113 СОЧНЫЕ сос п/о мгс 1*6_Ашан  ОСТАНКИНО</v>
          </cell>
          <cell r="D147">
            <v>3343.5</v>
          </cell>
          <cell r="F147">
            <v>3343.5</v>
          </cell>
        </row>
        <row r="148">
          <cell r="A148" t="str">
            <v>6206 СВИНИНА ПО-ДОМАШНЕМУ к/в мл/к в/у 0.3кг  ОСТАНКИНО</v>
          </cell>
          <cell r="D148">
            <v>697</v>
          </cell>
          <cell r="F148">
            <v>697</v>
          </cell>
        </row>
        <row r="149">
          <cell r="A149" t="str">
            <v>6221 НЕАПОЛИТАНСКИЙ ДУЭТ с/к с/н мгс 1/90  ОСТАНКИНО</v>
          </cell>
          <cell r="D149">
            <v>12</v>
          </cell>
          <cell r="F149">
            <v>12</v>
          </cell>
        </row>
        <row r="150">
          <cell r="A150" t="str">
            <v>6228 МЯСНОЕ АССОРТИ к/з с/н мгс 1/90 10шт.  ОСТАНКИНО</v>
          </cell>
          <cell r="D150">
            <v>637</v>
          </cell>
          <cell r="F150">
            <v>637</v>
          </cell>
        </row>
        <row r="151">
          <cell r="A151" t="str">
            <v>6247 ДОМАШНЯЯ Папа может вар п/о 0,4кг 8шт.  ОСТАНКИНО</v>
          </cell>
          <cell r="D151">
            <v>330</v>
          </cell>
          <cell r="F151">
            <v>330</v>
          </cell>
        </row>
        <row r="152">
          <cell r="A152" t="str">
            <v>6268 ГОВЯЖЬЯ Папа может вар п/о 0,4кг 8 шт.  ОСТАНКИНО</v>
          </cell>
          <cell r="D152">
            <v>506</v>
          </cell>
          <cell r="F152">
            <v>506</v>
          </cell>
        </row>
        <row r="153">
          <cell r="A153" t="str">
            <v>6281 СВИНИНА ДЕЛИКАТ. к/в мл/к в/у 0.3кг 45с  ОСТАНКИНО</v>
          </cell>
          <cell r="D153">
            <v>23</v>
          </cell>
          <cell r="F153">
            <v>23</v>
          </cell>
        </row>
        <row r="154">
          <cell r="A154" t="str">
            <v>6297 ФИЛЕЙНЫЕ сос ц/о в/у 1/270 12шт_45с  ОСТАНКИНО</v>
          </cell>
          <cell r="D154">
            <v>201</v>
          </cell>
          <cell r="F154">
            <v>201</v>
          </cell>
        </row>
        <row r="155">
          <cell r="A155" t="str">
            <v>6303 МЯСНЫЕ Папа может сос п/о мгс 1.5*3  ОСТАНКИНО</v>
          </cell>
          <cell r="D155">
            <v>638.79999999999995</v>
          </cell>
          <cell r="F155">
            <v>638.79999999999995</v>
          </cell>
        </row>
        <row r="156">
          <cell r="A156" t="str">
            <v>6325 ДОКТОРСКАЯ ПРЕМИУМ вар п/о 0.4кг 8шт.  ОСТАНКИНО</v>
          </cell>
          <cell r="D156">
            <v>1266</v>
          </cell>
          <cell r="F156">
            <v>1266</v>
          </cell>
        </row>
        <row r="157">
          <cell r="A157" t="str">
            <v>6333 МЯСНАЯ Папа может вар п/о 0.4кг 8шт.  ОСТАНКИНО</v>
          </cell>
          <cell r="D157">
            <v>7303</v>
          </cell>
          <cell r="F157">
            <v>7305</v>
          </cell>
        </row>
        <row r="158">
          <cell r="A158" t="str">
            <v>6340 ДОМАШНИЙ РЕЦЕПТ Коровино 0.5кг 8шт.  ОСТАНКИНО</v>
          </cell>
          <cell r="D158">
            <v>1432</v>
          </cell>
          <cell r="F158">
            <v>1433</v>
          </cell>
        </row>
        <row r="159">
          <cell r="A159" t="str">
            <v>6341 ДОМАШНИЙ РЕЦЕПТ СО ШПИКОМ Коровино 0.5кг  ОСТАНКИНО</v>
          </cell>
          <cell r="D159">
            <v>65</v>
          </cell>
          <cell r="F159">
            <v>65</v>
          </cell>
        </row>
        <row r="160">
          <cell r="A160" t="str">
            <v>6353 ЭКСТРА Папа может вар п/о 0.4кг 8шт.  ОСТАНКИНО</v>
          </cell>
          <cell r="D160">
            <v>2931</v>
          </cell>
          <cell r="F160">
            <v>2932</v>
          </cell>
        </row>
        <row r="161">
          <cell r="A161" t="str">
            <v>6392 ФИЛЕЙНАЯ Папа может вар п/о 0.4кг. ОСТАНКИНО</v>
          </cell>
          <cell r="D161">
            <v>6853</v>
          </cell>
          <cell r="F161">
            <v>6854</v>
          </cell>
        </row>
        <row r="162">
          <cell r="A162" t="str">
            <v>6426 КЛАССИЧЕСКАЯ ПМ вар п/о 0.3кг 8шт.  ОСТАНКИНО</v>
          </cell>
          <cell r="D162">
            <v>2320</v>
          </cell>
          <cell r="F162">
            <v>2320</v>
          </cell>
        </row>
        <row r="163">
          <cell r="A163" t="str">
            <v>6427 КЛАССИЧЕСКАЯ ПМ вар п/о 0.35кг 8шт. ОСТАНКИНО</v>
          </cell>
          <cell r="D163">
            <v>5</v>
          </cell>
          <cell r="F163">
            <v>5</v>
          </cell>
        </row>
        <row r="164">
          <cell r="A164" t="str">
            <v>6453 ЭКСТРА Папа может с/к с/н в/у 1/100 14шт.   ОСТАНКИНО</v>
          </cell>
          <cell r="D164">
            <v>2324</v>
          </cell>
          <cell r="F164">
            <v>2324</v>
          </cell>
        </row>
        <row r="165">
          <cell r="A165" t="str">
            <v>6454 АРОМАТНАЯ с/к с/н в/у 1/100 14шт.  ОСТАНКИНО</v>
          </cell>
          <cell r="D165">
            <v>2541</v>
          </cell>
          <cell r="F165">
            <v>2541</v>
          </cell>
        </row>
        <row r="166">
          <cell r="A166" t="str">
            <v>6470 ВЕТЧ.МРАМОРНАЯ в/у_45с  ОСТАНКИНО</v>
          </cell>
          <cell r="D166">
            <v>28.3</v>
          </cell>
          <cell r="F166">
            <v>28.3</v>
          </cell>
        </row>
        <row r="167">
          <cell r="A167" t="str">
            <v>6527 ШПИКАЧКИ СОЧНЫЕ ПМ сар б/о мгс 1*3 45с ОСТАНКИНО</v>
          </cell>
          <cell r="D167">
            <v>606.4</v>
          </cell>
          <cell r="F167">
            <v>606.4</v>
          </cell>
        </row>
        <row r="168">
          <cell r="A168" t="str">
            <v>6528 ШПИКАЧКИ СОЧНЫЕ ПМ сар б/о мгс 0.4кг 45с  ОСТАНКИНО</v>
          </cell>
          <cell r="D168">
            <v>304</v>
          </cell>
          <cell r="F168">
            <v>304</v>
          </cell>
        </row>
        <row r="169">
          <cell r="A169" t="str">
            <v>6555 ПОСОЛЬСКАЯ с/к с/н в/у 1/100 10шт.  ОСТАНКИНО</v>
          </cell>
          <cell r="D169">
            <v>1</v>
          </cell>
          <cell r="F169">
            <v>1</v>
          </cell>
        </row>
        <row r="170">
          <cell r="A170" t="str">
            <v>6586 МРАМОРНАЯ И БАЛЫКОВАЯ в/к с/н мгс 1/90 ОСТАНКИНО</v>
          </cell>
          <cell r="D170">
            <v>227</v>
          </cell>
          <cell r="F170">
            <v>227</v>
          </cell>
        </row>
        <row r="171">
          <cell r="A171" t="str">
            <v>6602 БАВАРСКИЕ ПМ сос ц/о мгс 0,35кг 8шт.  ОСТАНКИНО</v>
          </cell>
          <cell r="D171">
            <v>513</v>
          </cell>
          <cell r="F171">
            <v>513</v>
          </cell>
        </row>
        <row r="172">
          <cell r="A172" t="str">
            <v>6661 СОЧНЫЙ ГРИЛЬ ПМ сос п/о мгс 1.5*4_Маяк  ОСТАНКИНО</v>
          </cell>
          <cell r="D172">
            <v>60.7</v>
          </cell>
          <cell r="F172">
            <v>60.7</v>
          </cell>
        </row>
        <row r="173">
          <cell r="A173" t="str">
            <v>6666 БОЯНСКАЯ Папа может п/к в/у 0,28кг 8 шт. ОСТАНКИНО</v>
          </cell>
          <cell r="D173">
            <v>1797</v>
          </cell>
          <cell r="F173">
            <v>1797</v>
          </cell>
        </row>
        <row r="174">
          <cell r="A174" t="str">
            <v>6669 ВЕНСКАЯ САЛЯМИ п/к в/у 0.28кг 8шт  ОСТАНКИНО</v>
          </cell>
          <cell r="D174">
            <v>13</v>
          </cell>
          <cell r="F174">
            <v>13</v>
          </cell>
        </row>
        <row r="175">
          <cell r="A175" t="str">
            <v>6683 СЕРВЕЛАТ ЗЕРНИСТЫЙ ПМ в/к в/у 0,35кг  ОСТАНКИНО</v>
          </cell>
          <cell r="D175">
            <v>3435</v>
          </cell>
          <cell r="F175">
            <v>3436</v>
          </cell>
        </row>
        <row r="176">
          <cell r="A176" t="str">
            <v>6684 СЕРВЕЛАТ КАРЕЛЬСКИЙ ПМ в/к в/у 0.28кг  ОСТАНКИНО</v>
          </cell>
          <cell r="D176">
            <v>3465</v>
          </cell>
          <cell r="F176">
            <v>3467</v>
          </cell>
        </row>
        <row r="177">
          <cell r="A177" t="str">
            <v>6689 СЕРВЕЛАТ ОХОТНИЧИЙ ПМ в/к в/у 0,35кг 8шт  ОСТАНКИНО</v>
          </cell>
          <cell r="D177">
            <v>5287</v>
          </cell>
          <cell r="F177">
            <v>5289</v>
          </cell>
        </row>
        <row r="178">
          <cell r="A178" t="str">
            <v>6692 СЕРВЕЛАТ ПРИМА в/к в/у 0.28кг 8шт.  ОСТАНКИНО</v>
          </cell>
          <cell r="D178">
            <v>1</v>
          </cell>
          <cell r="F178">
            <v>1</v>
          </cell>
        </row>
        <row r="179">
          <cell r="A179" t="str">
            <v>6697 СЕРВЕЛАТ ФИНСКИЙ ПМ в/к в/у 0,35кг 8шт.  ОСТАНКИНО</v>
          </cell>
          <cell r="D179">
            <v>7283</v>
          </cell>
          <cell r="F179">
            <v>7286</v>
          </cell>
        </row>
        <row r="180">
          <cell r="A180" t="str">
            <v>6713 СОЧНЫЙ ГРИЛЬ ПМ сос п/о мгс 0.41кг 8шт.  ОСТАНКИНО</v>
          </cell>
          <cell r="D180">
            <v>2100</v>
          </cell>
          <cell r="F180">
            <v>2100</v>
          </cell>
        </row>
        <row r="181">
          <cell r="A181" t="str">
            <v>6722 СОЧНЫЕ ПМ сос п/о мгс 0,41кг 10шт.  ОСТАНКИНО</v>
          </cell>
          <cell r="D181">
            <v>2827</v>
          </cell>
          <cell r="F181">
            <v>2828</v>
          </cell>
        </row>
        <row r="182">
          <cell r="A182" t="str">
            <v>6726 СЛИВОЧНЫЕ ПМ сос п/о мгс 0.41кг 10шт.  ОСТАНКИНО</v>
          </cell>
          <cell r="D182">
            <v>4657</v>
          </cell>
          <cell r="F182">
            <v>4659</v>
          </cell>
        </row>
        <row r="183">
          <cell r="A183" t="str">
            <v>6747 РУССКАЯ ПРЕМИУМ ПМ вар ф/о в/у  ОСТАНКИНО</v>
          </cell>
          <cell r="D183">
            <v>66</v>
          </cell>
          <cell r="F183">
            <v>66</v>
          </cell>
        </row>
        <row r="184">
          <cell r="A184" t="str">
            <v>6759 МОЛОЧНЫЕ ГОСТ сос ц/о мгс 0.4кг 7шт.  ОСТАНКИНО</v>
          </cell>
          <cell r="D184">
            <v>62</v>
          </cell>
          <cell r="F184">
            <v>63</v>
          </cell>
        </row>
        <row r="185">
          <cell r="A185" t="str">
            <v>6761 МОЛОЧНЫЕ ГОСТ сос ц/о мгс 1*4  ОСТАНКИНО</v>
          </cell>
          <cell r="D185">
            <v>16.021000000000001</v>
          </cell>
          <cell r="F185">
            <v>16.021000000000001</v>
          </cell>
        </row>
        <row r="186">
          <cell r="A186" t="str">
            <v>6762 СЛИВОЧНЫЕ сос ц/о мгс 0.41кг 8шт.  ОСТАНКИНО</v>
          </cell>
          <cell r="D186">
            <v>153</v>
          </cell>
          <cell r="F186">
            <v>154</v>
          </cell>
        </row>
        <row r="187">
          <cell r="A187" t="str">
            <v>6764 СЛИВОЧНЫЕ сос ц/о мгс 1*4  ОСТАНКИНО</v>
          </cell>
          <cell r="D187">
            <v>12</v>
          </cell>
          <cell r="F187">
            <v>12</v>
          </cell>
        </row>
        <row r="188">
          <cell r="A188" t="str">
            <v>6765 РУБЛЕНЫЕ сос ц/о мгс 0.36кг 6шт.  ОСТАНКИНО</v>
          </cell>
          <cell r="D188">
            <v>843</v>
          </cell>
          <cell r="F188">
            <v>847</v>
          </cell>
        </row>
        <row r="189">
          <cell r="A189" t="str">
            <v>6767 РУБЛЕНЫЕ сос ц/о мгс 1*4  ОСТАНКИНО</v>
          </cell>
          <cell r="D189">
            <v>78.468000000000004</v>
          </cell>
          <cell r="F189">
            <v>78.468000000000004</v>
          </cell>
        </row>
        <row r="190">
          <cell r="A190" t="str">
            <v>6768 С СЫРОМ сос ц/о мгс 0.41кг 6шт.  ОСТАНКИНО</v>
          </cell>
          <cell r="D190">
            <v>236</v>
          </cell>
          <cell r="F190">
            <v>236</v>
          </cell>
        </row>
        <row r="191">
          <cell r="A191" t="str">
            <v>6770 ИСПАНСКИЕ сос ц/о мгс 0.41кг 6шт.  ОСТАНКИНО</v>
          </cell>
          <cell r="D191">
            <v>185</v>
          </cell>
          <cell r="F191">
            <v>188</v>
          </cell>
        </row>
        <row r="192">
          <cell r="A192" t="str">
            <v>6773 САЛЯМИ Папа может п/к в/у 0,28кг 8шт.  ОСТАНКИНО</v>
          </cell>
          <cell r="D192">
            <v>725</v>
          </cell>
          <cell r="F192">
            <v>725</v>
          </cell>
        </row>
        <row r="193">
          <cell r="A193" t="str">
            <v>6777 МЯСНЫЕ С ГОВЯДИНОЙ ПМ сос п/о мгс 0.4кг  ОСТАНКИНО</v>
          </cell>
          <cell r="D193">
            <v>2032</v>
          </cell>
          <cell r="F193">
            <v>2033</v>
          </cell>
        </row>
        <row r="194">
          <cell r="A194" t="str">
            <v>6785 ВЕНСКАЯ САЛЯМИ п/к в/у 0.33кг 8шт.  ОСТАНКИНО</v>
          </cell>
          <cell r="D194">
            <v>386</v>
          </cell>
          <cell r="F194">
            <v>387</v>
          </cell>
        </row>
        <row r="195">
          <cell r="A195" t="str">
            <v>6786 ВЕНСКАЯ САЛЯМИ п/к в/у  ОСТАНКИНО</v>
          </cell>
          <cell r="D195">
            <v>13.5</v>
          </cell>
          <cell r="F195">
            <v>13.5</v>
          </cell>
        </row>
        <row r="196">
          <cell r="A196" t="str">
            <v>6787 СЕРВЕЛАТ КРЕМЛЕВСКИЙ в/к в/у 0,33кг 8шт.  ОСТАНКИНО</v>
          </cell>
          <cell r="D196">
            <v>408</v>
          </cell>
          <cell r="F196">
            <v>409</v>
          </cell>
        </row>
        <row r="197">
          <cell r="A197" t="str">
            <v>6788 СЕРВЕЛАТ КРЕМЛЕВСКИЙ в/к в/у  ОСТАНКИНО</v>
          </cell>
          <cell r="D197">
            <v>13.3</v>
          </cell>
          <cell r="F197">
            <v>13.3</v>
          </cell>
        </row>
        <row r="198">
          <cell r="A198" t="str">
            <v>6790 СЕРВЕЛАТ ЕВРОПЕЙСКИЙ в/к в/у  ОСТАНКИНО</v>
          </cell>
          <cell r="D198">
            <v>4.5</v>
          </cell>
          <cell r="F198">
            <v>4.5</v>
          </cell>
        </row>
        <row r="199">
          <cell r="A199" t="str">
            <v>6791 СЕРВЕЛАТ ПРЕМИУМ в/к в/у 0,33кг 8шт.  ОСТАНКИНО</v>
          </cell>
          <cell r="D199">
            <v>26</v>
          </cell>
          <cell r="F199">
            <v>26</v>
          </cell>
        </row>
        <row r="200">
          <cell r="A200" t="str">
            <v>6793 БАЛЫКОВАЯ в/к в/у 0,33кг 8шт.  ОСТАНКИНО</v>
          </cell>
          <cell r="D200">
            <v>855</v>
          </cell>
          <cell r="F200">
            <v>855</v>
          </cell>
        </row>
        <row r="201">
          <cell r="A201" t="str">
            <v>6795 ОСТАНКИНСКАЯ в/к в/у 0,33кг 8шт.  ОСТАНКИНО</v>
          </cell>
          <cell r="D201">
            <v>165</v>
          </cell>
          <cell r="F201">
            <v>165</v>
          </cell>
        </row>
        <row r="202">
          <cell r="A202" t="str">
            <v>6807 СЕРВЕЛАТ ЕВРОПЕЙСКИЙ в/к в/у 0,33кг 8шт.  ОСТАНКИНО</v>
          </cell>
          <cell r="D202">
            <v>317</v>
          </cell>
          <cell r="F202">
            <v>318</v>
          </cell>
        </row>
        <row r="203">
          <cell r="A203" t="str">
            <v>6829 МОЛОЧНЫЕ КЛАССИЧЕСКИЕ сос п/о мгс 2*4_С  ОСТАНКИНО</v>
          </cell>
          <cell r="D203">
            <v>954.4</v>
          </cell>
          <cell r="F203">
            <v>954.4</v>
          </cell>
        </row>
        <row r="204">
          <cell r="A204" t="str">
            <v>6834 ПОСОЛЬСКАЯ ПМ с/к с/н в/у 1/100 10шт.  ОСТАНКИНО</v>
          </cell>
          <cell r="D204">
            <v>1013</v>
          </cell>
          <cell r="F204">
            <v>1013</v>
          </cell>
        </row>
        <row r="205">
          <cell r="A205" t="str">
            <v>6837 ФИЛЕЙНЫЕ Папа Может сос ц/о мгс 0.4кг  ОСТАНКИНО</v>
          </cell>
          <cell r="D205">
            <v>7</v>
          </cell>
          <cell r="F205">
            <v>7</v>
          </cell>
        </row>
        <row r="206">
          <cell r="A206" t="str">
            <v>6841 ДОМАШНЯЯ Папа может вар н/о мгс 1*3  ОСТАНКИНО</v>
          </cell>
          <cell r="D206">
            <v>25.03</v>
          </cell>
          <cell r="F206">
            <v>25.03</v>
          </cell>
        </row>
        <row r="207">
          <cell r="A207" t="str">
            <v>6852 МОЛОЧНЫЕ ПРЕМИУМ ПМ сос п/о в/ у 1/350  ОСТАНКИНО</v>
          </cell>
          <cell r="D207">
            <v>3709</v>
          </cell>
          <cell r="F207">
            <v>3710</v>
          </cell>
        </row>
        <row r="208">
          <cell r="A208" t="str">
            <v>6853 МОЛОЧНЫЕ ПРЕМИУМ ПМ сос п/о мгс 1*6  ОСТАНКИНО</v>
          </cell>
          <cell r="D208">
            <v>191.1</v>
          </cell>
          <cell r="F208">
            <v>191.1</v>
          </cell>
        </row>
        <row r="209">
          <cell r="A209" t="str">
            <v>6854 МОЛОЧНЫЕ ПРЕМИУМ ПМ сос п/о мгс 0.6кг  ОСТАНКИНО</v>
          </cell>
          <cell r="D209">
            <v>450</v>
          </cell>
          <cell r="F209">
            <v>450</v>
          </cell>
        </row>
        <row r="210">
          <cell r="A210" t="str">
            <v>6861 ДОМАШНИЙ РЕЦЕПТ Коровино вар п/о  ОСТАНКИНО</v>
          </cell>
          <cell r="D210">
            <v>821.4</v>
          </cell>
          <cell r="F210">
            <v>821.4</v>
          </cell>
        </row>
        <row r="211">
          <cell r="A211" t="str">
            <v>6862 ДОМАШНИЙ РЕЦЕПТ СО ШПИК. Коровино вар п/о  ОСТАНКИНО</v>
          </cell>
          <cell r="D211">
            <v>103.3</v>
          </cell>
          <cell r="F211">
            <v>103.3</v>
          </cell>
        </row>
        <row r="212">
          <cell r="A212" t="str">
            <v>6865 ВЕТЧ.НЕЖНАЯ Коровино п/о  ОСТАНКИНО</v>
          </cell>
          <cell r="D212">
            <v>254.9</v>
          </cell>
          <cell r="F212">
            <v>254.9</v>
          </cell>
        </row>
        <row r="213">
          <cell r="A213" t="str">
            <v>6870 С ГОВЯДИНОЙ СН сос п/о мгс 1*6  ОСТАНКИНО</v>
          </cell>
          <cell r="D213">
            <v>137.4</v>
          </cell>
          <cell r="F213">
            <v>137.4</v>
          </cell>
        </row>
        <row r="214">
          <cell r="A214" t="str">
            <v>6903 СОЧНЫЕ ПМ сос п/о мгс 0.41кг_osu  ОСТАНКИНО</v>
          </cell>
          <cell r="D214">
            <v>5921</v>
          </cell>
          <cell r="F214">
            <v>6042</v>
          </cell>
        </row>
        <row r="215">
          <cell r="A215" t="str">
            <v>6919 БЕКОН с/к с/н в/у 1/180 10шт.  ОСТАНКИНО</v>
          </cell>
          <cell r="D215">
            <v>507</v>
          </cell>
          <cell r="F215">
            <v>507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407</v>
          </cell>
          <cell r="F216">
            <v>407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602</v>
          </cell>
          <cell r="F217">
            <v>602</v>
          </cell>
        </row>
        <row r="218">
          <cell r="A218" t="str">
            <v>БОНУС Z-ОСОБАЯ Коровино вар п/о (5324)  ОСТАНКИНО</v>
          </cell>
          <cell r="D218">
            <v>38</v>
          </cell>
          <cell r="F218">
            <v>38</v>
          </cell>
        </row>
        <row r="219">
          <cell r="A219" t="str">
            <v>БОНУС Z-ОСОБАЯ Коровино вар п/о 0.5кг_СНГ (6305)  ОСТАНКИНО</v>
          </cell>
          <cell r="D219">
            <v>13</v>
          </cell>
          <cell r="F219">
            <v>13</v>
          </cell>
        </row>
        <row r="220">
          <cell r="A220" t="str">
            <v>БОНУС СОЧНЫЕ сос п/о мгс 0.41кг_UZ (6087)  ОСТАНКИНО</v>
          </cell>
          <cell r="D220">
            <v>242</v>
          </cell>
          <cell r="F220">
            <v>242</v>
          </cell>
        </row>
        <row r="221">
          <cell r="A221" t="str">
            <v>БОНУС СОЧНЫЕ сос п/о мгс 1*6_UZ (6088)  ОСТАНКИНО</v>
          </cell>
          <cell r="D221">
            <v>298</v>
          </cell>
          <cell r="F221">
            <v>298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1719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13.1</v>
          </cell>
        </row>
        <row r="224">
          <cell r="A224" t="str">
            <v>БОНУС_Колбаса вареная Филейская ТМ Вязанка. ВЕС  ПОКОМ</v>
          </cell>
          <cell r="F224">
            <v>526.72500000000002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583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F226">
            <v>270.10500000000002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579</v>
          </cell>
        </row>
        <row r="228">
          <cell r="A228" t="str">
            <v>Бутербродная вареная 0,47 кг шт.  СПК</v>
          </cell>
          <cell r="D228">
            <v>131</v>
          </cell>
          <cell r="F228">
            <v>131</v>
          </cell>
        </row>
        <row r="229">
          <cell r="A229" t="str">
            <v>Вацлавская п/к (черева) 390 гр.шт. термоус.пак  СПК</v>
          </cell>
          <cell r="D229">
            <v>120</v>
          </cell>
          <cell r="F229">
            <v>120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13</v>
          </cell>
          <cell r="F230">
            <v>573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3523</v>
          </cell>
          <cell r="F231">
            <v>5385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741</v>
          </cell>
          <cell r="F232">
            <v>2580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16</v>
          </cell>
          <cell r="F233">
            <v>398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32</v>
          </cell>
          <cell r="F234">
            <v>37</v>
          </cell>
        </row>
        <row r="235">
          <cell r="A235" t="str">
            <v>Гуцульская с/к "КолбасГрад" 160 гр.шт. термоус. пак  СПК</v>
          </cell>
          <cell r="D235">
            <v>135</v>
          </cell>
          <cell r="F235">
            <v>400</v>
          </cell>
        </row>
        <row r="236">
          <cell r="A236" t="str">
            <v>Дельгаро с/в "Эликатессе" 140 гр.шт.  СПК</v>
          </cell>
          <cell r="D236">
            <v>80</v>
          </cell>
          <cell r="F236">
            <v>81</v>
          </cell>
        </row>
        <row r="237">
          <cell r="A237" t="str">
            <v>Деревенская рубленая вареная 350 гр.шт. термоус. пак.  СПК</v>
          </cell>
          <cell r="D237">
            <v>14</v>
          </cell>
          <cell r="F237">
            <v>14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328</v>
          </cell>
          <cell r="F238">
            <v>328</v>
          </cell>
        </row>
        <row r="239">
          <cell r="A239" t="str">
            <v>Докторская вареная в/с  СПК</v>
          </cell>
          <cell r="D239">
            <v>35</v>
          </cell>
          <cell r="F239">
            <v>35</v>
          </cell>
        </row>
        <row r="240">
          <cell r="A240" t="str">
            <v>Докторская вареная в/с 0,47 кг шт.  СПК</v>
          </cell>
          <cell r="D240">
            <v>126</v>
          </cell>
          <cell r="F240">
            <v>128</v>
          </cell>
        </row>
        <row r="241">
          <cell r="A241" t="str">
            <v>Докторская вареная термоус.пак. "Высокий вкус"  СПК</v>
          </cell>
          <cell r="D241">
            <v>353</v>
          </cell>
          <cell r="F241">
            <v>354.96800000000002</v>
          </cell>
        </row>
        <row r="242">
          <cell r="A242" t="str">
            <v>Европоддон (невозвратный)</v>
          </cell>
          <cell r="F242">
            <v>60</v>
          </cell>
        </row>
        <row r="243">
          <cell r="A243" t="str">
            <v>Жар-боллы с курочкой и сыром, ВЕС ТМ Зареченские  ПОКОМ</v>
          </cell>
          <cell r="F243">
            <v>180.41200000000001</v>
          </cell>
        </row>
        <row r="244">
          <cell r="A244" t="str">
            <v>Жар-ладушки с мясом ТМ Зареченские ВЕС ПОКОМ</v>
          </cell>
          <cell r="F244">
            <v>228.815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3.7</v>
          </cell>
        </row>
        <row r="246">
          <cell r="A246" t="str">
            <v>Жар-ладушки с яблоком и грушей ТМ Зареченские ВЕС ПОКОМ</v>
          </cell>
          <cell r="F246">
            <v>55.502000000000002</v>
          </cell>
        </row>
        <row r="247">
          <cell r="A247" t="str">
            <v>ЖАР-мени ВЕС ТМ Зареченские  ПОКОМ</v>
          </cell>
          <cell r="D247">
            <v>5</v>
          </cell>
          <cell r="F247">
            <v>183.51400000000001</v>
          </cell>
        </row>
        <row r="248">
          <cell r="A248" t="str">
            <v>Карбонад Юбилейный 0,13кг нар.д/ф шт. СПК</v>
          </cell>
          <cell r="D248">
            <v>8</v>
          </cell>
          <cell r="F248">
            <v>8</v>
          </cell>
        </row>
        <row r="249">
          <cell r="A249" t="str">
            <v>Классика с/к 235 гр.шт. "Высокий вкус"  СПК</v>
          </cell>
          <cell r="D249">
            <v>5</v>
          </cell>
          <cell r="F249">
            <v>5</v>
          </cell>
        </row>
        <row r="250">
          <cell r="A250" t="str">
            <v>Классическая вареная 400 гр.шт.  СПК</v>
          </cell>
          <cell r="D250">
            <v>4</v>
          </cell>
          <cell r="F250">
            <v>4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1869</v>
          </cell>
          <cell r="F251">
            <v>1869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1523</v>
          </cell>
          <cell r="F252">
            <v>1523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463</v>
          </cell>
          <cell r="F253">
            <v>463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15</v>
          </cell>
          <cell r="F254">
            <v>15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24</v>
          </cell>
          <cell r="F255">
            <v>639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500</v>
          </cell>
          <cell r="F256">
            <v>1236</v>
          </cell>
        </row>
        <row r="257">
          <cell r="A257" t="str">
            <v>Ла Фаворте с/в "Эликатессе" 140 гр.шт.  СПК</v>
          </cell>
          <cell r="D257">
            <v>401</v>
          </cell>
          <cell r="F257">
            <v>401</v>
          </cell>
        </row>
        <row r="258">
          <cell r="A258" t="str">
            <v>Ливерная Печеночная "Просто выгодно" 0,3 кг.шт.  СПК</v>
          </cell>
          <cell r="D258">
            <v>168</v>
          </cell>
          <cell r="F258">
            <v>168</v>
          </cell>
        </row>
        <row r="259">
          <cell r="A259" t="str">
            <v>Любительская вареная термоус.пак. "Высокий вкус"  СПК</v>
          </cell>
          <cell r="D259">
            <v>114</v>
          </cell>
          <cell r="F259">
            <v>114</v>
          </cell>
        </row>
        <row r="260">
          <cell r="A260" t="str">
            <v>Мини-сосиски в тесте "Фрайпики" 1,8кг ВЕС, ТМ Зареченские  ПОКОМ</v>
          </cell>
          <cell r="F260">
            <v>64.801000000000002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10.5</v>
          </cell>
          <cell r="F261">
            <v>311.50400000000002</v>
          </cell>
        </row>
        <row r="262">
          <cell r="A262" t="str">
            <v>Мусульманская вареная "Просто выгодно"  СПК</v>
          </cell>
          <cell r="D262">
            <v>21</v>
          </cell>
          <cell r="F262">
            <v>21</v>
          </cell>
        </row>
        <row r="263">
          <cell r="A263" t="str">
            <v>Мусульманская п/к "Просто выгодно" термофор.пак.  СПК</v>
          </cell>
          <cell r="D263">
            <v>6</v>
          </cell>
          <cell r="F263">
            <v>6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34</v>
          </cell>
          <cell r="F264">
            <v>2843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22</v>
          </cell>
          <cell r="F265">
            <v>2012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27</v>
          </cell>
          <cell r="F266">
            <v>2477</v>
          </cell>
        </row>
        <row r="267">
          <cell r="A267" t="str">
            <v>Наггетсы с куриным филе и сыром ТМ Вязанка 0,25 кг ПОКОМ</v>
          </cell>
          <cell r="D267">
            <v>24</v>
          </cell>
          <cell r="F267">
            <v>814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992.51400000000001</v>
          </cell>
        </row>
        <row r="269">
          <cell r="A269" t="str">
            <v>Оригинальная с перцем с/к  СПК</v>
          </cell>
          <cell r="D269">
            <v>359.75</v>
          </cell>
          <cell r="F269">
            <v>1174.1179999999999</v>
          </cell>
        </row>
        <row r="270">
          <cell r="A270" t="str">
            <v>Особая вареная  СПК</v>
          </cell>
          <cell r="D270">
            <v>13</v>
          </cell>
          <cell r="F270">
            <v>13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28</v>
          </cell>
          <cell r="F271">
            <v>28</v>
          </cell>
        </row>
        <row r="272">
          <cell r="A272" t="str">
            <v>Пельмени Grandmeni со сливочным маслом Горячая штучка 0,75 кг ПОКОМ</v>
          </cell>
          <cell r="D272">
            <v>10</v>
          </cell>
          <cell r="F272">
            <v>401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5</v>
          </cell>
          <cell r="F273">
            <v>111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25</v>
          </cell>
          <cell r="F274">
            <v>1006</v>
          </cell>
        </row>
        <row r="275">
          <cell r="A275" t="str">
            <v>Пельмени Бигбули с мясом, Горячая штучка 0,43кг  ПОКОМ</v>
          </cell>
          <cell r="D275">
            <v>7</v>
          </cell>
          <cell r="F275">
            <v>279</v>
          </cell>
        </row>
        <row r="276">
          <cell r="A276" t="str">
            <v>Пельмени Бигбули с мясом, Горячая штучка 0,9кг  ПОКОМ</v>
          </cell>
          <cell r="D276">
            <v>1024</v>
          </cell>
          <cell r="F276">
            <v>1504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8</v>
          </cell>
          <cell r="F277">
            <v>1114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13</v>
          </cell>
          <cell r="F278">
            <v>385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D279">
            <v>2</v>
          </cell>
          <cell r="F279">
            <v>545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2827</v>
          </cell>
          <cell r="F280">
            <v>4988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30</v>
          </cell>
          <cell r="F281">
            <v>1920</v>
          </cell>
        </row>
        <row r="282">
          <cell r="A282" t="str">
            <v>Пельмени Бульмени с говядиной и свининой Наваристые 2,7кг Горячая штучка ВЕС  ПОКОМ</v>
          </cell>
          <cell r="F282">
            <v>172.3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1467.7139999999999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2036</v>
          </cell>
          <cell r="F284">
            <v>5098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24</v>
          </cell>
          <cell r="F285">
            <v>1465</v>
          </cell>
        </row>
        <row r="286">
          <cell r="A286" t="str">
            <v>Пельмени Домашние с говядиной и свининой 0,7кг, сфера ТМ Зареченские  ПОКОМ</v>
          </cell>
          <cell r="D286">
            <v>1</v>
          </cell>
          <cell r="F286">
            <v>44</v>
          </cell>
        </row>
        <row r="287">
          <cell r="A287" t="str">
            <v>Пельмени Домашние со сливочным маслом 0,7кг, сфера ТМ Зареченские  ПОКОМ</v>
          </cell>
          <cell r="F287">
            <v>199</v>
          </cell>
        </row>
        <row r="288">
          <cell r="A288" t="str">
            <v>Пельмени Левантские ТМ Особый рецепт 0,8 кг  ПОКОМ</v>
          </cell>
          <cell r="F288">
            <v>1</v>
          </cell>
        </row>
        <row r="289">
          <cell r="A289" t="str">
            <v>Пельмени Медвежьи ушки с фермерскими сливками 0,7кг  ПОКОМ</v>
          </cell>
          <cell r="D289">
            <v>23</v>
          </cell>
          <cell r="F289">
            <v>292</v>
          </cell>
        </row>
        <row r="290">
          <cell r="A290" t="str">
            <v>Пельмени Медвежьи ушки с фермерской свининой и говядиной Малые 0,7кг  ПОКОМ</v>
          </cell>
          <cell r="D290">
            <v>12</v>
          </cell>
          <cell r="F290">
            <v>236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26</v>
          </cell>
          <cell r="F291">
            <v>178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16</v>
          </cell>
          <cell r="F292">
            <v>1487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10</v>
          </cell>
          <cell r="F293">
            <v>258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D294">
            <v>20</v>
          </cell>
          <cell r="F294">
            <v>731.01099999999997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14</v>
          </cell>
          <cell r="F295">
            <v>723</v>
          </cell>
        </row>
        <row r="296">
          <cell r="A296" t="str">
            <v>Пельмени Сочные сфера 0,8 кг ТМ Стародворье  ПОКОМ</v>
          </cell>
          <cell r="D296">
            <v>12</v>
          </cell>
          <cell r="F296">
            <v>157</v>
          </cell>
        </row>
        <row r="297">
          <cell r="A297" t="str">
            <v>Пельмени Сочные сфера 0,9 кг ТМ Стародворье ПОКОМ</v>
          </cell>
          <cell r="D297">
            <v>1</v>
          </cell>
          <cell r="F297">
            <v>3</v>
          </cell>
        </row>
        <row r="298">
          <cell r="A298" t="str">
            <v>Пипперони с/к "Эликатессе" 0,20 кг.шт.  СПК</v>
          </cell>
          <cell r="D298">
            <v>2</v>
          </cell>
          <cell r="F298">
            <v>2</v>
          </cell>
        </row>
        <row r="299">
          <cell r="A299" t="str">
            <v>Пирожки с мясом 0,3кг ТМ Зареченские  ПОКОМ</v>
          </cell>
          <cell r="F299">
            <v>37</v>
          </cell>
        </row>
        <row r="300">
          <cell r="A300" t="str">
            <v>Пирожки с яблоком и грушей 0,3кг ТМ Зареченские  ПОКОМ</v>
          </cell>
          <cell r="F300">
            <v>16</v>
          </cell>
        </row>
        <row r="301">
          <cell r="A301" t="str">
            <v>Плавленый сыр "Шоколадный" 30% 180 гр ТМ "ПАПА МОЖЕТ"  ОСТАНКИНО</v>
          </cell>
          <cell r="D301">
            <v>18</v>
          </cell>
          <cell r="F301">
            <v>18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15</v>
          </cell>
          <cell r="F302">
            <v>15</v>
          </cell>
        </row>
        <row r="303">
          <cell r="A303" t="str">
            <v>Плавленый Сыр 45% "С грибами" СТМ "ПапаМожет 180гр  ОСТАНКИНО</v>
          </cell>
          <cell r="D303">
            <v>7</v>
          </cell>
          <cell r="F303">
            <v>7</v>
          </cell>
        </row>
        <row r="304">
          <cell r="A304" t="str">
            <v>Покровская вареная 0,47 кг шт.  СПК</v>
          </cell>
          <cell r="D304">
            <v>22</v>
          </cell>
          <cell r="F304">
            <v>22</v>
          </cell>
        </row>
        <row r="305">
          <cell r="A305" t="str">
            <v>Продукт колбасный с сыром копченый Коровино 400 гр  ОСТАНКИНО</v>
          </cell>
          <cell r="D305">
            <v>18</v>
          </cell>
          <cell r="F305">
            <v>18</v>
          </cell>
        </row>
        <row r="306">
          <cell r="A306" t="str">
            <v>Ричеза с/к 230 гр.шт.  СПК</v>
          </cell>
          <cell r="D306">
            <v>306</v>
          </cell>
          <cell r="F306">
            <v>446</v>
          </cell>
        </row>
        <row r="307">
          <cell r="A307" t="str">
            <v>Сальчетти с/к 230 гр.шт.  СПК</v>
          </cell>
          <cell r="D307">
            <v>269</v>
          </cell>
          <cell r="F307">
            <v>380</v>
          </cell>
        </row>
        <row r="308">
          <cell r="A308" t="str">
            <v>Салями с перчиком с/к "КолбасГрад" 160 гр.шт. термоус. пак.  СПК</v>
          </cell>
          <cell r="D308">
            <v>161</v>
          </cell>
          <cell r="F308">
            <v>177</v>
          </cell>
        </row>
        <row r="309">
          <cell r="A309" t="str">
            <v>Салями Трюфель с/в "Эликатессе" 0,16 кг.шт.  СПК</v>
          </cell>
          <cell r="D309">
            <v>202</v>
          </cell>
          <cell r="F309">
            <v>202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301.363</v>
          </cell>
          <cell r="F310">
            <v>561.36300000000006</v>
          </cell>
        </row>
        <row r="311">
          <cell r="A311" t="str">
            <v>Сардельки "Необыкновенные" (в ср.защ.атм.)  СПК</v>
          </cell>
          <cell r="D311">
            <v>18</v>
          </cell>
          <cell r="F311">
            <v>18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148</v>
          </cell>
          <cell r="F312">
            <v>440</v>
          </cell>
        </row>
        <row r="313">
          <cell r="A313" t="str">
            <v>Семейная с чесночком Экстра вареная  СПК</v>
          </cell>
          <cell r="D313">
            <v>68</v>
          </cell>
          <cell r="F313">
            <v>68</v>
          </cell>
        </row>
        <row r="314">
          <cell r="A314" t="str">
            <v>Семейная с чесночком Экстра вареная 0,5 кг.шт.  СПК</v>
          </cell>
          <cell r="D314">
            <v>13</v>
          </cell>
          <cell r="F314">
            <v>13</v>
          </cell>
        </row>
        <row r="315">
          <cell r="A315" t="str">
            <v>Сервелат Европейский в/к, в/с 0,38 кг.шт.термофор.пак  СПК</v>
          </cell>
          <cell r="D315">
            <v>14</v>
          </cell>
          <cell r="F315">
            <v>14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109</v>
          </cell>
          <cell r="F316">
            <v>111</v>
          </cell>
        </row>
        <row r="317">
          <cell r="A317" t="str">
            <v>Сервелат Финский в/к 0,38 кг.шт. термофор.пак.  СПК</v>
          </cell>
          <cell r="D317">
            <v>144</v>
          </cell>
          <cell r="F317">
            <v>144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118</v>
          </cell>
          <cell r="F318">
            <v>118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416</v>
          </cell>
          <cell r="F319">
            <v>416</v>
          </cell>
        </row>
        <row r="320">
          <cell r="A320" t="str">
            <v>Сибирская особая с/к 0,235 кг шт.  СПК</v>
          </cell>
          <cell r="D320">
            <v>378</v>
          </cell>
          <cell r="F320">
            <v>1248</v>
          </cell>
        </row>
        <row r="321">
          <cell r="A321" t="str">
            <v>Славянская п/к 0,38 кг шт.термофор.пак.  СПК</v>
          </cell>
          <cell r="D321">
            <v>17</v>
          </cell>
          <cell r="F321">
            <v>17</v>
          </cell>
        </row>
        <row r="322">
          <cell r="A322" t="str">
            <v>Смак-мени с картофелем и сочной грудинкой 1кг ТМ Зареченские ПОКОМ</v>
          </cell>
          <cell r="F322">
            <v>16</v>
          </cell>
        </row>
        <row r="323">
          <cell r="A323" t="str">
            <v>Смаколадьи с яблоком и грушей ТМ Зареченские,0,9 кг ПОКОМ</v>
          </cell>
          <cell r="F323">
            <v>15</v>
          </cell>
        </row>
        <row r="324">
          <cell r="A324" t="str">
            <v>Сосиски "Баварские" 0,36 кг.шт. вак.упак.  СПК</v>
          </cell>
          <cell r="D324">
            <v>10</v>
          </cell>
          <cell r="F324">
            <v>10</v>
          </cell>
        </row>
        <row r="325">
          <cell r="A325" t="str">
            <v>Сосиски "БОЛЬШАЯ SOSиска" (в ср.защ.атм.) 1,0 кг  СПК</v>
          </cell>
          <cell r="D325">
            <v>17</v>
          </cell>
          <cell r="F325">
            <v>17</v>
          </cell>
        </row>
        <row r="326">
          <cell r="A326" t="str">
            <v>Сосиски "БОЛЬШАЯ SOSиска" Бекон (лоток с ср.защ.атм.)  СПК</v>
          </cell>
          <cell r="D326">
            <v>17</v>
          </cell>
          <cell r="F326">
            <v>17</v>
          </cell>
        </row>
        <row r="327">
          <cell r="A327" t="str">
            <v>Сосиски "Молочные" 0,36 кг.шт. вак.упак.  СПК</v>
          </cell>
          <cell r="D327">
            <v>28</v>
          </cell>
          <cell r="F327">
            <v>28</v>
          </cell>
        </row>
        <row r="328">
          <cell r="A328" t="str">
            <v>Сосиски Мусульманские "Просто выгодно" (в ср.защ.атм.)  СПК</v>
          </cell>
          <cell r="D328">
            <v>23</v>
          </cell>
          <cell r="F328">
            <v>23</v>
          </cell>
        </row>
        <row r="329">
          <cell r="A329" t="str">
            <v>Сосиски Хот-дог ВЕС (лоток с ср.защ.атм.)   СПК</v>
          </cell>
          <cell r="D329">
            <v>83</v>
          </cell>
          <cell r="F329">
            <v>83</v>
          </cell>
        </row>
        <row r="330">
          <cell r="A330" t="str">
            <v>Сосисоны в темпуре ВЕС  ПОКОМ</v>
          </cell>
          <cell r="F330">
            <v>33.414000000000001</v>
          </cell>
        </row>
        <row r="331">
          <cell r="A331" t="str">
            <v>Сочный мегачебурек ТМ Зареченские ВЕС ПОКОМ</v>
          </cell>
          <cell r="D331">
            <v>10</v>
          </cell>
          <cell r="F331">
            <v>373.66699999999997</v>
          </cell>
        </row>
        <row r="332">
          <cell r="A332" t="str">
            <v>Сыр "Пармезан" 40% колотый 100 гр  ОСТАНКИНО</v>
          </cell>
          <cell r="D332">
            <v>13</v>
          </cell>
          <cell r="F332">
            <v>13</v>
          </cell>
        </row>
        <row r="333">
          <cell r="A333" t="str">
            <v>Сыр "Пармезан" 40% кусок 180 гр  ОСТАНКИНО</v>
          </cell>
          <cell r="D333">
            <v>141</v>
          </cell>
          <cell r="F333">
            <v>141</v>
          </cell>
        </row>
        <row r="334">
          <cell r="A334" t="str">
            <v>Сыр Боккончини копченый 40% 100 гр.  ОСТАНКИНО</v>
          </cell>
          <cell r="D334">
            <v>106</v>
          </cell>
          <cell r="F334">
            <v>106</v>
          </cell>
        </row>
        <row r="335">
          <cell r="A335" t="str">
            <v>Сыр Гауда 45% тм Папа Может, нарезанные ломтики 125г (МИНИ)  Останкино</v>
          </cell>
          <cell r="D335">
            <v>16</v>
          </cell>
          <cell r="F335">
            <v>16</v>
          </cell>
        </row>
        <row r="336">
          <cell r="A336" t="str">
            <v>Сыр колбасный копченый Папа Может 400 гр  ОСТАНКИНО</v>
          </cell>
          <cell r="D336">
            <v>11</v>
          </cell>
          <cell r="F336">
            <v>11</v>
          </cell>
        </row>
        <row r="337">
          <cell r="A337" t="str">
            <v>Сыр Останкино "Алтайский Gold" 50% вес  ОСТАНКИНО</v>
          </cell>
          <cell r="D337">
            <v>1.3</v>
          </cell>
          <cell r="F337">
            <v>1.3</v>
          </cell>
        </row>
        <row r="338">
          <cell r="A338" t="str">
            <v>Сыр ПАПА МОЖЕТ "Гауда Голд" 45% 180 г  ОСТАНКИНО</v>
          </cell>
          <cell r="D338">
            <v>396</v>
          </cell>
          <cell r="F338">
            <v>396</v>
          </cell>
        </row>
        <row r="339">
          <cell r="A339" t="str">
            <v>Сыр Папа Может "Гауда Голд", 45% брусок ВЕС ОСТАНКИНО</v>
          </cell>
          <cell r="D339">
            <v>14.9</v>
          </cell>
          <cell r="F339">
            <v>14.9</v>
          </cell>
        </row>
        <row r="340">
          <cell r="A340" t="str">
            <v>Сыр ПАПА МОЖЕТ "Голландский традиционный" 45% 180 г  ОСТАНКИНО</v>
          </cell>
          <cell r="D340">
            <v>952</v>
          </cell>
          <cell r="F340">
            <v>952</v>
          </cell>
        </row>
        <row r="341">
          <cell r="A341" t="str">
            <v>Сыр Папа Может "Голландский традиционный", 45% брусок ВЕС ОСТАНКИНО</v>
          </cell>
          <cell r="D341">
            <v>30.5</v>
          </cell>
          <cell r="F341">
            <v>30.5</v>
          </cell>
        </row>
        <row r="342">
          <cell r="A342" t="str">
            <v>Сыр ПАПА МОЖЕТ "Министерский" 180гр, 45 %  ОСТАНКИНО</v>
          </cell>
          <cell r="D342">
            <v>17</v>
          </cell>
          <cell r="F342">
            <v>17</v>
          </cell>
        </row>
        <row r="343">
          <cell r="A343" t="str">
            <v>Сыр ПАПА МОЖЕТ "Папин завтрак" 180гр, 45 %  ОСТАНКИНО</v>
          </cell>
          <cell r="D343">
            <v>15</v>
          </cell>
          <cell r="F343">
            <v>15</v>
          </cell>
        </row>
        <row r="344">
          <cell r="A344" t="str">
            <v>Сыр Папа Может "Пошехонский" 45% вес (= 3 кг)  ОСТАНКИНО</v>
          </cell>
          <cell r="D344">
            <v>21</v>
          </cell>
          <cell r="F344">
            <v>21</v>
          </cell>
        </row>
        <row r="345">
          <cell r="A345" t="str">
            <v>Сыр ПАПА МОЖЕТ "Российский традиционный" 45% 180 г  ОСТАНКИНО</v>
          </cell>
          <cell r="D345">
            <v>1130</v>
          </cell>
          <cell r="F345">
            <v>1130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89.5</v>
          </cell>
          <cell r="F346">
            <v>89.5</v>
          </cell>
        </row>
        <row r="347">
          <cell r="A347" t="str">
            <v>Сыр Папа Может "Сметанковый" 50% вес (=3кг)  ОСТАНКИНО</v>
          </cell>
          <cell r="D347">
            <v>9.5</v>
          </cell>
          <cell r="F347">
            <v>9.5</v>
          </cell>
        </row>
        <row r="348">
          <cell r="A348" t="str">
            <v>Сыр ПАПА МОЖЕТ "Тильзитер" 45% 180 г  ОСТАНКИНО</v>
          </cell>
          <cell r="D348">
            <v>443</v>
          </cell>
          <cell r="F348">
            <v>443</v>
          </cell>
        </row>
        <row r="349">
          <cell r="A349" t="str">
            <v>Сыр Папа Может Голландский 45%, нарез, 125г (9 шт)  Останкино</v>
          </cell>
          <cell r="D349">
            <v>226</v>
          </cell>
          <cell r="F349">
            <v>226</v>
          </cell>
        </row>
        <row r="350">
          <cell r="A350" t="str">
            <v>Сыр Папа Может Министерский 45% 200г  Останкино</v>
          </cell>
          <cell r="D350">
            <v>7</v>
          </cell>
          <cell r="F350">
            <v>7</v>
          </cell>
        </row>
        <row r="351">
          <cell r="A351" t="str">
            <v>Сыр Папа Может Российский 50%, нарезка 125г  Останкино</v>
          </cell>
          <cell r="D351">
            <v>230</v>
          </cell>
          <cell r="F351">
            <v>230</v>
          </cell>
        </row>
        <row r="352">
          <cell r="A352" t="str">
            <v>Сыр Папа Может Сливочный со вкусом.топл.молока 50% вес (=3,5кг)  Останкино</v>
          </cell>
          <cell r="D352">
            <v>93.2</v>
          </cell>
          <cell r="F352">
            <v>93.2</v>
          </cell>
        </row>
        <row r="353">
          <cell r="A353" t="str">
            <v>Сыр Папа Может Тильзитер   45% вес      Останкино</v>
          </cell>
          <cell r="D353">
            <v>16.5</v>
          </cell>
          <cell r="F353">
            <v>16.5</v>
          </cell>
        </row>
        <row r="354">
          <cell r="A354" t="str">
            <v>Сыр Папа Может Тильзитер 50%, нарезка 125г  Останкино</v>
          </cell>
          <cell r="D354">
            <v>21</v>
          </cell>
          <cell r="F354">
            <v>21</v>
          </cell>
        </row>
        <row r="355">
          <cell r="A355" t="str">
            <v>Сыр плавленый Сливочный ж 45 % 180г ТМ Папа Может (16шт) ОСТАНКИНО</v>
          </cell>
          <cell r="D355">
            <v>54</v>
          </cell>
          <cell r="F355">
            <v>54</v>
          </cell>
        </row>
        <row r="356">
          <cell r="A356" t="str">
            <v>Сыр полутвердый "Тильзитер" 45%, ВЕС брус ТМ "Папа может"  ОСТАНКИНО</v>
          </cell>
          <cell r="D356">
            <v>29</v>
          </cell>
          <cell r="F356">
            <v>29</v>
          </cell>
        </row>
        <row r="357">
          <cell r="A357" t="str">
            <v>Сыр рассольный жирный Чечил копченый 45% 100 гр  ОСТАНКИНО</v>
          </cell>
          <cell r="D357">
            <v>22</v>
          </cell>
          <cell r="F357">
            <v>22</v>
          </cell>
        </row>
        <row r="358">
          <cell r="A358" t="str">
            <v>Сыр Российский сливочный 45% тм Папа Может, нарезанные ломтики 125г (МИНИ)  ОСТАНКИНО</v>
          </cell>
          <cell r="D358">
            <v>28</v>
          </cell>
          <cell r="F358">
            <v>28</v>
          </cell>
        </row>
        <row r="359">
          <cell r="A359" t="str">
            <v>Сыр Скаморца свежий 40% 100 гр.  ОСТАНКИНО</v>
          </cell>
          <cell r="D359">
            <v>99</v>
          </cell>
          <cell r="F359">
            <v>99</v>
          </cell>
        </row>
        <row r="360">
          <cell r="A360" t="str">
            <v>Сыр творожный с зеленью 60% Папа может 140 гр.  ОСТАНКИНО</v>
          </cell>
          <cell r="D360">
            <v>26</v>
          </cell>
          <cell r="F360">
            <v>26</v>
          </cell>
        </row>
        <row r="361">
          <cell r="A361" t="str">
            <v>Сыр Чечил копченый 43% 100г/6шт ТМ Папа Может  ОСТАНКИНО</v>
          </cell>
          <cell r="D361">
            <v>113</v>
          </cell>
          <cell r="F361">
            <v>113</v>
          </cell>
        </row>
        <row r="362">
          <cell r="A362" t="str">
            <v>Сыр Чечил свежий 45% 100г/6шт ТМ Папа Может  ОСТАНКИНО</v>
          </cell>
          <cell r="D362">
            <v>215</v>
          </cell>
          <cell r="F362">
            <v>215</v>
          </cell>
        </row>
        <row r="363">
          <cell r="A363" t="str">
            <v>Сыч/Прод Коровино Российский 50% 200г СЗМЖ  ОСТАНКИНО</v>
          </cell>
          <cell r="D363">
            <v>118</v>
          </cell>
          <cell r="F363">
            <v>118</v>
          </cell>
        </row>
        <row r="364">
          <cell r="A364" t="str">
            <v>Сыч/Прод Коровино Российский Ориг 50% ВЕС (7,5 кг круг) ОСТАНКИНО</v>
          </cell>
          <cell r="D364">
            <v>12.5</v>
          </cell>
          <cell r="F364">
            <v>12.5</v>
          </cell>
        </row>
        <row r="365">
          <cell r="A365" t="str">
            <v>Сыч/Прод Коровино Российский Оригин 50% ВЕС (5 кг)  ОСТАНКИНО</v>
          </cell>
          <cell r="D365">
            <v>354.5</v>
          </cell>
          <cell r="F365">
            <v>354.5</v>
          </cell>
        </row>
        <row r="366">
          <cell r="A366" t="str">
            <v>Сыч/Прод Коровино Тильзитер 50% 200г СЗМЖ  ОСТАНКИНО</v>
          </cell>
          <cell r="D366">
            <v>125</v>
          </cell>
          <cell r="F366">
            <v>125</v>
          </cell>
        </row>
        <row r="367">
          <cell r="A367" t="str">
            <v>Сыч/Прод Коровино Тильзитер Оригин 50% ВЕС (5 кг брус) СЗМЖ  ОСТАНКИНО</v>
          </cell>
          <cell r="D367">
            <v>220.3</v>
          </cell>
          <cell r="F367">
            <v>220.3</v>
          </cell>
        </row>
        <row r="368">
          <cell r="A368" t="str">
            <v>Сыч/Прод Коровино Тильзитер Оригин 50% ВЕС НОВАЯ (5 кг брус) СЗМЖ  ОСТАНКИНО</v>
          </cell>
          <cell r="D368">
            <v>3</v>
          </cell>
          <cell r="F368">
            <v>3</v>
          </cell>
        </row>
        <row r="369">
          <cell r="A369" t="str">
            <v>Творожный Сыр 60% С маринованными огурчиками и укропом 140 гр  ОСТАНКИНО</v>
          </cell>
          <cell r="D369">
            <v>21</v>
          </cell>
          <cell r="F369">
            <v>21</v>
          </cell>
        </row>
        <row r="370">
          <cell r="A370" t="str">
            <v>Творожный Сыр 60% Сливочный  СТМ "ПапаМожет" - 140гр  ОСТАНКИНО</v>
          </cell>
          <cell r="D370">
            <v>130</v>
          </cell>
          <cell r="F370">
            <v>130</v>
          </cell>
        </row>
        <row r="371">
          <cell r="A371" t="str">
            <v>Торо Неро с/в "Эликатессе" 140 гр.шт.  СПК</v>
          </cell>
          <cell r="D371">
            <v>94</v>
          </cell>
          <cell r="F371">
            <v>95</v>
          </cell>
        </row>
        <row r="372">
          <cell r="A372" t="str">
            <v>Уши свиные копченые к пиву 0,15кг нар. д/ф шт.  СПК</v>
          </cell>
          <cell r="D372">
            <v>73</v>
          </cell>
          <cell r="F372">
            <v>73</v>
          </cell>
        </row>
        <row r="373">
          <cell r="A373" t="str">
            <v>Фестивальная пора с/к 100 гр.шт.нар. (лоток с ср.защ.атм.)  СПК</v>
          </cell>
          <cell r="D373">
            <v>502</v>
          </cell>
          <cell r="F373">
            <v>502</v>
          </cell>
        </row>
        <row r="374">
          <cell r="A374" t="str">
            <v>Фестивальная пора с/к 235 гр.шт.  СПК</v>
          </cell>
          <cell r="D374">
            <v>695</v>
          </cell>
          <cell r="F374">
            <v>1045</v>
          </cell>
        </row>
        <row r="375">
          <cell r="A375" t="str">
            <v>Фестивальная пора с/к термоус.пак  СПК</v>
          </cell>
          <cell r="D375">
            <v>9.5</v>
          </cell>
          <cell r="F375">
            <v>9.5</v>
          </cell>
        </row>
        <row r="376">
          <cell r="A376" t="str">
            <v>Фрай-пицца с ветчиной и грибами 3,0 кг ТМ Зареченские ТС Зареченские продукты. ВЕС ПОКОМ</v>
          </cell>
          <cell r="F376">
            <v>3</v>
          </cell>
        </row>
        <row r="377">
          <cell r="A377" t="str">
            <v>Фуэт с/в "Эликатессе" 160 гр.шт.  СПК</v>
          </cell>
          <cell r="D377">
            <v>329</v>
          </cell>
          <cell r="F377">
            <v>330</v>
          </cell>
        </row>
        <row r="378">
          <cell r="A378" t="str">
            <v>Хинкали Классические ТМ Зареченские ВЕС ПОКОМ</v>
          </cell>
          <cell r="F378">
            <v>106</v>
          </cell>
        </row>
        <row r="379">
          <cell r="A379" t="str">
            <v>Хотстеры ТМ Горячая штучка ТС Хотстеры 0,25 кг зам  ПОКОМ</v>
          </cell>
          <cell r="D379">
            <v>489</v>
          </cell>
          <cell r="F379">
            <v>2552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20</v>
          </cell>
          <cell r="F380">
            <v>402</v>
          </cell>
        </row>
        <row r="381">
          <cell r="A381" t="str">
            <v>Хрустящие крылышки ТМ Горячая штучка 0,3 кг зам  ПОКОМ</v>
          </cell>
          <cell r="D381">
            <v>15</v>
          </cell>
          <cell r="F381">
            <v>601</v>
          </cell>
        </row>
        <row r="382">
          <cell r="A382" t="str">
            <v>Чебупай брауни ТМ Горячая штучка 0,2 кг.  ПОКОМ</v>
          </cell>
          <cell r="F382">
            <v>25</v>
          </cell>
        </row>
        <row r="383">
          <cell r="A383" t="str">
            <v>Чебупай сочное яблоко ТМ Горячая штучка 0,2 кг зам.  ПОКОМ</v>
          </cell>
          <cell r="D383">
            <v>11</v>
          </cell>
          <cell r="F383">
            <v>148</v>
          </cell>
        </row>
        <row r="384">
          <cell r="A384" t="str">
            <v>Чебупай спелая вишня ТМ Горячая штучка 0,2 кг зам.  ПОКОМ</v>
          </cell>
          <cell r="D384">
            <v>13</v>
          </cell>
          <cell r="F384">
            <v>266</v>
          </cell>
        </row>
        <row r="385">
          <cell r="A385" t="str">
            <v>Чебупели Курочка гриль ТМ Горячая штучка, 0,3 кг зам  ПОКОМ</v>
          </cell>
          <cell r="F385">
            <v>304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1272</v>
          </cell>
          <cell r="F386">
            <v>3047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5034</v>
          </cell>
          <cell r="F387">
            <v>7942</v>
          </cell>
        </row>
        <row r="388">
          <cell r="A388" t="str">
            <v>Чебуреки Мясные вес 2,7 кг ТМ Зареченские ВЕС ПОКОМ</v>
          </cell>
          <cell r="D388">
            <v>2.7</v>
          </cell>
          <cell r="F388">
            <v>16.2</v>
          </cell>
        </row>
        <row r="389">
          <cell r="A389" t="str">
            <v>Чебуреки сочные ВЕС ТМ Зареченские  ПОКОМ</v>
          </cell>
          <cell r="D389">
            <v>10</v>
          </cell>
          <cell r="F389">
            <v>505.101</v>
          </cell>
        </row>
        <row r="390">
          <cell r="A390" t="str">
            <v>Шпикачки Русские (черева) (в ср.защ.атм.) "Высокий вкус"  СПК</v>
          </cell>
          <cell r="D390">
            <v>131</v>
          </cell>
          <cell r="F390">
            <v>131</v>
          </cell>
        </row>
        <row r="391">
          <cell r="A391" t="str">
            <v>Эликапреза с/в "Эликатессе" 0,10 кг.шт. нарезка (лоток с ср.защ.атм.)  СПК</v>
          </cell>
          <cell r="D391">
            <v>155</v>
          </cell>
          <cell r="F391">
            <v>155</v>
          </cell>
        </row>
        <row r="392">
          <cell r="A392" t="str">
            <v>Юбилейная с/к 0,10 кг.шт. нарезка (лоток с ср.защ.атм.)  СПК</v>
          </cell>
          <cell r="D392">
            <v>103</v>
          </cell>
          <cell r="F392">
            <v>103</v>
          </cell>
        </row>
        <row r="393">
          <cell r="A393" t="str">
            <v>Юбилейная с/к 0,235 кг.шт.  СПК</v>
          </cell>
          <cell r="D393">
            <v>1477</v>
          </cell>
          <cell r="F393">
            <v>2477</v>
          </cell>
        </row>
        <row r="394">
          <cell r="A394" t="str">
            <v>Итого</v>
          </cell>
          <cell r="D394">
            <v>169706.72099999999</v>
          </cell>
          <cell r="F394">
            <v>358757.08799999999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19.07.2024 - 19.07.2024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193.08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146.328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651.279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36.176000000000002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657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1253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299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7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276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94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168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124.97799999999999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1272.154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57.784999999999997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98.956000000000003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33.726999999999997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126.271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15.72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50.331000000000003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51.231000000000002</v>
          </cell>
        </row>
        <row r="35">
          <cell r="A35" t="str">
            <v xml:space="preserve"> 240  Колбаса Салями охотничья, ВЕС. ПОКОМ</v>
          </cell>
          <cell r="D35">
            <v>9.5839999999999996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143.43700000000001</v>
          </cell>
        </row>
        <row r="37">
          <cell r="A37" t="str">
            <v xml:space="preserve"> 247  Сардельки Нежные, ВЕС.  ПОКОМ</v>
          </cell>
          <cell r="D37">
            <v>17.242000000000001</v>
          </cell>
        </row>
        <row r="38">
          <cell r="A38" t="str">
            <v xml:space="preserve"> 248  Сардельки Сочные ТМ Особый рецепт,   ПОКОМ</v>
          </cell>
          <cell r="D38">
            <v>31.507000000000001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315.27999999999997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52.607999999999997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44.01</v>
          </cell>
        </row>
        <row r="42">
          <cell r="A42" t="str">
            <v xml:space="preserve"> 263  Шпикачки Стародворские, ВЕС.  ПОКОМ</v>
          </cell>
          <cell r="D42">
            <v>18.228999999999999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66.756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30.146000000000001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38.052999999999997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341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655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1647</v>
          </cell>
        </row>
        <row r="49">
          <cell r="A49" t="str">
            <v xml:space="preserve"> 283  Сосиски Сочинки, ВЕС, ТМ Стародворье ПОКОМ</v>
          </cell>
          <cell r="D49">
            <v>105.977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148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268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61.789000000000001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405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781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13.135999999999999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23.91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329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434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252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52.91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203.55500000000001</v>
          </cell>
        </row>
        <row r="62">
          <cell r="A62" t="str">
            <v xml:space="preserve"> 316  Колбаса Нежная ТМ Зареченские ВЕС  ПОКОМ</v>
          </cell>
          <cell r="D62">
            <v>13.518000000000001</v>
          </cell>
        </row>
        <row r="63">
          <cell r="A63" t="str">
            <v xml:space="preserve"> 318  Сосиски Датские ТМ Зареченские, ВЕС  ПОКОМ</v>
          </cell>
          <cell r="D63">
            <v>832.22799999999995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1053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610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366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107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354.36200000000002</v>
          </cell>
        </row>
        <row r="70">
          <cell r="A70" t="str">
            <v xml:space="preserve"> 335  Колбаса Сливушка ТМ Вязанка. ВЕС.  ПОКОМ </v>
          </cell>
          <cell r="D70">
            <v>63.851999999999997</v>
          </cell>
        </row>
        <row r="71">
          <cell r="A71" t="str">
            <v xml:space="preserve"> 340  Сосиски Сочинки Молочные ТМ Стародворье, ВЕС ПОКОМ</v>
          </cell>
          <cell r="D71">
            <v>1</v>
          </cell>
        </row>
        <row r="72">
          <cell r="A72" t="str">
            <v xml:space="preserve"> 341 Сосиски Сочинки Сливочные ТМ Стародворье ВЕС ПОКОМ</v>
          </cell>
          <cell r="D72">
            <v>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687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741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94.756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60.223999999999997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147.44300000000001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89.137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16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82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120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28.065000000000001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180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201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426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169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168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106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350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1206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1360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19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22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118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10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161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3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80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59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122.569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81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59.43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61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53.65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26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21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21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76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36</v>
          </cell>
        </row>
        <row r="110">
          <cell r="A110" t="str">
            <v xml:space="preserve"> 449  Колбаса Дугушка Стародворская ВЕС ТС Дугушка ПОКОМ</v>
          </cell>
          <cell r="D110">
            <v>89.018000000000001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828.56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7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2181.7669999999998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1083.5239999999999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13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35</v>
          </cell>
        </row>
        <row r="117">
          <cell r="A117" t="str">
            <v>3215 ВЕТЧ.МЯСНАЯ Папа может п/о 0.4кг 8шт.    ОСТАНКИНО</v>
          </cell>
          <cell r="D117">
            <v>91</v>
          </cell>
        </row>
        <row r="118">
          <cell r="A118" t="str">
            <v>3812 СОЧНЫЕ сос п/о мгс 2*2  ОСТАНКИНО</v>
          </cell>
          <cell r="D118">
            <v>361.73599999999999</v>
          </cell>
        </row>
        <row r="119">
          <cell r="A119" t="str">
            <v>4063 МЯСНАЯ Папа может вар п/о_Л   ОСТАНКИНО</v>
          </cell>
          <cell r="D119">
            <v>602.74699999999996</v>
          </cell>
        </row>
        <row r="120">
          <cell r="A120" t="str">
            <v>4117 ЭКСТРА Папа может с/к в/у_Л   ОСТАНКИНО</v>
          </cell>
          <cell r="D120">
            <v>10.69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29.484000000000002</v>
          </cell>
        </row>
        <row r="122">
          <cell r="A122" t="str">
            <v>4813 ФИЛЕЙНАЯ Папа может вар п/о_Л   ОСТАНКИНО</v>
          </cell>
          <cell r="D122">
            <v>179.16900000000001</v>
          </cell>
        </row>
        <row r="123">
          <cell r="A123" t="str">
            <v>4993 САЛЯМИ ИТАЛЬЯНСКАЯ с/к в/у 1/250*8_120c ОСТАНКИНО</v>
          </cell>
          <cell r="D123">
            <v>120</v>
          </cell>
        </row>
        <row r="124">
          <cell r="A124" t="str">
            <v>5246 ДОКТОРСКАЯ ПРЕМИУМ вар б/о мгс_30с ОСТАНКИНО</v>
          </cell>
          <cell r="D124">
            <v>31.417999999999999</v>
          </cell>
        </row>
        <row r="125">
          <cell r="A125" t="str">
            <v>5341 СЕРВЕЛАТ ОХОТНИЧИЙ в/к в/у  ОСТАНКИНО</v>
          </cell>
          <cell r="D125">
            <v>101.515</v>
          </cell>
        </row>
        <row r="126">
          <cell r="A126" t="str">
            <v>5483 ЭКСТРА Папа может с/к в/у 1/250 8шт.   ОСТАНКИНО</v>
          </cell>
          <cell r="D126">
            <v>240</v>
          </cell>
        </row>
        <row r="127">
          <cell r="A127" t="str">
            <v>5544 Сервелат Финский в/к в/у_45с НОВАЯ ОСТАНКИНО</v>
          </cell>
          <cell r="D127">
            <v>298.54399999999998</v>
          </cell>
        </row>
        <row r="128">
          <cell r="A128" t="str">
            <v>5682 САЛЯМИ МЕЛКОЗЕРНЕНАЯ с/к в/у 1/120_60с   ОСТАНКИНО</v>
          </cell>
          <cell r="D128">
            <v>891</v>
          </cell>
        </row>
        <row r="129">
          <cell r="A129" t="str">
            <v>5698 СЫТНЫЕ Папа может сар б/о мгс 1*3_Маяк  ОСТАНКИНО</v>
          </cell>
          <cell r="D129">
            <v>35.064999999999998</v>
          </cell>
        </row>
        <row r="130">
          <cell r="A130" t="str">
            <v>5706 АРОМАТНАЯ Папа может с/к в/у 1/250 8шт.  ОСТАНКИНО</v>
          </cell>
          <cell r="D130">
            <v>206</v>
          </cell>
        </row>
        <row r="131">
          <cell r="A131" t="str">
            <v>5708 ПОСОЛЬСКАЯ Папа может с/к в/у ОСТАНКИНО</v>
          </cell>
          <cell r="D131">
            <v>5.9269999999999996</v>
          </cell>
        </row>
        <row r="132">
          <cell r="A132" t="str">
            <v>5820 СЛИВОЧНЫЕ Папа может сос п/о мгс 2*2_45с   ОСТАНКИНО</v>
          </cell>
          <cell r="D132">
            <v>37.436999999999998</v>
          </cell>
        </row>
        <row r="133">
          <cell r="A133" t="str">
            <v>5851 ЭКСТРА Папа может вар п/о   ОСТАНКИНО</v>
          </cell>
          <cell r="D133">
            <v>115.467</v>
          </cell>
        </row>
        <row r="134">
          <cell r="A134" t="str">
            <v>5931 ОХОТНИЧЬЯ Папа может с/к в/у 1/220 8шт.   ОСТАНКИНО</v>
          </cell>
          <cell r="D134">
            <v>248</v>
          </cell>
        </row>
        <row r="135">
          <cell r="A135" t="str">
            <v>5992 ВРЕМЯ ОКРОШКИ Папа может вар п/о 0.4кг   ОСТАНКИНО</v>
          </cell>
          <cell r="D135">
            <v>641</v>
          </cell>
        </row>
        <row r="136">
          <cell r="A136" t="str">
            <v>6069 ФИЛЕЙНЫЕ Папа может сос ц/о мгс 0.33кг  ОСТАНКИНО</v>
          </cell>
          <cell r="D136">
            <v>144</v>
          </cell>
        </row>
        <row r="137">
          <cell r="A137" t="str">
            <v>6113 СОЧНЫЕ сос п/о мгс 1*6_Ашан  ОСТАНКИНО</v>
          </cell>
          <cell r="D137">
            <v>504.79599999999999</v>
          </cell>
        </row>
        <row r="138">
          <cell r="A138" t="str">
            <v>6206 СВИНИНА ПО-ДОМАШНЕМУ к/в мл/к в/у 0.3кг  ОСТАНКИНО</v>
          </cell>
          <cell r="D138">
            <v>166</v>
          </cell>
        </row>
        <row r="139">
          <cell r="A139" t="str">
            <v>6228 МЯСНОЕ АССОРТИ к/з с/н мгс 1/90 10шт.  ОСТАНКИНО</v>
          </cell>
          <cell r="D139">
            <v>126</v>
          </cell>
        </row>
        <row r="140">
          <cell r="A140" t="str">
            <v>6247 ДОМАШНЯЯ Папа может вар п/о 0,4кг 8шт.  ОСТАНКИНО</v>
          </cell>
          <cell r="D140">
            <v>95</v>
          </cell>
        </row>
        <row r="141">
          <cell r="A141" t="str">
            <v>6268 ГОВЯЖЬЯ Папа может вар п/о 0,4кг 8 шт.  ОСТАНКИНО</v>
          </cell>
          <cell r="D141">
            <v>78</v>
          </cell>
        </row>
        <row r="142">
          <cell r="A142" t="str">
            <v>6303 МЯСНЫЕ Папа может сос п/о мгс 1.5*3  ОСТАНКИНО</v>
          </cell>
          <cell r="D142">
            <v>85.445999999999998</v>
          </cell>
        </row>
        <row r="143">
          <cell r="A143" t="str">
            <v>6325 ДОКТОРСКАЯ ПРЕМИУМ вар п/о 0.4кг 8шт.  ОСТАНКИНО</v>
          </cell>
          <cell r="D143">
            <v>230</v>
          </cell>
        </row>
        <row r="144">
          <cell r="A144" t="str">
            <v>6333 МЯСНАЯ Папа может вар п/о 0.4кг 8шт.  ОСТАНКИНО</v>
          </cell>
          <cell r="D144">
            <v>1341</v>
          </cell>
        </row>
        <row r="145">
          <cell r="A145" t="str">
            <v>6340 ДОМАШНИЙ РЕЦЕПТ Коровино 0.5кг 8шт.  ОСТАНКИНО</v>
          </cell>
          <cell r="D145">
            <v>207</v>
          </cell>
        </row>
        <row r="146">
          <cell r="A146" t="str">
            <v>6341 ДОМАШНИЙ РЕЦЕПТ СО ШПИКОМ Коровино 0.5кг  ОСТАНКИНО</v>
          </cell>
          <cell r="D146">
            <v>8</v>
          </cell>
        </row>
        <row r="147">
          <cell r="A147" t="str">
            <v>6353 ЭКСТРА Папа может вар п/о 0.4кг 8шт.  ОСТАНКИНО</v>
          </cell>
          <cell r="D147">
            <v>609</v>
          </cell>
        </row>
        <row r="148">
          <cell r="A148" t="str">
            <v>6392 ФИЛЕЙНАЯ Папа может вар п/о 0.4кг. ОСТАНКИНО</v>
          </cell>
          <cell r="D148">
            <v>1426</v>
          </cell>
        </row>
        <row r="149">
          <cell r="A149" t="str">
            <v>6426 КЛАССИЧЕСКАЯ ПМ вар п/о 0.3кг 8шт.  ОСТАНКИНО</v>
          </cell>
          <cell r="D149">
            <v>476</v>
          </cell>
        </row>
        <row r="150">
          <cell r="A150" t="str">
            <v>6453 ЭКСТРА Папа может с/к с/н в/у 1/100 14шт.   ОСТАНКИНО</v>
          </cell>
          <cell r="D150">
            <v>361</v>
          </cell>
        </row>
        <row r="151">
          <cell r="A151" t="str">
            <v>6454 АРОМАТНАЯ с/к с/н в/у 1/100 14шт.  ОСТАНКИНО</v>
          </cell>
          <cell r="D151">
            <v>418</v>
          </cell>
        </row>
        <row r="152">
          <cell r="A152" t="str">
            <v>6527 ШПИКАЧКИ СОЧНЫЕ ПМ сар б/о мгс 1*3 45с ОСТАНКИНО</v>
          </cell>
          <cell r="D152">
            <v>96.171999999999997</v>
          </cell>
        </row>
        <row r="153">
          <cell r="A153" t="str">
            <v>6528 ШПИКАЧКИ СОЧНЫЕ ПМ сар б/о мгс 0.4кг 45с  ОСТАНКИНО</v>
          </cell>
          <cell r="D153">
            <v>53</v>
          </cell>
        </row>
        <row r="154">
          <cell r="A154" t="str">
            <v>6586 МРАМОРНАЯ И БАЛЫКОВАЯ в/к с/н мгс 1/90 ОСТАНКИНО</v>
          </cell>
          <cell r="D154">
            <v>44</v>
          </cell>
        </row>
        <row r="155">
          <cell r="A155" t="str">
            <v>6602 БАВАРСКИЕ ПМ сос ц/о мгс 0,35кг 8шт.  ОСТАНКИНО</v>
          </cell>
          <cell r="D155">
            <v>121</v>
          </cell>
        </row>
        <row r="156">
          <cell r="A156" t="str">
            <v>6661 СОЧНЫЙ ГРИЛЬ ПМ сос п/о мгс 1.5*4_Маяк  ОСТАНКИНО</v>
          </cell>
          <cell r="D156">
            <v>9.3520000000000003</v>
          </cell>
        </row>
        <row r="157">
          <cell r="A157" t="str">
            <v>6666 БОЯНСКАЯ Папа может п/к в/у 0,28кг 8 шт. ОСТАНКИНО</v>
          </cell>
          <cell r="D157">
            <v>352</v>
          </cell>
        </row>
        <row r="158">
          <cell r="A158" t="str">
            <v>6683 СЕРВЕЛАТ ЗЕРНИСТЫЙ ПМ в/к в/у 0,35кг  ОСТАНКИНО</v>
          </cell>
          <cell r="D158">
            <v>721</v>
          </cell>
        </row>
        <row r="159">
          <cell r="A159" t="str">
            <v>6684 СЕРВЕЛАТ КАРЕЛЬСКИЙ ПМ в/к в/у 0.28кг  ОСТАНКИНО</v>
          </cell>
          <cell r="D159">
            <v>860</v>
          </cell>
        </row>
        <row r="160">
          <cell r="A160" t="str">
            <v>6689 СЕРВЕЛАТ ОХОТНИЧИЙ ПМ в/к в/у 0,35кг 8шт  ОСТАНКИНО</v>
          </cell>
          <cell r="D160">
            <v>1020</v>
          </cell>
        </row>
        <row r="161">
          <cell r="A161" t="str">
            <v>6697 СЕРВЕЛАТ ФИНСКИЙ ПМ в/к в/у 0,35кг 8шт.  ОСТАНКИНО</v>
          </cell>
          <cell r="D161">
            <v>1439</v>
          </cell>
        </row>
        <row r="162">
          <cell r="A162" t="str">
            <v>6713 СОЧНЫЙ ГРИЛЬ ПМ сос п/о мгс 0.41кг 8шт.  ОСТАНКИНО</v>
          </cell>
          <cell r="D162">
            <v>519</v>
          </cell>
        </row>
        <row r="163">
          <cell r="A163" t="str">
            <v>6722 СОЧНЫЕ ПМ сос п/о мгс 0,41кг 10шт.  ОСТАНКИНО</v>
          </cell>
          <cell r="D163">
            <v>1694</v>
          </cell>
        </row>
        <row r="164">
          <cell r="A164" t="str">
            <v>6726 СЛИВОЧНЫЕ ПМ сос п/о мгс 0.41кг 10шт.  ОСТАНКИНО</v>
          </cell>
          <cell r="D164">
            <v>1015</v>
          </cell>
        </row>
        <row r="165">
          <cell r="A165" t="str">
            <v>6747 РУССКАЯ ПРЕМИУМ ПМ вар ф/о в/у  ОСТАНКИНО</v>
          </cell>
          <cell r="D165">
            <v>13.574999999999999</v>
          </cell>
        </row>
        <row r="166">
          <cell r="A166" t="str">
            <v>6759 МОЛОЧНЫЕ ГОСТ сос ц/о мгс 0.4кг 7шт.  ОСТАНКИНО</v>
          </cell>
          <cell r="D166">
            <v>11</v>
          </cell>
        </row>
        <row r="167">
          <cell r="A167" t="str">
            <v>6762 СЛИВОЧНЫЕ сос ц/о мгс 0.41кг 8шт.  ОСТАНКИНО</v>
          </cell>
          <cell r="D167">
            <v>21</v>
          </cell>
        </row>
        <row r="168">
          <cell r="A168" t="str">
            <v>6765 РУБЛЕНЫЕ сос ц/о мгс 0.36кг 6шт.  ОСТАНКИНО</v>
          </cell>
          <cell r="D168">
            <v>159</v>
          </cell>
        </row>
        <row r="169">
          <cell r="A169" t="str">
            <v>6767 РУБЛЕНЫЕ сос ц/о мгс 1*4  ОСТАНКИНО</v>
          </cell>
          <cell r="D169">
            <v>14.638</v>
          </cell>
        </row>
        <row r="170">
          <cell r="A170" t="str">
            <v>6768 С СЫРОМ сос ц/о мгс 0.41кг 6шт.  ОСТАНКИНО</v>
          </cell>
          <cell r="D170">
            <v>37</v>
          </cell>
        </row>
        <row r="171">
          <cell r="A171" t="str">
            <v>6770 ИСПАНСКИЕ сос ц/о мгс 0.41кг 6шт.  ОСТАНКИНО</v>
          </cell>
          <cell r="D171">
            <v>21</v>
          </cell>
        </row>
        <row r="172">
          <cell r="A172" t="str">
            <v>6773 САЛЯМИ Папа может п/к в/у 0,28кг 8шт.  ОСТАНКИНО</v>
          </cell>
          <cell r="D172">
            <v>205</v>
          </cell>
        </row>
        <row r="173">
          <cell r="A173" t="str">
            <v>6777 МЯСНЫЕ С ГОВЯДИНОЙ ПМ сос п/о мгс 0.4кг  ОСТАНКИНО</v>
          </cell>
          <cell r="D173">
            <v>493</v>
          </cell>
        </row>
        <row r="174">
          <cell r="A174" t="str">
            <v>6785 ВЕНСКАЯ САЛЯМИ п/к в/у 0.33кг 8шт.  ОСТАНКИНО</v>
          </cell>
          <cell r="D174">
            <v>87</v>
          </cell>
        </row>
        <row r="175">
          <cell r="A175" t="str">
            <v>6787 СЕРВЕЛАТ КРЕМЛЕВСКИЙ в/к в/у 0,33кг 8шт.  ОСТАНКИНО</v>
          </cell>
          <cell r="D175">
            <v>68</v>
          </cell>
        </row>
        <row r="176">
          <cell r="A176" t="str">
            <v>6788 СЕРВЕЛАТ КРЕМЛЕВСКИЙ в/к в/у  ОСТАНКИНО</v>
          </cell>
          <cell r="D176">
            <v>1.97</v>
          </cell>
        </row>
        <row r="177">
          <cell r="A177" t="str">
            <v>6790 СЕРВЕЛАТ ЕВРОПЕЙСКИЙ в/к в/у  ОСТАНКИНО</v>
          </cell>
          <cell r="D177">
            <v>1.3160000000000001</v>
          </cell>
        </row>
        <row r="178">
          <cell r="A178" t="str">
            <v>6791 СЕРВЕЛАТ ПРЕМИУМ в/к в/у 0,33кг 8шт.  ОСТАНКИНО</v>
          </cell>
          <cell r="D178">
            <v>3</v>
          </cell>
        </row>
        <row r="179">
          <cell r="A179" t="str">
            <v>6793 БАЛЫКОВАЯ в/к в/у 0,33кг 8шт.  ОСТАНКИНО</v>
          </cell>
          <cell r="D179">
            <v>152</v>
          </cell>
        </row>
        <row r="180">
          <cell r="A180" t="str">
            <v>6795 ОСТАНКИНСКАЯ в/к в/у 0,33кг 8шт.  ОСТАНКИНО</v>
          </cell>
          <cell r="D180">
            <v>14</v>
          </cell>
        </row>
        <row r="181">
          <cell r="A181" t="str">
            <v>6807 СЕРВЕЛАТ ЕВРОПЕЙСКИЙ в/к в/у 0,33кг 8шт.  ОСТАНКИНО</v>
          </cell>
          <cell r="D181">
            <v>43</v>
          </cell>
        </row>
        <row r="182">
          <cell r="A182" t="str">
            <v>6829 МОЛОЧНЫЕ КЛАССИЧЕСКИЕ сос п/о мгс 2*4_С  ОСТАНКИНО</v>
          </cell>
          <cell r="D182">
            <v>143.483</v>
          </cell>
        </row>
        <row r="183">
          <cell r="A183" t="str">
            <v>6834 ПОСОЛЬСКАЯ ПМ с/к с/н в/у 1/100 10шт.  ОСТАНКИНО</v>
          </cell>
          <cell r="D183">
            <v>141</v>
          </cell>
        </row>
        <row r="184">
          <cell r="A184" t="str">
            <v>6837 ФИЛЕЙНЫЕ Папа Может сос ц/о мгс 0.4кг  ОСТАНКИНО</v>
          </cell>
          <cell r="D184">
            <v>5</v>
          </cell>
        </row>
        <row r="185">
          <cell r="A185" t="str">
            <v>6841 ДОМАШНЯЯ Папа может вар н/о мгс 1*3  ОСТАНКИНО</v>
          </cell>
          <cell r="D185">
            <v>6.0819999999999999</v>
          </cell>
        </row>
        <row r="186">
          <cell r="A186" t="str">
            <v>6852 МОЛОЧНЫЕ ПРЕМИУМ ПМ сос п/о в/ у 1/350  ОСТАНКИНО</v>
          </cell>
          <cell r="D186">
            <v>1011</v>
          </cell>
        </row>
        <row r="187">
          <cell r="A187" t="str">
            <v>6853 МОЛОЧНЫЕ ПРЕМИУМ ПМ сос п/о мгс 1*6  ОСТАНКИНО</v>
          </cell>
          <cell r="D187">
            <v>58.095999999999997</v>
          </cell>
        </row>
        <row r="188">
          <cell r="A188" t="str">
            <v>6854 МОЛОЧНЫЕ ПРЕМИУМ ПМ сос п/о мгс 0.6кг  ОСТАНКИНО</v>
          </cell>
          <cell r="D188">
            <v>37</v>
          </cell>
        </row>
        <row r="189">
          <cell r="A189" t="str">
            <v>6861 ДОМАШНИЙ РЕЦЕПТ Коровино вар п/о  ОСТАНКИНО</v>
          </cell>
          <cell r="D189">
            <v>201.17699999999999</v>
          </cell>
        </row>
        <row r="190">
          <cell r="A190" t="str">
            <v>6862 ДОМАШНИЙ РЕЦЕПТ СО ШПИК. Коровино вар п/о  ОСТАНКИНО</v>
          </cell>
          <cell r="D190">
            <v>15.611000000000001</v>
          </cell>
        </row>
        <row r="191">
          <cell r="A191" t="str">
            <v>6865 ВЕТЧ.НЕЖНАЯ Коровино п/о  ОСТАНКИНО</v>
          </cell>
          <cell r="D191">
            <v>60.005000000000003</v>
          </cell>
        </row>
        <row r="192">
          <cell r="A192" t="str">
            <v>6870 С ГОВЯДИНОЙ СН сос п/о мгс 1*6  ОСТАНКИНО</v>
          </cell>
          <cell r="D192">
            <v>17.245999999999999</v>
          </cell>
        </row>
        <row r="193">
          <cell r="A193" t="str">
            <v>6903 СОЧНЫЕ ПМ сос п/о мгс 0.41кг_osu  ОСТАНКИНО</v>
          </cell>
          <cell r="D193">
            <v>273</v>
          </cell>
        </row>
        <row r="194">
          <cell r="A194" t="str">
            <v>6919 БЕКОН с/к с/н в/у 1/180 10шт.  ОСТАНКИНО</v>
          </cell>
          <cell r="D194">
            <v>76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161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156</v>
          </cell>
        </row>
        <row r="197">
          <cell r="A197" t="str">
            <v>БОНУС Z-ОСОБАЯ Коровино вар п/о (5324)  ОСТАНКИНО</v>
          </cell>
          <cell r="D197">
            <v>5.9279999999999999</v>
          </cell>
        </row>
        <row r="198">
          <cell r="A198" t="str">
            <v>БОНУС СОЧНЫЕ сос п/о мгс 0.41кг_UZ (6087)  ОСТАНКИНО</v>
          </cell>
          <cell r="D198">
            <v>29</v>
          </cell>
        </row>
        <row r="199">
          <cell r="A199" t="str">
            <v>БОНУС СОЧНЫЕ сос п/о мгс 1*6_UZ (6088)  ОСТАНКИНО</v>
          </cell>
          <cell r="D199">
            <v>40.996000000000002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255</v>
          </cell>
        </row>
        <row r="201">
          <cell r="A201" t="str">
            <v>БОНУС_Колбаса вареная Филейская ТМ Вязанка. ВЕС  ПОКОМ</v>
          </cell>
          <cell r="D201">
            <v>105.69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116</v>
          </cell>
        </row>
        <row r="203">
          <cell r="A203" t="str">
            <v>БОНУС_Пельмени Бульмени с говядиной и свининой Наваристые 2,7кг Горячая штучка ВЕС  ПОКОМ</v>
          </cell>
          <cell r="D203">
            <v>24.3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86</v>
          </cell>
        </row>
        <row r="205">
          <cell r="A205" t="str">
            <v>Бутербродная вареная 0,47 кг шт.  СПК</v>
          </cell>
          <cell r="D205">
            <v>7</v>
          </cell>
        </row>
        <row r="206">
          <cell r="A206" t="str">
            <v>Вацлавская п/к (черева) 390 гр.шт. термоус.пак  СПК</v>
          </cell>
          <cell r="D206">
            <v>12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98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416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303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179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14</v>
          </cell>
        </row>
        <row r="212">
          <cell r="A212" t="str">
            <v>Гуцульская с/к "КолбасГрад" 160 гр.шт. термоус. пак  СПК</v>
          </cell>
          <cell r="D212">
            <v>266</v>
          </cell>
        </row>
        <row r="213">
          <cell r="A213" t="str">
            <v>Дельгаро с/в "Эликатессе" 140 гр.шт.  СПК</v>
          </cell>
          <cell r="D213">
            <v>18</v>
          </cell>
        </row>
        <row r="214">
          <cell r="A214" t="str">
            <v>Деревенская рубленая вареная 350 гр.шт. термоус. пак.  СПК</v>
          </cell>
          <cell r="D214">
            <v>3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</v>
          </cell>
        </row>
        <row r="216">
          <cell r="A216" t="str">
            <v>Докторская вареная в/с  СПК</v>
          </cell>
          <cell r="D216">
            <v>4.7859999999999996</v>
          </cell>
        </row>
        <row r="217">
          <cell r="A217" t="str">
            <v>Докторская вареная в/с 0,47 кг шт.  СПК</v>
          </cell>
          <cell r="D217">
            <v>10</v>
          </cell>
        </row>
        <row r="218">
          <cell r="A218" t="str">
            <v>Докторская вареная термоус.пак. "Высокий вкус"  СПК</v>
          </cell>
          <cell r="D218">
            <v>104.40300000000001</v>
          </cell>
        </row>
        <row r="219">
          <cell r="A219" t="str">
            <v>Жар-боллы с курочкой и сыром, ВЕС ТМ Зареченские  ПОКОМ</v>
          </cell>
          <cell r="D219">
            <v>39</v>
          </cell>
        </row>
        <row r="220">
          <cell r="A220" t="str">
            <v>Жар-ладушки с мясом ТМ Зареченские ВЕС ПОКОМ</v>
          </cell>
          <cell r="D220">
            <v>29.6</v>
          </cell>
        </row>
        <row r="221">
          <cell r="A221" t="str">
            <v>Жар-ладушки с яблоком и грушей ТМ Зареченские ВЕС ПОКОМ</v>
          </cell>
          <cell r="D221">
            <v>37</v>
          </cell>
        </row>
        <row r="222">
          <cell r="A222" t="str">
            <v>ЖАР-мени ВЕС ТМ Зареченские  ПОКОМ</v>
          </cell>
          <cell r="D222">
            <v>27.5</v>
          </cell>
        </row>
        <row r="223">
          <cell r="A223" t="str">
            <v>Классическая вареная 400 гр.шт.  СПК</v>
          </cell>
          <cell r="D223">
            <v>1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481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388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155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111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123</v>
          </cell>
        </row>
        <row r="230">
          <cell r="A230" t="str">
            <v>Ла Фаворте с/в "Эликатессе" 140 гр.шт.  СПК</v>
          </cell>
          <cell r="D230">
            <v>128</v>
          </cell>
        </row>
        <row r="231">
          <cell r="A231" t="str">
            <v>Любительская вареная термоус.пак. "Высокий вкус"  СПК</v>
          </cell>
          <cell r="D231">
            <v>21.37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3.6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44.4</v>
          </cell>
        </row>
        <row r="234">
          <cell r="A234" t="str">
            <v>Мусульманская вареная "Просто выгодно"  СПК</v>
          </cell>
          <cell r="D234">
            <v>2.0249999999999999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781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346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738</v>
          </cell>
        </row>
        <row r="238">
          <cell r="A238" t="str">
            <v>Наггетсы с куриным филе и сыром ТМ Вязанка 0,25 кг ПОКОМ</v>
          </cell>
          <cell r="D238">
            <v>125</v>
          </cell>
        </row>
        <row r="239">
          <cell r="A239" t="str">
            <v>Наггетсы Хрустящие ТМ Зареченские. ВЕС ПОКОМ</v>
          </cell>
          <cell r="D239">
            <v>126</v>
          </cell>
        </row>
        <row r="240">
          <cell r="A240" t="str">
            <v>Оригинальная с перцем с/к  СПК</v>
          </cell>
          <cell r="D240">
            <v>1098.9459999999999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158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31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312</v>
          </cell>
        </row>
        <row r="244">
          <cell r="A244" t="str">
            <v>Пельмени Бигбули с мясом, Горячая штучка 0,43кг  ПОКОМ</v>
          </cell>
          <cell r="D244">
            <v>59</v>
          </cell>
        </row>
        <row r="245">
          <cell r="A245" t="str">
            <v>Пельмени Бигбули с мясом, Горячая штучка 0,9кг  ПОКОМ</v>
          </cell>
          <cell r="D245">
            <v>79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392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67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153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396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438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38.9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235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769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229</v>
          </cell>
        </row>
        <row r="255">
          <cell r="A255" t="str">
            <v>Пельмени Домашние с говядиной и свининой 0,7кг, сфера ТМ Зареченские  ПОКОМ</v>
          </cell>
          <cell r="D255">
            <v>29</v>
          </cell>
        </row>
        <row r="256">
          <cell r="A256" t="str">
            <v>Пельмени Домашние со сливочным маслом 0,7кг, сфера ТМ Зареченские  ПОКОМ</v>
          </cell>
          <cell r="D256">
            <v>22</v>
          </cell>
        </row>
        <row r="257">
          <cell r="A257" t="str">
            <v>Пельмени Медвежьи ушки с фермерскими сливками 0,7кг  ПОКОМ</v>
          </cell>
          <cell r="D257">
            <v>28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40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17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286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27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100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82</v>
          </cell>
        </row>
        <row r="264">
          <cell r="A264" t="str">
            <v>Пельмени Сочные сфера 0,8 кг ТМ Стародворье  ПОКОМ</v>
          </cell>
          <cell r="D264">
            <v>20</v>
          </cell>
        </row>
        <row r="265">
          <cell r="A265" t="str">
            <v>Пельмени Сочные сфера 0,9 кг ТМ Стародворье ПОКОМ</v>
          </cell>
          <cell r="D265">
            <v>1</v>
          </cell>
        </row>
        <row r="266">
          <cell r="A266" t="str">
            <v>Пирожки с мясом 0,3кг ТМ Зареченские  ПОКОМ</v>
          </cell>
          <cell r="D266">
            <v>2</v>
          </cell>
        </row>
        <row r="267">
          <cell r="A267" t="str">
            <v>Пирожки с яблоком и грушей 0,3кг ТМ Зареченские  ПОКОМ</v>
          </cell>
          <cell r="D267">
            <v>2</v>
          </cell>
        </row>
        <row r="268">
          <cell r="A268" t="str">
            <v>Покровская вареная 0,47 кг шт.  СПК</v>
          </cell>
          <cell r="D268">
            <v>1</v>
          </cell>
        </row>
        <row r="269">
          <cell r="A269" t="str">
            <v>Ричеза с/к 230 гр.шт.  СПК</v>
          </cell>
          <cell r="D269">
            <v>222</v>
          </cell>
        </row>
        <row r="270">
          <cell r="A270" t="str">
            <v>Сальчетти с/к 230 гр.шт.  СПК</v>
          </cell>
          <cell r="D270">
            <v>145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4</v>
          </cell>
        </row>
        <row r="272">
          <cell r="A272" t="str">
            <v>Салями Трюфель с/в "Эликатессе" 0,16 кг.шт.  СПК</v>
          </cell>
          <cell r="D272">
            <v>89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303.95100000000002</v>
          </cell>
        </row>
        <row r="274">
          <cell r="A274" t="str">
            <v>Сардельки "Необыкновенные" (в ср.защ.атм.)  СПК</v>
          </cell>
          <cell r="D274">
            <v>1.268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303.58499999999998</v>
          </cell>
        </row>
        <row r="276">
          <cell r="A276" t="str">
            <v>Семейная с чесночком Экстра вареная  СПК</v>
          </cell>
          <cell r="D276">
            <v>9.1379999999999999</v>
          </cell>
        </row>
        <row r="277">
          <cell r="A277" t="str">
            <v>Семейная с чесночком Экстра вареная 0,5 кг.шт.  СПК</v>
          </cell>
          <cell r="D277">
            <v>3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26</v>
          </cell>
        </row>
        <row r="279">
          <cell r="A279" t="str">
            <v>Сервелат Финский в/к 0,38 кг.шт. термофор.пак.  СПК</v>
          </cell>
          <cell r="D279">
            <v>6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5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116</v>
          </cell>
        </row>
        <row r="282">
          <cell r="A282" t="str">
            <v>Сибирская особая с/к 0,235 кг шт.  СПК</v>
          </cell>
          <cell r="D282">
            <v>975</v>
          </cell>
        </row>
        <row r="283">
          <cell r="A283" t="str">
            <v>Славянская п/к 0,38 кг шт.термофор.пак.  СПК</v>
          </cell>
          <cell r="D283">
            <v>2</v>
          </cell>
        </row>
        <row r="284">
          <cell r="A284" t="str">
            <v>Смаколадьи с яблоком и грушей ТМ Зареченские,0,9 кг ПОКОМ</v>
          </cell>
          <cell r="D284">
            <v>1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Мусульманские "Просто выгодно" (в ср.защ.атм.)  СПК</v>
          </cell>
          <cell r="D286">
            <v>1.2170000000000001</v>
          </cell>
        </row>
        <row r="287">
          <cell r="A287" t="str">
            <v>Сосиски Хот-дог ВЕС (лоток с ср.защ.атм.)   СПК</v>
          </cell>
          <cell r="D287">
            <v>15.021000000000001</v>
          </cell>
        </row>
        <row r="288">
          <cell r="A288" t="str">
            <v>Сосисоны в темпуре ВЕС  ПОКОМ</v>
          </cell>
          <cell r="D288">
            <v>7.2</v>
          </cell>
        </row>
        <row r="289">
          <cell r="A289" t="str">
            <v>Сочный мегачебурек ТМ Зареченские ВЕС ПОКОМ</v>
          </cell>
          <cell r="D289">
            <v>58.12</v>
          </cell>
        </row>
        <row r="290">
          <cell r="A290" t="str">
            <v>Торо Неро с/в "Эликатессе" 140 гр.шт.  СПК</v>
          </cell>
          <cell r="D290">
            <v>28</v>
          </cell>
        </row>
        <row r="291">
          <cell r="A291" t="str">
            <v>Уши свиные копченые к пиву 0,15кг нар. д/ф шт.  СПК</v>
          </cell>
          <cell r="D291">
            <v>10</v>
          </cell>
        </row>
        <row r="292">
          <cell r="A292" t="str">
            <v>Фестивальная пора с/к 100 гр.шт.нар. (лоток с ср.защ.атм.)  СПК</v>
          </cell>
          <cell r="D292">
            <v>135</v>
          </cell>
        </row>
        <row r="293">
          <cell r="A293" t="str">
            <v>Фестивальная пора с/к 235 гр.шт.  СПК</v>
          </cell>
          <cell r="D293">
            <v>588</v>
          </cell>
        </row>
        <row r="294">
          <cell r="A294" t="str">
            <v>Фестивальная пора с/к термоус.пак  СПК</v>
          </cell>
          <cell r="D294">
            <v>4.7220000000000004</v>
          </cell>
        </row>
        <row r="295">
          <cell r="A295" t="str">
            <v>Фуэт с/в "Эликатессе" 160 гр.шт.  СПК</v>
          </cell>
          <cell r="D295">
            <v>57</v>
          </cell>
        </row>
        <row r="296">
          <cell r="A296" t="str">
            <v>Хинкали Классические ТМ Зареченские ВЕС ПОКОМ</v>
          </cell>
          <cell r="D296">
            <v>15</v>
          </cell>
        </row>
        <row r="297">
          <cell r="A297" t="str">
            <v>Хотстеры ТМ Горячая штучка ТС Хотстеры 0,25 кг зам  ПОКОМ</v>
          </cell>
          <cell r="D297">
            <v>448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78</v>
          </cell>
        </row>
        <row r="299">
          <cell r="A299" t="str">
            <v>Хрустящие крылышки ТМ Горячая штучка 0,3 кг зам  ПОКОМ</v>
          </cell>
          <cell r="D299">
            <v>155</v>
          </cell>
        </row>
        <row r="300">
          <cell r="A300" t="str">
            <v>Чебупай сочное яблоко ТМ Горячая штучка 0,2 кг зам.  ПОКОМ</v>
          </cell>
          <cell r="D300">
            <v>21</v>
          </cell>
        </row>
        <row r="301">
          <cell r="A301" t="str">
            <v>Чебупай спелая вишня ТМ Горячая штучка 0,2 кг зам.  ПОКОМ</v>
          </cell>
          <cell r="D301">
            <v>59</v>
          </cell>
        </row>
        <row r="302">
          <cell r="A302" t="str">
            <v>Чебупели Курочка гриль ТМ Горячая штучка, 0,3 кг зам  ПОКОМ</v>
          </cell>
          <cell r="D302">
            <v>52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274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651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70</v>
          </cell>
        </row>
        <row r="307">
          <cell r="A307" t="str">
            <v>Шпикачки Русские (черева) (в ср.защ.атм.) "Высокий вкус"  СПК</v>
          </cell>
          <cell r="D307">
            <v>19.957000000000001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52</v>
          </cell>
        </row>
        <row r="309">
          <cell r="A309" t="str">
            <v>Юбилейная с/к 0,10 кг.шт. нарезка (лоток с ср.защ.атм.)  СПК</v>
          </cell>
          <cell r="D309">
            <v>21</v>
          </cell>
        </row>
        <row r="310">
          <cell r="A310" t="str">
            <v>Юбилейная с/к 0,235 кг.шт.  СПК</v>
          </cell>
          <cell r="D310">
            <v>1326</v>
          </cell>
        </row>
        <row r="311">
          <cell r="A311" t="str">
            <v>Итого</v>
          </cell>
          <cell r="D311">
            <v>68083.735000000001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92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88" sqref="T88"/>
    </sheetView>
  </sheetViews>
  <sheetFormatPr defaultColWidth="10.5" defaultRowHeight="11.45" customHeight="1" outlineLevelRow="1" x14ac:dyDescent="0.2"/>
  <cols>
    <col min="1" max="1" width="53.33203125" style="1" customWidth="1"/>
    <col min="2" max="2" width="3.6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5" width="1" style="5" customWidth="1"/>
    <col min="16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4" width="6.33203125" style="5" customWidth="1"/>
    <col min="35" max="36" width="1.66406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H2" s="20" t="s">
        <v>125</v>
      </c>
    </row>
    <row r="3" spans="1:36" s="1" customFormat="1" ht="9.9499999999999993" customHeight="1" x14ac:dyDescent="0.2">
      <c r="AE3" s="20" t="s">
        <v>121</v>
      </c>
      <c r="AF3" s="20" t="s">
        <v>122</v>
      </c>
      <c r="AG3" s="20" t="s">
        <v>123</v>
      </c>
      <c r="AH3" s="20" t="s">
        <v>124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  <c r="AG4" s="13" t="s">
        <v>108</v>
      </c>
      <c r="AH4" s="13" t="s">
        <v>108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109</v>
      </c>
      <c r="L5" s="16" t="s">
        <v>110</v>
      </c>
      <c r="M5" s="16" t="s">
        <v>111</v>
      </c>
      <c r="P5" s="16" t="s">
        <v>116</v>
      </c>
      <c r="Q5" s="16" t="s">
        <v>117</v>
      </c>
      <c r="R5" s="16" t="s">
        <v>118</v>
      </c>
      <c r="T5" s="16" t="s">
        <v>119</v>
      </c>
      <c r="Y5" s="16" t="s">
        <v>112</v>
      </c>
      <c r="Z5" s="16" t="s">
        <v>113</v>
      </c>
      <c r="AA5" s="16" t="s">
        <v>114</v>
      </c>
      <c r="AB5" s="16" t="s">
        <v>115</v>
      </c>
      <c r="AE5" s="16" t="s">
        <v>126</v>
      </c>
      <c r="AF5" s="16" t="s">
        <v>127</v>
      </c>
      <c r="AG5" s="16" t="s">
        <v>120</v>
      </c>
      <c r="AH5" s="16" t="s">
        <v>128</v>
      </c>
    </row>
    <row r="6" spans="1:36" ht="11.1" customHeight="1" x14ac:dyDescent="0.2">
      <c r="A6" s="6"/>
      <c r="B6" s="6"/>
      <c r="C6" s="3"/>
      <c r="D6" s="3"/>
      <c r="E6" s="9">
        <f>SUM(E7:E105)</f>
        <v>107438.21800000002</v>
      </c>
      <c r="F6" s="9">
        <f>SUM(F7:F105)</f>
        <v>71023.385000000009</v>
      </c>
      <c r="I6" s="9">
        <f>SUM(I7:I105)</f>
        <v>106807.70099999999</v>
      </c>
      <c r="J6" s="9">
        <f t="shared" ref="J6:T6" si="0">SUM(J7:J105)</f>
        <v>630.51700000000028</v>
      </c>
      <c r="K6" s="9">
        <f t="shared" si="0"/>
        <v>2150</v>
      </c>
      <c r="L6" s="9">
        <f t="shared" si="0"/>
        <v>33817</v>
      </c>
      <c r="M6" s="9">
        <f t="shared" si="0"/>
        <v>4634</v>
      </c>
      <c r="N6" s="9">
        <f t="shared" si="0"/>
        <v>0</v>
      </c>
      <c r="O6" s="9">
        <f t="shared" si="0"/>
        <v>0</v>
      </c>
      <c r="P6" s="9">
        <f t="shared" si="0"/>
        <v>4380</v>
      </c>
      <c r="Q6" s="9">
        <f t="shared" si="0"/>
        <v>18270</v>
      </c>
      <c r="R6" s="9">
        <f t="shared" si="0"/>
        <v>38520</v>
      </c>
      <c r="S6" s="9">
        <f t="shared" si="0"/>
        <v>21487.643599999999</v>
      </c>
      <c r="T6" s="9">
        <f t="shared" si="0"/>
        <v>15270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19332.670399999995</v>
      </c>
      <c r="Z6" s="9">
        <f t="shared" ref="Z6" si="4">SUM(Z7:Z105)</f>
        <v>20208.409799999994</v>
      </c>
      <c r="AA6" s="9">
        <f t="shared" ref="AA6" si="5">SUM(AA7:AA105)</f>
        <v>19985.370399999996</v>
      </c>
      <c r="AB6" s="9">
        <f t="shared" ref="AB6" si="6">SUM(AB7:AB105)</f>
        <v>21931.088000000003</v>
      </c>
      <c r="AE6" s="9">
        <f t="shared" ref="AE6" si="7">SUM(AE7:AE105)</f>
        <v>1481.1</v>
      </c>
      <c r="AF6" s="9">
        <f t="shared" ref="AF6" si="8">SUM(AF7:AF105)</f>
        <v>7433.199999999998</v>
      </c>
      <c r="AG6" s="9">
        <f t="shared" ref="AG6" si="9">SUM(AG7:AG105)</f>
        <v>16999.099999999999</v>
      </c>
      <c r="AH6" s="9">
        <f t="shared" ref="AH6" si="10">SUM(AH7:AH105)</f>
        <v>6999.3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215</v>
      </c>
      <c r="D7" s="8">
        <v>584</v>
      </c>
      <c r="E7" s="8">
        <v>493</v>
      </c>
      <c r="F7" s="8">
        <v>283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517</v>
      </c>
      <c r="J7" s="15">
        <f>E7-I7</f>
        <v>-24</v>
      </c>
      <c r="K7" s="15">
        <f>VLOOKUP(A:A,[1]TDSheet!$A:$M,13,0)</f>
        <v>0</v>
      </c>
      <c r="L7" s="15">
        <f>VLOOKUP(A:A,[1]TDSheet!$A:$N,14,0)</f>
        <v>120</v>
      </c>
      <c r="M7" s="15">
        <f>VLOOKUP(A:A,[1]TDSheet!$A:$T,20,0)</f>
        <v>80</v>
      </c>
      <c r="N7" s="15"/>
      <c r="O7" s="15"/>
      <c r="P7" s="17">
        <v>40</v>
      </c>
      <c r="Q7" s="17">
        <v>80</v>
      </c>
      <c r="R7" s="17">
        <v>200</v>
      </c>
      <c r="S7" s="15">
        <f>E7/5</f>
        <v>98.6</v>
      </c>
      <c r="T7" s="17">
        <v>40</v>
      </c>
      <c r="U7" s="18">
        <f>(F7+K7+L7+M7+P7+Q7+R7+T7)/S7</f>
        <v>8.5496957403651113</v>
      </c>
      <c r="V7" s="15">
        <f>F7/S7</f>
        <v>2.8701825557809331</v>
      </c>
      <c r="W7" s="15"/>
      <c r="X7" s="15"/>
      <c r="Y7" s="15">
        <f>VLOOKUP(A:A,[1]TDSheet!$A:$Y,25,0)</f>
        <v>70.8</v>
      </c>
      <c r="Z7" s="15">
        <f>VLOOKUP(A:A,[1]TDSheet!$A:$Z,26,0)</f>
        <v>78.2</v>
      </c>
      <c r="AA7" s="15">
        <f>VLOOKUP(A:A,[1]TDSheet!$A:$AA,27,0)</f>
        <v>91.2</v>
      </c>
      <c r="AB7" s="15">
        <f>VLOOKUP(A:A,[3]TDSheet!$A:$D,4,0)</f>
        <v>91</v>
      </c>
      <c r="AC7" s="15">
        <f>VLOOKUP(A:A,[1]TDSheet!$A:$AC,29,0)</f>
        <v>0</v>
      </c>
      <c r="AD7" s="15" t="str">
        <f>VLOOKUP(A:A,[1]TDSheet!$A:$AD,30,0)</f>
        <v>скидка</v>
      </c>
      <c r="AE7" s="15">
        <f>P7*G7</f>
        <v>16</v>
      </c>
      <c r="AF7" s="15">
        <f>Q7*G7</f>
        <v>32</v>
      </c>
      <c r="AG7" s="15">
        <f>R7*G7</f>
        <v>80</v>
      </c>
      <c r="AH7" s="15">
        <f>T7*G7</f>
        <v>16</v>
      </c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1598.0830000000001</v>
      </c>
      <c r="D8" s="8">
        <v>2259.5010000000002</v>
      </c>
      <c r="E8" s="8">
        <v>2214.203</v>
      </c>
      <c r="F8" s="8">
        <v>1582.9190000000001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2235.3000000000002</v>
      </c>
      <c r="J8" s="15">
        <f t="shared" ref="J8:J71" si="11">E8-I8</f>
        <v>-21.097000000000207</v>
      </c>
      <c r="K8" s="15">
        <f>VLOOKUP(A:A,[1]TDSheet!$A:$M,13,0)</f>
        <v>0</v>
      </c>
      <c r="L8" s="15">
        <f>VLOOKUP(A:A,[1]TDSheet!$A:$N,14,0)</f>
        <v>1000</v>
      </c>
      <c r="M8" s="15">
        <f>VLOOKUP(A:A,[1]TDSheet!$A:$T,20,0)</f>
        <v>0</v>
      </c>
      <c r="N8" s="15"/>
      <c r="O8" s="15"/>
      <c r="P8" s="17"/>
      <c r="Q8" s="17">
        <v>200</v>
      </c>
      <c r="R8" s="17">
        <v>800</v>
      </c>
      <c r="S8" s="15">
        <f t="shared" ref="S8:S71" si="12">E8/5</f>
        <v>442.84059999999999</v>
      </c>
      <c r="T8" s="17">
        <v>700</v>
      </c>
      <c r="U8" s="18">
        <f t="shared" ref="U8:U71" si="13">(F8+K8+L8+M8+P8+Q8+R8+T8)/S8</f>
        <v>9.6714686955080449</v>
      </c>
      <c r="V8" s="15">
        <f t="shared" ref="V8:V71" si="14">F8/S8</f>
        <v>3.5744667494353499</v>
      </c>
      <c r="W8" s="15"/>
      <c r="X8" s="15"/>
      <c r="Y8" s="15">
        <f>VLOOKUP(A:A,[1]TDSheet!$A:$Y,25,0)</f>
        <v>543.44979999999998</v>
      </c>
      <c r="Z8" s="15">
        <f>VLOOKUP(A:A,[1]TDSheet!$A:$Z,26,0)</f>
        <v>452.0702</v>
      </c>
      <c r="AA8" s="15">
        <f>VLOOKUP(A:A,[1]TDSheet!$A:$AA,27,0)</f>
        <v>449.64080000000001</v>
      </c>
      <c r="AB8" s="15">
        <f>VLOOKUP(A:A,[3]TDSheet!$A:$D,4,0)</f>
        <v>361.73599999999999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5">P8*G8</f>
        <v>0</v>
      </c>
      <c r="AF8" s="15">
        <f t="shared" ref="AF8:AF71" si="16">Q8*G8</f>
        <v>200</v>
      </c>
      <c r="AG8" s="15">
        <f t="shared" ref="AG8:AG71" si="17">R8*G8</f>
        <v>800</v>
      </c>
      <c r="AH8" s="15">
        <f t="shared" ref="AH8:AH71" si="18">T8*G8</f>
        <v>700</v>
      </c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1773.913</v>
      </c>
      <c r="D9" s="8">
        <v>2404.0889999999999</v>
      </c>
      <c r="E9" s="8">
        <v>2483.2979999999998</v>
      </c>
      <c r="F9" s="8">
        <v>1623.2840000000001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2479.5</v>
      </c>
      <c r="J9" s="15">
        <f t="shared" si="11"/>
        <v>3.7979999999997744</v>
      </c>
      <c r="K9" s="15">
        <f>VLOOKUP(A:A,[1]TDSheet!$A:$M,13,0)</f>
        <v>300</v>
      </c>
      <c r="L9" s="15">
        <f>VLOOKUP(A:A,[1]TDSheet!$A:$N,14,0)</f>
        <v>1000</v>
      </c>
      <c r="M9" s="15">
        <f>VLOOKUP(A:A,[1]TDSheet!$A:$T,20,0)</f>
        <v>0</v>
      </c>
      <c r="N9" s="15"/>
      <c r="O9" s="15"/>
      <c r="P9" s="17"/>
      <c r="Q9" s="17">
        <v>200</v>
      </c>
      <c r="R9" s="17">
        <v>900</v>
      </c>
      <c r="S9" s="15">
        <f t="shared" si="12"/>
        <v>496.65959999999995</v>
      </c>
      <c r="T9" s="17">
        <v>700</v>
      </c>
      <c r="U9" s="18">
        <f t="shared" si="13"/>
        <v>9.5101030967688942</v>
      </c>
      <c r="V9" s="15">
        <f t="shared" si="14"/>
        <v>3.2684035504397784</v>
      </c>
      <c r="W9" s="15"/>
      <c r="X9" s="15"/>
      <c r="Y9" s="15">
        <f>VLOOKUP(A:A,[1]TDSheet!$A:$Y,25,0)</f>
        <v>480.93619999999999</v>
      </c>
      <c r="Z9" s="15">
        <f>VLOOKUP(A:A,[1]TDSheet!$A:$Z,26,0)</f>
        <v>508.23680000000002</v>
      </c>
      <c r="AA9" s="15">
        <f>VLOOKUP(A:A,[1]TDSheet!$A:$AA,27,0)</f>
        <v>482.03540000000004</v>
      </c>
      <c r="AB9" s="15">
        <f>VLOOKUP(A:A,[3]TDSheet!$A:$D,4,0)</f>
        <v>602.74699999999996</v>
      </c>
      <c r="AC9" s="15" t="str">
        <f>VLOOKUP(A:A,[1]TDSheet!$A:$AC,29,0)</f>
        <v>кор</v>
      </c>
      <c r="AD9" s="15">
        <f>VLOOKUP(A:A,[1]TDSheet!$A:$AD,30,0)</f>
        <v>0</v>
      </c>
      <c r="AE9" s="15">
        <f t="shared" si="15"/>
        <v>0</v>
      </c>
      <c r="AF9" s="15">
        <f t="shared" si="16"/>
        <v>200</v>
      </c>
      <c r="AG9" s="15">
        <f t="shared" si="17"/>
        <v>900</v>
      </c>
      <c r="AH9" s="15">
        <f t="shared" si="18"/>
        <v>700</v>
      </c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49.171999999999997</v>
      </c>
      <c r="D10" s="8">
        <v>134.589</v>
      </c>
      <c r="E10" s="8">
        <v>80.715000000000003</v>
      </c>
      <c r="F10" s="8">
        <v>102.538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78.5</v>
      </c>
      <c r="J10" s="15">
        <f t="shared" si="11"/>
        <v>2.2150000000000034</v>
      </c>
      <c r="K10" s="15">
        <f>VLOOKUP(A:A,[1]TDSheet!$A:$M,13,0)</f>
        <v>0</v>
      </c>
      <c r="L10" s="15">
        <f>VLOOKUP(A:A,[1]TDSheet!$A:$N,14,0)</f>
        <v>0</v>
      </c>
      <c r="M10" s="15">
        <f>VLOOKUP(A:A,[1]TDSheet!$A:$T,20,0)</f>
        <v>0</v>
      </c>
      <c r="N10" s="15"/>
      <c r="O10" s="15"/>
      <c r="P10" s="17"/>
      <c r="Q10" s="17"/>
      <c r="R10" s="17">
        <v>100</v>
      </c>
      <c r="S10" s="15">
        <f t="shared" si="12"/>
        <v>16.143000000000001</v>
      </c>
      <c r="T10" s="17"/>
      <c r="U10" s="18">
        <f t="shared" si="13"/>
        <v>12.546490739020008</v>
      </c>
      <c r="V10" s="15">
        <f t="shared" si="14"/>
        <v>6.351855293315988</v>
      </c>
      <c r="W10" s="15"/>
      <c r="X10" s="15"/>
      <c r="Y10" s="15">
        <f>VLOOKUP(A:A,[1]TDSheet!$A:$Y,25,0)</f>
        <v>16.375399999999999</v>
      </c>
      <c r="Z10" s="15">
        <f>VLOOKUP(A:A,[1]TDSheet!$A:$Z,26,0)</f>
        <v>9.8073999999999995</v>
      </c>
      <c r="AA10" s="15">
        <f>VLOOKUP(A:A,[1]TDSheet!$A:$AA,27,0)</f>
        <v>15.709399999999999</v>
      </c>
      <c r="AB10" s="15">
        <f>VLOOKUP(A:A,[3]TDSheet!$A:$D,4,0)</f>
        <v>10.69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5"/>
        <v>0</v>
      </c>
      <c r="AF10" s="15">
        <f t="shared" si="16"/>
        <v>0</v>
      </c>
      <c r="AG10" s="15">
        <f t="shared" si="17"/>
        <v>100</v>
      </c>
      <c r="AH10" s="15">
        <f t="shared" si="18"/>
        <v>0</v>
      </c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77.994</v>
      </c>
      <c r="D11" s="8">
        <v>210.13900000000001</v>
      </c>
      <c r="E11" s="8">
        <v>153.22399999999999</v>
      </c>
      <c r="F11" s="8">
        <v>129.49600000000001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152.18</v>
      </c>
      <c r="J11" s="15">
        <f t="shared" si="11"/>
        <v>1.0439999999999827</v>
      </c>
      <c r="K11" s="15">
        <f>VLOOKUP(A:A,[1]TDSheet!$A:$M,13,0)</f>
        <v>0</v>
      </c>
      <c r="L11" s="15">
        <f>VLOOKUP(A:A,[1]TDSheet!$A:$N,14,0)</f>
        <v>30</v>
      </c>
      <c r="M11" s="15">
        <f>VLOOKUP(A:A,[1]TDSheet!$A:$T,20,0)</f>
        <v>0</v>
      </c>
      <c r="N11" s="15"/>
      <c r="O11" s="15"/>
      <c r="P11" s="17"/>
      <c r="Q11" s="17">
        <v>30</v>
      </c>
      <c r="R11" s="17">
        <v>60</v>
      </c>
      <c r="S11" s="15">
        <f t="shared" si="12"/>
        <v>30.644799999999996</v>
      </c>
      <c r="T11" s="17">
        <v>20</v>
      </c>
      <c r="U11" s="18">
        <f t="shared" si="13"/>
        <v>8.7941836787970562</v>
      </c>
      <c r="V11" s="15">
        <f t="shared" si="14"/>
        <v>4.2257087662507189</v>
      </c>
      <c r="W11" s="15"/>
      <c r="X11" s="15"/>
      <c r="Y11" s="15">
        <f>VLOOKUP(A:A,[1]TDSheet!$A:$Y,25,0)</f>
        <v>27.783800000000003</v>
      </c>
      <c r="Z11" s="15">
        <f>VLOOKUP(A:A,[1]TDSheet!$A:$Z,26,0)</f>
        <v>27.067200000000003</v>
      </c>
      <c r="AA11" s="15">
        <f>VLOOKUP(A:A,[1]TDSheet!$A:$AA,27,0)</f>
        <v>31.294999999999998</v>
      </c>
      <c r="AB11" s="15">
        <f>VLOOKUP(A:A,[3]TDSheet!$A:$D,4,0)</f>
        <v>29.484000000000002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5"/>
        <v>0</v>
      </c>
      <c r="AF11" s="15">
        <f t="shared" si="16"/>
        <v>30</v>
      </c>
      <c r="AG11" s="15">
        <f t="shared" si="17"/>
        <v>60</v>
      </c>
      <c r="AH11" s="15">
        <f t="shared" si="18"/>
        <v>20</v>
      </c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368.11</v>
      </c>
      <c r="D12" s="8">
        <v>861.71299999999997</v>
      </c>
      <c r="E12" s="8">
        <v>682.44200000000001</v>
      </c>
      <c r="F12" s="8">
        <v>528.303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668.4</v>
      </c>
      <c r="J12" s="15">
        <f t="shared" si="11"/>
        <v>14.04200000000003</v>
      </c>
      <c r="K12" s="15">
        <f>VLOOKUP(A:A,[1]TDSheet!$A:$M,13,0)</f>
        <v>0</v>
      </c>
      <c r="L12" s="15">
        <f>VLOOKUP(A:A,[1]TDSheet!$A:$N,14,0)</f>
        <v>300</v>
      </c>
      <c r="M12" s="15">
        <f>VLOOKUP(A:A,[1]TDSheet!$A:$T,20,0)</f>
        <v>0</v>
      </c>
      <c r="N12" s="15"/>
      <c r="O12" s="15"/>
      <c r="P12" s="17"/>
      <c r="Q12" s="17"/>
      <c r="R12" s="17">
        <v>300</v>
      </c>
      <c r="S12" s="15">
        <f t="shared" si="12"/>
        <v>136.48840000000001</v>
      </c>
      <c r="T12" s="17">
        <v>50</v>
      </c>
      <c r="U12" s="18">
        <f t="shared" si="13"/>
        <v>8.6329900562978228</v>
      </c>
      <c r="V12" s="15">
        <f t="shared" si="14"/>
        <v>3.8706805853098136</v>
      </c>
      <c r="W12" s="15"/>
      <c r="X12" s="15"/>
      <c r="Y12" s="15">
        <f>VLOOKUP(A:A,[1]TDSheet!$A:$Y,25,0)</f>
        <v>123.04780000000001</v>
      </c>
      <c r="Z12" s="15">
        <f>VLOOKUP(A:A,[1]TDSheet!$A:$Z,26,0)</f>
        <v>118.5386</v>
      </c>
      <c r="AA12" s="15">
        <f>VLOOKUP(A:A,[1]TDSheet!$A:$AA,27,0)</f>
        <v>138.4452</v>
      </c>
      <c r="AB12" s="15">
        <f>VLOOKUP(A:A,[3]TDSheet!$A:$D,4,0)</f>
        <v>179.16900000000001</v>
      </c>
      <c r="AC12" s="15" t="str">
        <f>VLOOKUP(A:A,[1]TDSheet!$A:$AC,29,0)</f>
        <v>м90з</v>
      </c>
      <c r="AD12" s="15" t="e">
        <f>VLOOKUP(A:A,[1]TDSheet!$A:$AD,30,0)</f>
        <v>#N/A</v>
      </c>
      <c r="AE12" s="15">
        <f t="shared" si="15"/>
        <v>0</v>
      </c>
      <c r="AF12" s="15">
        <f t="shared" si="16"/>
        <v>0</v>
      </c>
      <c r="AG12" s="15">
        <f t="shared" si="17"/>
        <v>300</v>
      </c>
      <c r="AH12" s="15">
        <f t="shared" si="18"/>
        <v>50</v>
      </c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567</v>
      </c>
      <c r="D13" s="8">
        <v>665</v>
      </c>
      <c r="E13" s="8">
        <v>605</v>
      </c>
      <c r="F13" s="8">
        <v>574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616</v>
      </c>
      <c r="J13" s="15">
        <f t="shared" si="11"/>
        <v>-11</v>
      </c>
      <c r="K13" s="15">
        <f>VLOOKUP(A:A,[1]TDSheet!$A:$M,13,0)</f>
        <v>0</v>
      </c>
      <c r="L13" s="15">
        <f>VLOOKUP(A:A,[1]TDSheet!$A:$N,14,0)</f>
        <v>0</v>
      </c>
      <c r="M13" s="15">
        <f>VLOOKUP(A:A,[1]TDSheet!$A:$T,20,0)</f>
        <v>0</v>
      </c>
      <c r="N13" s="15"/>
      <c r="O13" s="15"/>
      <c r="P13" s="17">
        <v>80</v>
      </c>
      <c r="Q13" s="17">
        <v>200</v>
      </c>
      <c r="R13" s="17">
        <v>200</v>
      </c>
      <c r="S13" s="15">
        <f t="shared" si="12"/>
        <v>121</v>
      </c>
      <c r="T13" s="17"/>
      <c r="U13" s="18">
        <f t="shared" si="13"/>
        <v>8.7107438016528924</v>
      </c>
      <c r="V13" s="15">
        <f t="shared" si="14"/>
        <v>4.7438016528925617</v>
      </c>
      <c r="W13" s="15"/>
      <c r="X13" s="15"/>
      <c r="Y13" s="15">
        <f>VLOOKUP(A:A,[1]TDSheet!$A:$Y,25,0)</f>
        <v>115</v>
      </c>
      <c r="Z13" s="15">
        <f>VLOOKUP(A:A,[1]TDSheet!$A:$Z,26,0)</f>
        <v>112.2</v>
      </c>
      <c r="AA13" s="15">
        <f>VLOOKUP(A:A,[1]TDSheet!$A:$AA,27,0)</f>
        <v>107</v>
      </c>
      <c r="AB13" s="15">
        <f>VLOOKUP(A:A,[3]TDSheet!$A:$D,4,0)</f>
        <v>120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5"/>
        <v>20</v>
      </c>
      <c r="AF13" s="15">
        <f t="shared" si="16"/>
        <v>50</v>
      </c>
      <c r="AG13" s="15">
        <f t="shared" si="17"/>
        <v>50</v>
      </c>
      <c r="AH13" s="15">
        <f t="shared" si="18"/>
        <v>0</v>
      </c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33.29</v>
      </c>
      <c r="D14" s="8">
        <v>118.592</v>
      </c>
      <c r="E14" s="8">
        <v>94.522000000000006</v>
      </c>
      <c r="F14" s="8">
        <v>54.345999999999997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96</v>
      </c>
      <c r="J14" s="15">
        <f t="shared" si="11"/>
        <v>-1.4779999999999944</v>
      </c>
      <c r="K14" s="15">
        <f>VLOOKUP(A:A,[1]TDSheet!$A:$M,13,0)</f>
        <v>0</v>
      </c>
      <c r="L14" s="15">
        <f>VLOOKUP(A:A,[1]TDSheet!$A:$N,14,0)</f>
        <v>50</v>
      </c>
      <c r="M14" s="15">
        <f>VLOOKUP(A:A,[1]TDSheet!$A:$T,20,0)</f>
        <v>0</v>
      </c>
      <c r="N14" s="15"/>
      <c r="O14" s="15"/>
      <c r="P14" s="17"/>
      <c r="Q14" s="17">
        <v>10</v>
      </c>
      <c r="R14" s="17">
        <v>20</v>
      </c>
      <c r="S14" s="15">
        <f t="shared" si="12"/>
        <v>18.904400000000003</v>
      </c>
      <c r="T14" s="17">
        <v>20</v>
      </c>
      <c r="U14" s="18">
        <f t="shared" si="13"/>
        <v>8.1645542836588305</v>
      </c>
      <c r="V14" s="15">
        <f t="shared" si="14"/>
        <v>2.8747804743869145</v>
      </c>
      <c r="W14" s="15"/>
      <c r="X14" s="15"/>
      <c r="Y14" s="15">
        <f>VLOOKUP(A:A,[1]TDSheet!$A:$Y,25,0)</f>
        <v>16.2102</v>
      </c>
      <c r="Z14" s="15">
        <f>VLOOKUP(A:A,[1]TDSheet!$A:$Z,26,0)</f>
        <v>15.616</v>
      </c>
      <c r="AA14" s="15">
        <f>VLOOKUP(A:A,[1]TDSheet!$A:$AA,27,0)</f>
        <v>16.540600000000001</v>
      </c>
      <c r="AB14" s="15">
        <f>VLOOKUP(A:A,[3]TDSheet!$A:$D,4,0)</f>
        <v>31.417999999999999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5"/>
        <v>0</v>
      </c>
      <c r="AF14" s="15">
        <f t="shared" si="16"/>
        <v>10</v>
      </c>
      <c r="AG14" s="15">
        <f t="shared" si="17"/>
        <v>20</v>
      </c>
      <c r="AH14" s="15">
        <f t="shared" si="18"/>
        <v>20</v>
      </c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343.22500000000002</v>
      </c>
      <c r="D15" s="8">
        <v>401.50299999999999</v>
      </c>
      <c r="E15" s="8">
        <v>530.33900000000006</v>
      </c>
      <c r="F15" s="8">
        <v>77.510999999999996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591.78700000000003</v>
      </c>
      <c r="J15" s="15">
        <f t="shared" si="11"/>
        <v>-61.447999999999979</v>
      </c>
      <c r="K15" s="15">
        <f>VLOOKUP(A:A,[1]TDSheet!$A:$M,13,0)</f>
        <v>0</v>
      </c>
      <c r="L15" s="15">
        <f>VLOOKUP(A:A,[1]TDSheet!$A:$N,14,0)</f>
        <v>550</v>
      </c>
      <c r="M15" s="15">
        <f>VLOOKUP(A:A,[1]TDSheet!$A:$T,20,0)</f>
        <v>50</v>
      </c>
      <c r="N15" s="15"/>
      <c r="O15" s="15"/>
      <c r="P15" s="17"/>
      <c r="Q15" s="17">
        <v>150</v>
      </c>
      <c r="R15" s="17">
        <v>150</v>
      </c>
      <c r="S15" s="15">
        <f t="shared" si="12"/>
        <v>106.06780000000001</v>
      </c>
      <c r="T15" s="17">
        <v>100</v>
      </c>
      <c r="U15" s="18">
        <f t="shared" si="13"/>
        <v>10.158700378437187</v>
      </c>
      <c r="V15" s="15">
        <f t="shared" si="14"/>
        <v>0.73076843302114303</v>
      </c>
      <c r="W15" s="15"/>
      <c r="X15" s="15"/>
      <c r="Y15" s="15">
        <f>VLOOKUP(A:A,[1]TDSheet!$A:$Y,25,0)</f>
        <v>92.266999999999996</v>
      </c>
      <c r="Z15" s="15">
        <f>VLOOKUP(A:A,[1]TDSheet!$A:$Z,26,0)</f>
        <v>100.50660000000001</v>
      </c>
      <c r="AA15" s="15">
        <f>VLOOKUP(A:A,[1]TDSheet!$A:$AA,27,0)</f>
        <v>89.531599999999997</v>
      </c>
      <c r="AB15" s="15">
        <f>VLOOKUP(A:A,[3]TDSheet!$A:$D,4,0)</f>
        <v>101.515</v>
      </c>
      <c r="AC15" s="15">
        <f>VLOOKUP(A:A,[1]TDSheet!$A:$AC,29,0)</f>
        <v>0</v>
      </c>
      <c r="AD15" s="15">
        <f>VLOOKUP(A:A,[1]TDSheet!$A:$AD,30,0)</f>
        <v>0</v>
      </c>
      <c r="AE15" s="15">
        <f t="shared" si="15"/>
        <v>0</v>
      </c>
      <c r="AF15" s="15">
        <f t="shared" si="16"/>
        <v>150</v>
      </c>
      <c r="AG15" s="15">
        <f t="shared" si="17"/>
        <v>150</v>
      </c>
      <c r="AH15" s="15">
        <f t="shared" si="18"/>
        <v>100</v>
      </c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724</v>
      </c>
      <c r="D16" s="8">
        <v>2150</v>
      </c>
      <c r="E16" s="8">
        <v>1100</v>
      </c>
      <c r="F16" s="8">
        <v>1346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1113</v>
      </c>
      <c r="J16" s="15">
        <f t="shared" si="11"/>
        <v>-13</v>
      </c>
      <c r="K16" s="15">
        <f>VLOOKUP(A:A,[1]TDSheet!$A:$M,13,0)</f>
        <v>0</v>
      </c>
      <c r="L16" s="15">
        <f>VLOOKUP(A:A,[1]TDSheet!$A:$N,14,0)</f>
        <v>0</v>
      </c>
      <c r="M16" s="15">
        <f>VLOOKUP(A:A,[1]TDSheet!$A:$T,20,0)</f>
        <v>0</v>
      </c>
      <c r="N16" s="15"/>
      <c r="O16" s="15"/>
      <c r="P16" s="17"/>
      <c r="Q16" s="17"/>
      <c r="R16" s="17">
        <v>600</v>
      </c>
      <c r="S16" s="15">
        <f t="shared" si="12"/>
        <v>220</v>
      </c>
      <c r="T16" s="17"/>
      <c r="U16" s="18">
        <f t="shared" si="13"/>
        <v>8.8454545454545457</v>
      </c>
      <c r="V16" s="15">
        <f t="shared" si="14"/>
        <v>6.1181818181818182</v>
      </c>
      <c r="W16" s="15"/>
      <c r="X16" s="15"/>
      <c r="Y16" s="15">
        <f>VLOOKUP(A:A,[1]TDSheet!$A:$Y,25,0)</f>
        <v>202.4</v>
      </c>
      <c r="Z16" s="15">
        <f>VLOOKUP(A:A,[1]TDSheet!$A:$Z,26,0)</f>
        <v>219</v>
      </c>
      <c r="AA16" s="15">
        <f>VLOOKUP(A:A,[1]TDSheet!$A:$AA,27,0)</f>
        <v>263.2</v>
      </c>
      <c r="AB16" s="15">
        <f>VLOOKUP(A:A,[3]TDSheet!$A:$D,4,0)</f>
        <v>240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5"/>
        <v>0</v>
      </c>
      <c r="AF16" s="15">
        <f t="shared" si="16"/>
        <v>0</v>
      </c>
      <c r="AG16" s="15">
        <f t="shared" si="17"/>
        <v>150</v>
      </c>
      <c r="AH16" s="15">
        <f t="shared" si="18"/>
        <v>0</v>
      </c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931.82</v>
      </c>
      <c r="D17" s="8">
        <v>1292.3920000000001</v>
      </c>
      <c r="E17" s="8">
        <v>1280.8399999999999</v>
      </c>
      <c r="F17" s="8">
        <v>694.03700000000003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1271.615</v>
      </c>
      <c r="J17" s="15">
        <f t="shared" si="11"/>
        <v>9.2249999999999091</v>
      </c>
      <c r="K17" s="15">
        <f>VLOOKUP(A:A,[1]TDSheet!$A:$M,13,0)</f>
        <v>0</v>
      </c>
      <c r="L17" s="15">
        <f>VLOOKUP(A:A,[1]TDSheet!$A:$N,14,0)</f>
        <v>650</v>
      </c>
      <c r="M17" s="15">
        <f>VLOOKUP(A:A,[1]TDSheet!$A:$T,20,0)</f>
        <v>0</v>
      </c>
      <c r="N17" s="15"/>
      <c r="O17" s="15"/>
      <c r="P17" s="17"/>
      <c r="Q17" s="17">
        <v>250</v>
      </c>
      <c r="R17" s="17">
        <v>500</v>
      </c>
      <c r="S17" s="15">
        <f t="shared" si="12"/>
        <v>256.16800000000001</v>
      </c>
      <c r="T17" s="17">
        <v>100</v>
      </c>
      <c r="U17" s="18">
        <f t="shared" si="13"/>
        <v>8.5648363573904636</v>
      </c>
      <c r="V17" s="15">
        <f t="shared" si="14"/>
        <v>2.7093040504668813</v>
      </c>
      <c r="W17" s="15"/>
      <c r="X17" s="15"/>
      <c r="Y17" s="15">
        <f>VLOOKUP(A:A,[1]TDSheet!$A:$Y,25,0)</f>
        <v>227.78460000000001</v>
      </c>
      <c r="Z17" s="15">
        <f>VLOOKUP(A:A,[1]TDSheet!$A:$Z,26,0)</f>
        <v>241.5514</v>
      </c>
      <c r="AA17" s="15">
        <f>VLOOKUP(A:A,[1]TDSheet!$A:$AA,27,0)</f>
        <v>224.78980000000001</v>
      </c>
      <c r="AB17" s="15">
        <f>VLOOKUP(A:A,[3]TDSheet!$A:$D,4,0)</f>
        <v>298.54399999999998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15"/>
        <v>0</v>
      </c>
      <c r="AF17" s="15">
        <f t="shared" si="16"/>
        <v>250</v>
      </c>
      <c r="AG17" s="15">
        <f t="shared" si="17"/>
        <v>500</v>
      </c>
      <c r="AH17" s="15">
        <f t="shared" si="18"/>
        <v>100</v>
      </c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2610</v>
      </c>
      <c r="D18" s="8">
        <v>3922</v>
      </c>
      <c r="E18" s="8">
        <v>3850</v>
      </c>
      <c r="F18" s="8">
        <v>2593</v>
      </c>
      <c r="G18" s="1">
        <f>VLOOKUP(A:A,[1]TDSheet!$A:$G,7,0)</f>
        <v>0.12</v>
      </c>
      <c r="H18" s="1">
        <f>VLOOKUP(A:A,[1]TDSheet!$A:$H,8,0)</f>
        <v>60</v>
      </c>
      <c r="I18" s="15">
        <f>VLOOKUP(A:A,[2]TDSheet!$A:$F,6,0)</f>
        <v>3925</v>
      </c>
      <c r="J18" s="15">
        <f t="shared" si="11"/>
        <v>-75</v>
      </c>
      <c r="K18" s="15">
        <f>VLOOKUP(A:A,[1]TDSheet!$A:$M,13,0)</f>
        <v>0</v>
      </c>
      <c r="L18" s="15">
        <f>VLOOKUP(A:A,[1]TDSheet!$A:$N,14,0)</f>
        <v>1200</v>
      </c>
      <c r="M18" s="15">
        <f>VLOOKUP(A:A,[1]TDSheet!$A:$T,20,0)</f>
        <v>0</v>
      </c>
      <c r="N18" s="15"/>
      <c r="O18" s="15"/>
      <c r="P18" s="17">
        <v>320</v>
      </c>
      <c r="Q18" s="17">
        <v>600</v>
      </c>
      <c r="R18" s="17">
        <v>1400</v>
      </c>
      <c r="S18" s="15">
        <f t="shared" si="12"/>
        <v>770</v>
      </c>
      <c r="T18" s="17">
        <v>400</v>
      </c>
      <c r="U18" s="18">
        <f t="shared" si="13"/>
        <v>8.4584415584415584</v>
      </c>
      <c r="V18" s="15">
        <f t="shared" si="14"/>
        <v>3.3675324675324676</v>
      </c>
      <c r="W18" s="15"/>
      <c r="X18" s="15"/>
      <c r="Y18" s="15">
        <f>VLOOKUP(A:A,[1]TDSheet!$A:$Y,25,0)</f>
        <v>661.6</v>
      </c>
      <c r="Z18" s="15">
        <f>VLOOKUP(A:A,[1]TDSheet!$A:$Z,26,0)</f>
        <v>761.2</v>
      </c>
      <c r="AA18" s="15">
        <f>VLOOKUP(A:A,[1]TDSheet!$A:$AA,27,0)</f>
        <v>765.2</v>
      </c>
      <c r="AB18" s="15">
        <f>VLOOKUP(A:A,[3]TDSheet!$A:$D,4,0)</f>
        <v>891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5"/>
        <v>38.4</v>
      </c>
      <c r="AF18" s="15">
        <f t="shared" si="16"/>
        <v>72</v>
      </c>
      <c r="AG18" s="15">
        <f t="shared" si="17"/>
        <v>168</v>
      </c>
      <c r="AH18" s="15">
        <f t="shared" si="18"/>
        <v>48</v>
      </c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310.625</v>
      </c>
      <c r="D19" s="8">
        <v>96.853999999999999</v>
      </c>
      <c r="E19" s="8">
        <v>213.1</v>
      </c>
      <c r="F19" s="8">
        <v>193.38300000000001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215.2</v>
      </c>
      <c r="J19" s="15">
        <f t="shared" si="11"/>
        <v>-2.0999999999999943</v>
      </c>
      <c r="K19" s="15">
        <f>VLOOKUP(A:A,[1]TDSheet!$A:$M,13,0)</f>
        <v>0</v>
      </c>
      <c r="L19" s="15">
        <f>VLOOKUP(A:A,[1]TDSheet!$A:$N,14,0)</f>
        <v>50</v>
      </c>
      <c r="M19" s="15">
        <f>VLOOKUP(A:A,[1]TDSheet!$A:$T,20,0)</f>
        <v>0</v>
      </c>
      <c r="N19" s="15"/>
      <c r="O19" s="15"/>
      <c r="P19" s="17"/>
      <c r="Q19" s="17">
        <v>20</v>
      </c>
      <c r="R19" s="17">
        <v>80</v>
      </c>
      <c r="S19" s="15">
        <f t="shared" si="12"/>
        <v>42.62</v>
      </c>
      <c r="T19" s="17">
        <v>20</v>
      </c>
      <c r="U19" s="18">
        <f t="shared" si="13"/>
        <v>8.5261145002346339</v>
      </c>
      <c r="V19" s="15">
        <f t="shared" si="14"/>
        <v>4.5373768183951197</v>
      </c>
      <c r="W19" s="15"/>
      <c r="X19" s="15"/>
      <c r="Y19" s="15">
        <f>VLOOKUP(A:A,[1]TDSheet!$A:$Y,25,0)</f>
        <v>57.265000000000001</v>
      </c>
      <c r="Z19" s="15">
        <f>VLOOKUP(A:A,[1]TDSheet!$A:$Z,26,0)</f>
        <v>61.8</v>
      </c>
      <c r="AA19" s="15">
        <f>VLOOKUP(A:A,[1]TDSheet!$A:$AA,27,0)</f>
        <v>45.636800000000001</v>
      </c>
      <c r="AB19" s="15">
        <f>VLOOKUP(A:A,[3]TDSheet!$A:$D,4,0)</f>
        <v>35.064999999999998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15"/>
        <v>0</v>
      </c>
      <c r="AF19" s="15">
        <f t="shared" si="16"/>
        <v>20</v>
      </c>
      <c r="AG19" s="15">
        <f t="shared" si="17"/>
        <v>80</v>
      </c>
      <c r="AH19" s="15">
        <f t="shared" si="18"/>
        <v>20</v>
      </c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1048</v>
      </c>
      <c r="D20" s="8">
        <v>1272</v>
      </c>
      <c r="E20" s="8">
        <v>1133</v>
      </c>
      <c r="F20" s="8">
        <v>920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1169</v>
      </c>
      <c r="J20" s="15">
        <f t="shared" si="11"/>
        <v>-36</v>
      </c>
      <c r="K20" s="15">
        <f>VLOOKUP(A:A,[1]TDSheet!$A:$M,13,0)</f>
        <v>0</v>
      </c>
      <c r="L20" s="15">
        <f>VLOOKUP(A:A,[1]TDSheet!$A:$N,14,0)</f>
        <v>200</v>
      </c>
      <c r="M20" s="15">
        <f>VLOOKUP(A:A,[1]TDSheet!$A:$T,20,0)</f>
        <v>200</v>
      </c>
      <c r="N20" s="15"/>
      <c r="O20" s="15"/>
      <c r="P20" s="17"/>
      <c r="Q20" s="17">
        <v>200</v>
      </c>
      <c r="R20" s="17">
        <v>400</v>
      </c>
      <c r="S20" s="15">
        <f t="shared" si="12"/>
        <v>226.6</v>
      </c>
      <c r="T20" s="17">
        <v>200</v>
      </c>
      <c r="U20" s="18">
        <f t="shared" si="13"/>
        <v>9.3556928508384818</v>
      </c>
      <c r="V20" s="15">
        <f t="shared" si="14"/>
        <v>4.0600176522506617</v>
      </c>
      <c r="W20" s="15"/>
      <c r="X20" s="15"/>
      <c r="Y20" s="15">
        <f>VLOOKUP(A:A,[1]TDSheet!$A:$Y,25,0)</f>
        <v>209</v>
      </c>
      <c r="Z20" s="15">
        <f>VLOOKUP(A:A,[1]TDSheet!$A:$Z,26,0)</f>
        <v>232.6</v>
      </c>
      <c r="AA20" s="15">
        <f>VLOOKUP(A:A,[1]TDSheet!$A:$AA,27,0)</f>
        <v>224.4</v>
      </c>
      <c r="AB20" s="15">
        <f>VLOOKUP(A:A,[3]TDSheet!$A:$D,4,0)</f>
        <v>206</v>
      </c>
      <c r="AC20" s="15">
        <f>VLOOKUP(A:A,[1]TDSheet!$A:$AC,29,0)</f>
        <v>0</v>
      </c>
      <c r="AD20" s="15">
        <f>VLOOKUP(A:A,[1]TDSheet!$A:$AD,30,0)</f>
        <v>0</v>
      </c>
      <c r="AE20" s="15">
        <f t="shared" si="15"/>
        <v>0</v>
      </c>
      <c r="AF20" s="15">
        <f t="shared" si="16"/>
        <v>50</v>
      </c>
      <c r="AG20" s="15">
        <f t="shared" si="17"/>
        <v>100</v>
      </c>
      <c r="AH20" s="15">
        <f t="shared" si="18"/>
        <v>50</v>
      </c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175.79499999999999</v>
      </c>
      <c r="D21" s="8">
        <v>60.706000000000003</v>
      </c>
      <c r="E21" s="8">
        <v>65.742999999999995</v>
      </c>
      <c r="F21" s="8">
        <v>160.928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67.400000000000006</v>
      </c>
      <c r="J21" s="15">
        <f t="shared" si="11"/>
        <v>-1.6570000000000107</v>
      </c>
      <c r="K21" s="15">
        <f>VLOOKUP(A:A,[1]TDSheet!$A:$M,13,0)</f>
        <v>0</v>
      </c>
      <c r="L21" s="15">
        <f>VLOOKUP(A:A,[1]TDSheet!$A:$N,14,0)</f>
        <v>0</v>
      </c>
      <c r="M21" s="15">
        <f>VLOOKUP(A:A,[1]TDSheet!$A:$T,20,0)</f>
        <v>0</v>
      </c>
      <c r="N21" s="15"/>
      <c r="O21" s="15"/>
      <c r="P21" s="17"/>
      <c r="Q21" s="17"/>
      <c r="R21" s="17"/>
      <c r="S21" s="15">
        <f t="shared" si="12"/>
        <v>13.148599999999998</v>
      </c>
      <c r="T21" s="17"/>
      <c r="U21" s="18">
        <f t="shared" si="13"/>
        <v>12.239173752338653</v>
      </c>
      <c r="V21" s="15">
        <f t="shared" si="14"/>
        <v>12.239173752338653</v>
      </c>
      <c r="W21" s="15"/>
      <c r="X21" s="15"/>
      <c r="Y21" s="15">
        <f>VLOOKUP(A:A,[1]TDSheet!$A:$Y,25,0)</f>
        <v>14.254</v>
      </c>
      <c r="Z21" s="15">
        <f>VLOOKUP(A:A,[1]TDSheet!$A:$Z,26,0)</f>
        <v>21.489799999999999</v>
      </c>
      <c r="AA21" s="15">
        <f>VLOOKUP(A:A,[1]TDSheet!$A:$AA,27,0)</f>
        <v>11.9504</v>
      </c>
      <c r="AB21" s="15">
        <f>VLOOKUP(A:A,[3]TDSheet!$A:$D,4,0)</f>
        <v>5.9269999999999996</v>
      </c>
      <c r="AC21" s="15">
        <f>VLOOKUP(A:A,[1]TDSheet!$A:$AC,29,0)</f>
        <v>0</v>
      </c>
      <c r="AD21" s="15">
        <f>VLOOKUP(A:A,[1]TDSheet!$A:$AD,30,0)</f>
        <v>0</v>
      </c>
      <c r="AE21" s="15">
        <f t="shared" si="15"/>
        <v>0</v>
      </c>
      <c r="AF21" s="15">
        <f t="shared" si="16"/>
        <v>0</v>
      </c>
      <c r="AG21" s="15">
        <f t="shared" si="17"/>
        <v>0</v>
      </c>
      <c r="AH21" s="15">
        <f t="shared" si="18"/>
        <v>0</v>
      </c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187.46899999999999</v>
      </c>
      <c r="D22" s="8">
        <v>119.446</v>
      </c>
      <c r="E22" s="8">
        <v>175.036</v>
      </c>
      <c r="F22" s="8">
        <v>129.834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173.3</v>
      </c>
      <c r="J22" s="15">
        <f t="shared" si="11"/>
        <v>1.73599999999999</v>
      </c>
      <c r="K22" s="15">
        <f>VLOOKUP(A:A,[1]TDSheet!$A:$M,13,0)</f>
        <v>0</v>
      </c>
      <c r="L22" s="15">
        <f>VLOOKUP(A:A,[1]TDSheet!$A:$N,14,0)</f>
        <v>30</v>
      </c>
      <c r="M22" s="15">
        <f>VLOOKUP(A:A,[1]TDSheet!$A:$T,20,0)</f>
        <v>0</v>
      </c>
      <c r="N22" s="15"/>
      <c r="O22" s="15"/>
      <c r="P22" s="17">
        <v>30</v>
      </c>
      <c r="Q22" s="17">
        <v>30</v>
      </c>
      <c r="R22" s="17">
        <v>60</v>
      </c>
      <c r="S22" s="15">
        <f t="shared" si="12"/>
        <v>35.007199999999997</v>
      </c>
      <c r="T22" s="17">
        <v>20</v>
      </c>
      <c r="U22" s="18">
        <f t="shared" si="13"/>
        <v>8.5649237871066539</v>
      </c>
      <c r="V22" s="15">
        <f t="shared" si="14"/>
        <v>3.7087799081331845</v>
      </c>
      <c r="W22" s="15"/>
      <c r="X22" s="15"/>
      <c r="Y22" s="15">
        <f>VLOOKUP(A:A,[1]TDSheet!$A:$Y,25,0)</f>
        <v>36.698799999999999</v>
      </c>
      <c r="Z22" s="15">
        <f>VLOOKUP(A:A,[1]TDSheet!$A:$Z,26,0)</f>
        <v>40.442</v>
      </c>
      <c r="AA22" s="15">
        <f>VLOOKUP(A:A,[1]TDSheet!$A:$AA,27,0)</f>
        <v>34.789000000000001</v>
      </c>
      <c r="AB22" s="15">
        <f>VLOOKUP(A:A,[3]TDSheet!$A:$D,4,0)</f>
        <v>37.436999999999998</v>
      </c>
      <c r="AC22" s="15" t="str">
        <f>VLOOKUP(A:A,[1]TDSheet!$A:$AC,29,0)</f>
        <v>м21з</v>
      </c>
      <c r="AD22" s="15" t="str">
        <f>VLOOKUP(A:A,[1]TDSheet!$A:$AD,30,0)</f>
        <v>костик</v>
      </c>
      <c r="AE22" s="15">
        <f t="shared" si="15"/>
        <v>30</v>
      </c>
      <c r="AF22" s="15">
        <f t="shared" si="16"/>
        <v>30</v>
      </c>
      <c r="AG22" s="15">
        <f t="shared" si="17"/>
        <v>60</v>
      </c>
      <c r="AH22" s="15">
        <f t="shared" si="18"/>
        <v>20</v>
      </c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178.51</v>
      </c>
      <c r="D23" s="8">
        <v>752.73199999999997</v>
      </c>
      <c r="E23" s="8">
        <v>463.11099999999999</v>
      </c>
      <c r="F23" s="8">
        <v>457.28100000000001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448.5</v>
      </c>
      <c r="J23" s="15">
        <f t="shared" si="11"/>
        <v>14.61099999999999</v>
      </c>
      <c r="K23" s="15">
        <f>VLOOKUP(A:A,[1]TDSheet!$A:$M,13,0)</f>
        <v>0</v>
      </c>
      <c r="L23" s="15">
        <f>VLOOKUP(A:A,[1]TDSheet!$A:$N,14,0)</f>
        <v>100</v>
      </c>
      <c r="M23" s="15">
        <f>VLOOKUP(A:A,[1]TDSheet!$A:$T,20,0)</f>
        <v>0</v>
      </c>
      <c r="N23" s="15"/>
      <c r="O23" s="15"/>
      <c r="P23" s="17"/>
      <c r="Q23" s="17"/>
      <c r="R23" s="17">
        <v>200</v>
      </c>
      <c r="S23" s="15">
        <f t="shared" si="12"/>
        <v>92.622199999999992</v>
      </c>
      <c r="T23" s="17">
        <v>100</v>
      </c>
      <c r="U23" s="18">
        <f t="shared" si="13"/>
        <v>9.2556752052963542</v>
      </c>
      <c r="V23" s="15">
        <f t="shared" si="14"/>
        <v>4.9370561269328528</v>
      </c>
      <c r="W23" s="15"/>
      <c r="X23" s="15"/>
      <c r="Y23" s="15">
        <f>VLOOKUP(A:A,[1]TDSheet!$A:$Y,25,0)</f>
        <v>80.991</v>
      </c>
      <c r="Z23" s="15">
        <f>VLOOKUP(A:A,[1]TDSheet!$A:$Z,26,0)</f>
        <v>91.190799999999996</v>
      </c>
      <c r="AA23" s="15">
        <f>VLOOKUP(A:A,[1]TDSheet!$A:$AA,27,0)</f>
        <v>102.98260000000001</v>
      </c>
      <c r="AB23" s="15">
        <f>VLOOKUP(A:A,[3]TDSheet!$A:$D,4,0)</f>
        <v>115.467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15"/>
        <v>0</v>
      </c>
      <c r="AF23" s="15">
        <f t="shared" si="16"/>
        <v>0</v>
      </c>
      <c r="AG23" s="15">
        <f t="shared" si="17"/>
        <v>200</v>
      </c>
      <c r="AH23" s="15">
        <f t="shared" si="18"/>
        <v>100</v>
      </c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878</v>
      </c>
      <c r="D24" s="8">
        <v>1229</v>
      </c>
      <c r="E24" s="8">
        <v>1199</v>
      </c>
      <c r="F24" s="8">
        <v>887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1217</v>
      </c>
      <c r="J24" s="15">
        <f t="shared" si="11"/>
        <v>-18</v>
      </c>
      <c r="K24" s="15">
        <f>VLOOKUP(A:A,[1]TDSheet!$A:$M,13,0)</f>
        <v>0</v>
      </c>
      <c r="L24" s="15">
        <f>VLOOKUP(A:A,[1]TDSheet!$A:$N,14,0)</f>
        <v>600</v>
      </c>
      <c r="M24" s="15">
        <f>VLOOKUP(A:A,[1]TDSheet!$A:$T,20,0)</f>
        <v>0</v>
      </c>
      <c r="N24" s="15"/>
      <c r="O24" s="15"/>
      <c r="P24" s="17"/>
      <c r="Q24" s="17"/>
      <c r="R24" s="17">
        <v>440</v>
      </c>
      <c r="S24" s="15">
        <f t="shared" si="12"/>
        <v>239.8</v>
      </c>
      <c r="T24" s="17">
        <v>120</v>
      </c>
      <c r="U24" s="18">
        <f t="shared" si="13"/>
        <v>8.5362802335279397</v>
      </c>
      <c r="V24" s="15">
        <f t="shared" si="14"/>
        <v>3.6989157631359464</v>
      </c>
      <c r="W24" s="15"/>
      <c r="X24" s="15"/>
      <c r="Y24" s="15">
        <f>VLOOKUP(A:A,[1]TDSheet!$A:$Y,25,0)</f>
        <v>208.8</v>
      </c>
      <c r="Z24" s="15">
        <f>VLOOKUP(A:A,[1]TDSheet!$A:$Z,26,0)</f>
        <v>242.2</v>
      </c>
      <c r="AA24" s="15">
        <f>VLOOKUP(A:A,[1]TDSheet!$A:$AA,27,0)</f>
        <v>240.6</v>
      </c>
      <c r="AB24" s="15">
        <f>VLOOKUP(A:A,[3]TDSheet!$A:$D,4,0)</f>
        <v>248</v>
      </c>
      <c r="AC24" s="15">
        <f>VLOOKUP(A:A,[1]TDSheet!$A:$AC,29,0)</f>
        <v>0</v>
      </c>
      <c r="AD24" s="15">
        <f>VLOOKUP(A:A,[1]TDSheet!$A:$AD,30,0)</f>
        <v>0</v>
      </c>
      <c r="AE24" s="15">
        <f t="shared" si="15"/>
        <v>0</v>
      </c>
      <c r="AF24" s="15">
        <f t="shared" si="16"/>
        <v>0</v>
      </c>
      <c r="AG24" s="15">
        <f t="shared" si="17"/>
        <v>96.8</v>
      </c>
      <c r="AH24" s="15">
        <f t="shared" si="18"/>
        <v>26.4</v>
      </c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191</v>
      </c>
      <c r="D25" s="8">
        <v>2603</v>
      </c>
      <c r="E25" s="8">
        <v>1356</v>
      </c>
      <c r="F25" s="8">
        <v>1437</v>
      </c>
      <c r="G25" s="1">
        <f>VLOOKUP(A:A,[1]TDSheet!$A:$G,7,0)</f>
        <v>0.4</v>
      </c>
      <c r="H25" s="1">
        <f>VLOOKUP(A:A,[1]TDSheet!$A:$H,8,0)</f>
        <v>60</v>
      </c>
      <c r="I25" s="15">
        <f>VLOOKUP(A:A,[2]TDSheet!$A:$F,6,0)</f>
        <v>1794</v>
      </c>
      <c r="J25" s="15">
        <f t="shared" si="11"/>
        <v>-438</v>
      </c>
      <c r="K25" s="15">
        <f>VLOOKUP(A:A,[1]TDSheet!$A:$M,13,0)</f>
        <v>400</v>
      </c>
      <c r="L25" s="15">
        <f>VLOOKUP(A:A,[1]TDSheet!$A:$N,14,0)</f>
        <v>400</v>
      </c>
      <c r="M25" s="15">
        <f>VLOOKUP(A:A,[1]TDSheet!$A:$T,20,0)</f>
        <v>400</v>
      </c>
      <c r="N25" s="15"/>
      <c r="O25" s="15"/>
      <c r="P25" s="17"/>
      <c r="Q25" s="17">
        <v>200</v>
      </c>
      <c r="R25" s="17">
        <v>400</v>
      </c>
      <c r="S25" s="15">
        <f t="shared" si="12"/>
        <v>271.2</v>
      </c>
      <c r="T25" s="17">
        <v>400</v>
      </c>
      <c r="U25" s="18">
        <f t="shared" si="13"/>
        <v>13.410766961651918</v>
      </c>
      <c r="V25" s="15">
        <f t="shared" si="14"/>
        <v>5.2986725663716818</v>
      </c>
      <c r="W25" s="15"/>
      <c r="X25" s="15"/>
      <c r="Y25" s="15">
        <f>VLOOKUP(A:A,[1]TDSheet!$A:$Y,25,0)</f>
        <v>260</v>
      </c>
      <c r="Z25" s="15">
        <f>VLOOKUP(A:A,[1]TDSheet!$A:$Z,26,0)</f>
        <v>282.8</v>
      </c>
      <c r="AA25" s="15">
        <f>VLOOKUP(A:A,[1]TDSheet!$A:$AA,27,0)</f>
        <v>305.60000000000002</v>
      </c>
      <c r="AB25" s="15">
        <f>VLOOKUP(A:A,[3]TDSheet!$A:$D,4,0)</f>
        <v>641</v>
      </c>
      <c r="AC25" s="15" t="str">
        <f>VLOOKUP(A:A,[1]TDSheet!$A:$AC,29,0)</f>
        <v>зк</v>
      </c>
      <c r="AD25" s="15" t="str">
        <f>VLOOKUP(A:A,[1]TDSheet!$A:$AD,30,0)</f>
        <v>костик</v>
      </c>
      <c r="AE25" s="15">
        <f t="shared" si="15"/>
        <v>0</v>
      </c>
      <c r="AF25" s="15">
        <f t="shared" si="16"/>
        <v>80</v>
      </c>
      <c r="AG25" s="15">
        <f t="shared" si="17"/>
        <v>160</v>
      </c>
      <c r="AH25" s="15">
        <f t="shared" si="18"/>
        <v>160</v>
      </c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629</v>
      </c>
      <c r="D26" s="8">
        <v>176</v>
      </c>
      <c r="E26" s="8">
        <v>678</v>
      </c>
      <c r="F26" s="8">
        <v>38</v>
      </c>
      <c r="G26" s="1">
        <f>VLOOKUP(A:A,[1]TDSheet!$A:$G,7,0)</f>
        <v>0</v>
      </c>
      <c r="H26" s="1" t="e">
        <f>VLOOKUP(A:A,[1]TDSheet!$A:$H,8,0)</f>
        <v>#N/A</v>
      </c>
      <c r="I26" s="15">
        <f>VLOOKUP(A:A,[2]TDSheet!$A:$F,6,0)</f>
        <v>768</v>
      </c>
      <c r="J26" s="15">
        <f t="shared" si="11"/>
        <v>-90</v>
      </c>
      <c r="K26" s="15">
        <f>VLOOKUP(A:A,[1]TDSheet!$A:$M,13,0)</f>
        <v>0</v>
      </c>
      <c r="L26" s="15">
        <f>VLOOKUP(A:A,[1]TDSheet!$A:$N,14,0)</f>
        <v>0</v>
      </c>
      <c r="M26" s="15">
        <f>VLOOKUP(A:A,[1]TDSheet!$A:$T,20,0)</f>
        <v>0</v>
      </c>
      <c r="N26" s="15"/>
      <c r="O26" s="15"/>
      <c r="P26" s="17"/>
      <c r="Q26" s="17"/>
      <c r="R26" s="17"/>
      <c r="S26" s="15">
        <f t="shared" si="12"/>
        <v>135.6</v>
      </c>
      <c r="T26" s="17"/>
      <c r="U26" s="18">
        <f t="shared" si="13"/>
        <v>0.28023598820058998</v>
      </c>
      <c r="V26" s="15">
        <f t="shared" si="14"/>
        <v>0.28023598820058998</v>
      </c>
      <c r="W26" s="15"/>
      <c r="X26" s="15"/>
      <c r="Y26" s="15">
        <f>VLOOKUP(A:A,[1]TDSheet!$A:$Y,25,0)</f>
        <v>0</v>
      </c>
      <c r="Z26" s="15">
        <f>VLOOKUP(A:A,[1]TDSheet!$A:$Z,26,0)</f>
        <v>3</v>
      </c>
      <c r="AA26" s="15">
        <f>VLOOKUP(A:A,[1]TDSheet!$A:$AA,27,0)</f>
        <v>112</v>
      </c>
      <c r="AB26" s="15">
        <f>VLOOKUP(A:A,[3]TDSheet!$A:$D,4,0)</f>
        <v>144</v>
      </c>
      <c r="AC26" s="15" t="str">
        <f>VLOOKUP(A:A,[1]TDSheet!$A:$AC,29,0)</f>
        <v>увел</v>
      </c>
      <c r="AD26" s="15" t="e">
        <f>VLOOKUP(A:A,[1]TDSheet!$A:$AD,30,0)</f>
        <v>#N/A</v>
      </c>
      <c r="AE26" s="15">
        <f t="shared" si="15"/>
        <v>0</v>
      </c>
      <c r="AF26" s="15">
        <f t="shared" si="16"/>
        <v>0</v>
      </c>
      <c r="AG26" s="15">
        <f t="shared" si="17"/>
        <v>0</v>
      </c>
      <c r="AH26" s="15">
        <f t="shared" si="18"/>
        <v>0</v>
      </c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9</v>
      </c>
      <c r="C27" s="8">
        <v>2283.8809999999999</v>
      </c>
      <c r="D27" s="8">
        <v>2746.93</v>
      </c>
      <c r="E27" s="19">
        <v>3706</v>
      </c>
      <c r="F27" s="19">
        <v>944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3343.5</v>
      </c>
      <c r="J27" s="15">
        <f t="shared" si="11"/>
        <v>362.5</v>
      </c>
      <c r="K27" s="15">
        <f>VLOOKUP(A:A,[1]TDSheet!$A:$M,13,0)</f>
        <v>850</v>
      </c>
      <c r="L27" s="15">
        <f>VLOOKUP(A:A,[1]TDSheet!$A:$N,14,0)</f>
        <v>1800</v>
      </c>
      <c r="M27" s="15">
        <f>VLOOKUP(A:A,[1]TDSheet!$A:$T,20,0)</f>
        <v>0</v>
      </c>
      <c r="N27" s="15"/>
      <c r="O27" s="15"/>
      <c r="P27" s="17">
        <v>200</v>
      </c>
      <c r="Q27" s="17">
        <v>700</v>
      </c>
      <c r="R27" s="17">
        <v>1450</v>
      </c>
      <c r="S27" s="15">
        <f t="shared" si="12"/>
        <v>741.2</v>
      </c>
      <c r="T27" s="17">
        <v>350</v>
      </c>
      <c r="U27" s="18">
        <f t="shared" si="13"/>
        <v>8.4916351861845651</v>
      </c>
      <c r="V27" s="15">
        <f t="shared" si="14"/>
        <v>1.273610361575823</v>
      </c>
      <c r="W27" s="15"/>
      <c r="X27" s="15"/>
      <c r="Y27" s="15">
        <f>VLOOKUP(A:A,[1]TDSheet!$A:$Y,25,0)</f>
        <v>521.6</v>
      </c>
      <c r="Z27" s="15">
        <f>VLOOKUP(A:A,[1]TDSheet!$A:$Z,26,0)</f>
        <v>742.6</v>
      </c>
      <c r="AA27" s="15">
        <f>VLOOKUP(A:A,[1]TDSheet!$A:$AA,27,0)</f>
        <v>555.79999999999995</v>
      </c>
      <c r="AB27" s="15">
        <f>VLOOKUP(A:A,[3]TDSheet!$A:$D,4,0)</f>
        <v>504.79599999999999</v>
      </c>
      <c r="AC27" s="15" t="str">
        <f>VLOOKUP(A:A,[1]TDSheet!$A:$AC,29,0)</f>
        <v>м260з</v>
      </c>
      <c r="AD27" s="15" t="str">
        <f>VLOOKUP(A:A,[1]TDSheet!$A:$AD,30,0)</f>
        <v>м311з</v>
      </c>
      <c r="AE27" s="15">
        <f t="shared" si="15"/>
        <v>200</v>
      </c>
      <c r="AF27" s="15">
        <f t="shared" si="16"/>
        <v>700</v>
      </c>
      <c r="AG27" s="15">
        <f t="shared" si="17"/>
        <v>1450</v>
      </c>
      <c r="AH27" s="15">
        <f t="shared" si="18"/>
        <v>350</v>
      </c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446</v>
      </c>
      <c r="D28" s="8">
        <v>974</v>
      </c>
      <c r="E28" s="8">
        <v>683</v>
      </c>
      <c r="F28" s="8">
        <v>703</v>
      </c>
      <c r="G28" s="1">
        <f>VLOOKUP(A:A,[1]TDSheet!$A:$G,7,0)</f>
        <v>0.3</v>
      </c>
      <c r="H28" s="1" t="e">
        <f>VLOOKUP(A:A,[1]TDSheet!$A:$H,8,0)</f>
        <v>#N/A</v>
      </c>
      <c r="I28" s="15">
        <f>VLOOKUP(A:A,[2]TDSheet!$A:$F,6,0)</f>
        <v>697</v>
      </c>
      <c r="J28" s="15">
        <f t="shared" si="11"/>
        <v>-14</v>
      </c>
      <c r="K28" s="15">
        <f>VLOOKUP(A:A,[1]TDSheet!$A:$M,13,0)</f>
        <v>0</v>
      </c>
      <c r="L28" s="15">
        <f>VLOOKUP(A:A,[1]TDSheet!$A:$N,14,0)</f>
        <v>120</v>
      </c>
      <c r="M28" s="15">
        <f>VLOOKUP(A:A,[1]TDSheet!$A:$T,20,0)</f>
        <v>0</v>
      </c>
      <c r="N28" s="15"/>
      <c r="O28" s="15"/>
      <c r="P28" s="17"/>
      <c r="Q28" s="17">
        <v>80</v>
      </c>
      <c r="R28" s="17">
        <v>200</v>
      </c>
      <c r="S28" s="15">
        <f t="shared" si="12"/>
        <v>136.6</v>
      </c>
      <c r="T28" s="17">
        <v>120</v>
      </c>
      <c r="U28" s="18">
        <f t="shared" si="13"/>
        <v>8.953147877013178</v>
      </c>
      <c r="V28" s="15">
        <f t="shared" si="14"/>
        <v>5.1464128843338219</v>
      </c>
      <c r="W28" s="15"/>
      <c r="X28" s="15"/>
      <c r="Y28" s="15">
        <f>VLOOKUP(A:A,[1]TDSheet!$A:$Y,25,0)</f>
        <v>131.19999999999999</v>
      </c>
      <c r="Z28" s="15">
        <f>VLOOKUP(A:A,[1]TDSheet!$A:$Z,26,0)</f>
        <v>6.4</v>
      </c>
      <c r="AA28" s="15">
        <f>VLOOKUP(A:A,[1]TDSheet!$A:$AA,27,0)</f>
        <v>95.8</v>
      </c>
      <c r="AB28" s="15">
        <f>VLOOKUP(A:A,[3]TDSheet!$A:$D,4,0)</f>
        <v>166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5"/>
        <v>0</v>
      </c>
      <c r="AF28" s="15">
        <f t="shared" si="16"/>
        <v>24</v>
      </c>
      <c r="AG28" s="15">
        <f t="shared" si="17"/>
        <v>60</v>
      </c>
      <c r="AH28" s="15">
        <f t="shared" si="18"/>
        <v>36</v>
      </c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84</v>
      </c>
      <c r="D29" s="8">
        <v>875</v>
      </c>
      <c r="E29" s="8">
        <v>583</v>
      </c>
      <c r="F29" s="8">
        <v>371</v>
      </c>
      <c r="G29" s="1">
        <f>VLOOKUP(A:A,[1]TDSheet!$A:$G,7,0)</f>
        <v>0.09</v>
      </c>
      <c r="H29" s="1">
        <f>VLOOKUP(A:A,[1]TDSheet!$A:$H,8,0)</f>
        <v>45</v>
      </c>
      <c r="I29" s="15">
        <f>VLOOKUP(A:A,[2]TDSheet!$A:$F,6,0)</f>
        <v>637</v>
      </c>
      <c r="J29" s="15">
        <f t="shared" si="11"/>
        <v>-54</v>
      </c>
      <c r="K29" s="15">
        <f>VLOOKUP(A:A,[1]TDSheet!$A:$M,13,0)</f>
        <v>0</v>
      </c>
      <c r="L29" s="15">
        <f>VLOOKUP(A:A,[1]TDSheet!$A:$N,14,0)</f>
        <v>200</v>
      </c>
      <c r="M29" s="15">
        <f>VLOOKUP(A:A,[1]TDSheet!$A:$T,20,0)</f>
        <v>0</v>
      </c>
      <c r="N29" s="15"/>
      <c r="O29" s="15"/>
      <c r="P29" s="17">
        <v>50</v>
      </c>
      <c r="Q29" s="17">
        <v>80</v>
      </c>
      <c r="R29" s="17">
        <v>240</v>
      </c>
      <c r="S29" s="15">
        <f t="shared" si="12"/>
        <v>116.6</v>
      </c>
      <c r="T29" s="17">
        <v>40</v>
      </c>
      <c r="U29" s="18">
        <f t="shared" si="13"/>
        <v>8.4133790737564329</v>
      </c>
      <c r="V29" s="15">
        <f t="shared" si="14"/>
        <v>3.1818181818181821</v>
      </c>
      <c r="W29" s="15"/>
      <c r="X29" s="15"/>
      <c r="Y29" s="15">
        <f>VLOOKUP(A:A,[1]TDSheet!$A:$Y,25,0)</f>
        <v>98.8</v>
      </c>
      <c r="Z29" s="15">
        <f>VLOOKUP(A:A,[1]TDSheet!$A:$Z,26,0)</f>
        <v>74.400000000000006</v>
      </c>
      <c r="AA29" s="15">
        <f>VLOOKUP(A:A,[1]TDSheet!$A:$AA,27,0)</f>
        <v>109.2</v>
      </c>
      <c r="AB29" s="15">
        <f>VLOOKUP(A:A,[3]TDSheet!$A:$D,4,0)</f>
        <v>126</v>
      </c>
      <c r="AC29" s="15">
        <f>VLOOKUP(A:A,[1]TDSheet!$A:$AC,29,0)</f>
        <v>0</v>
      </c>
      <c r="AD29" s="15">
        <f>VLOOKUP(A:A,[1]TDSheet!$A:$AD,30,0)</f>
        <v>0</v>
      </c>
      <c r="AE29" s="15">
        <f t="shared" si="15"/>
        <v>4.5</v>
      </c>
      <c r="AF29" s="15">
        <f t="shared" si="16"/>
        <v>7.1999999999999993</v>
      </c>
      <c r="AG29" s="15">
        <f t="shared" si="17"/>
        <v>21.599999999999998</v>
      </c>
      <c r="AH29" s="15">
        <f t="shared" si="18"/>
        <v>3.5999999999999996</v>
      </c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95</v>
      </c>
      <c r="D30" s="8">
        <v>543</v>
      </c>
      <c r="E30" s="8">
        <v>311</v>
      </c>
      <c r="F30" s="8">
        <v>308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330</v>
      </c>
      <c r="J30" s="15">
        <f t="shared" si="11"/>
        <v>-19</v>
      </c>
      <c r="K30" s="15">
        <f>VLOOKUP(A:A,[1]TDSheet!$A:$M,13,0)</f>
        <v>0</v>
      </c>
      <c r="L30" s="15">
        <f>VLOOKUP(A:A,[1]TDSheet!$A:$N,14,0)</f>
        <v>0</v>
      </c>
      <c r="M30" s="15">
        <f>VLOOKUP(A:A,[1]TDSheet!$A:$T,20,0)</f>
        <v>0</v>
      </c>
      <c r="N30" s="15"/>
      <c r="O30" s="15"/>
      <c r="P30" s="17"/>
      <c r="Q30" s="17">
        <v>80</v>
      </c>
      <c r="R30" s="17">
        <v>120</v>
      </c>
      <c r="S30" s="15">
        <f t="shared" si="12"/>
        <v>62.2</v>
      </c>
      <c r="T30" s="17">
        <v>40</v>
      </c>
      <c r="U30" s="18">
        <f t="shared" si="13"/>
        <v>8.810289389067524</v>
      </c>
      <c r="V30" s="15">
        <f t="shared" si="14"/>
        <v>4.9517684887459801</v>
      </c>
      <c r="W30" s="15"/>
      <c r="X30" s="15"/>
      <c r="Y30" s="15">
        <f>VLOOKUP(A:A,[1]TDSheet!$A:$Y,25,0)</f>
        <v>45.4</v>
      </c>
      <c r="Z30" s="15">
        <f>VLOOKUP(A:A,[1]TDSheet!$A:$Z,26,0)</f>
        <v>56.4</v>
      </c>
      <c r="AA30" s="15">
        <f>VLOOKUP(A:A,[1]TDSheet!$A:$AA,27,0)</f>
        <v>71.8</v>
      </c>
      <c r="AB30" s="15">
        <f>VLOOKUP(A:A,[3]TDSheet!$A:$D,4,0)</f>
        <v>95</v>
      </c>
      <c r="AC30" s="15" t="str">
        <f>VLOOKUP(A:A,[1]TDSheet!$A:$AC,29,0)</f>
        <v>м30з</v>
      </c>
      <c r="AD30" s="15" t="e">
        <f>VLOOKUP(A:A,[1]TDSheet!$A:$AD,30,0)</f>
        <v>#N/A</v>
      </c>
      <c r="AE30" s="15">
        <f t="shared" si="15"/>
        <v>0</v>
      </c>
      <c r="AF30" s="15">
        <f t="shared" si="16"/>
        <v>32</v>
      </c>
      <c r="AG30" s="15">
        <f t="shared" si="17"/>
        <v>48</v>
      </c>
      <c r="AH30" s="15">
        <f t="shared" si="18"/>
        <v>16</v>
      </c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401</v>
      </c>
      <c r="D31" s="8">
        <v>442</v>
      </c>
      <c r="E31" s="8">
        <v>505</v>
      </c>
      <c r="F31" s="8">
        <v>337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506</v>
      </c>
      <c r="J31" s="15">
        <f t="shared" si="11"/>
        <v>-1</v>
      </c>
      <c r="K31" s="15">
        <f>VLOOKUP(A:A,[1]TDSheet!$A:$M,13,0)</f>
        <v>0</v>
      </c>
      <c r="L31" s="15">
        <f>VLOOKUP(A:A,[1]TDSheet!$A:$N,14,0)</f>
        <v>200</v>
      </c>
      <c r="M31" s="15">
        <f>VLOOKUP(A:A,[1]TDSheet!$A:$T,20,0)</f>
        <v>0</v>
      </c>
      <c r="N31" s="15"/>
      <c r="O31" s="15"/>
      <c r="P31" s="17"/>
      <c r="Q31" s="17">
        <v>80</v>
      </c>
      <c r="R31" s="17">
        <v>200</v>
      </c>
      <c r="S31" s="15">
        <f t="shared" si="12"/>
        <v>101</v>
      </c>
      <c r="T31" s="17">
        <v>40</v>
      </c>
      <c r="U31" s="18">
        <f t="shared" si="13"/>
        <v>8.4851485148514847</v>
      </c>
      <c r="V31" s="15">
        <f t="shared" si="14"/>
        <v>3.3366336633663365</v>
      </c>
      <c r="W31" s="15"/>
      <c r="X31" s="15"/>
      <c r="Y31" s="15">
        <f>VLOOKUP(A:A,[1]TDSheet!$A:$Y,25,0)</f>
        <v>80</v>
      </c>
      <c r="Z31" s="15">
        <f>VLOOKUP(A:A,[1]TDSheet!$A:$Z,26,0)</f>
        <v>101.2</v>
      </c>
      <c r="AA31" s="15">
        <f>VLOOKUP(A:A,[1]TDSheet!$A:$AA,27,0)</f>
        <v>95</v>
      </c>
      <c r="AB31" s="15">
        <f>VLOOKUP(A:A,[3]TDSheet!$A:$D,4,0)</f>
        <v>78</v>
      </c>
      <c r="AC31" s="15" t="str">
        <f>VLOOKUP(A:A,[1]TDSheet!$A:$AC,29,0)</f>
        <v>м135з</v>
      </c>
      <c r="AD31" s="15" t="e">
        <f>VLOOKUP(A:A,[1]TDSheet!$A:$AD,30,0)</f>
        <v>#N/A</v>
      </c>
      <c r="AE31" s="15">
        <f t="shared" si="15"/>
        <v>0</v>
      </c>
      <c r="AF31" s="15">
        <f t="shared" si="16"/>
        <v>32</v>
      </c>
      <c r="AG31" s="15">
        <f t="shared" si="17"/>
        <v>80</v>
      </c>
      <c r="AH31" s="15">
        <f t="shared" si="18"/>
        <v>16</v>
      </c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9</v>
      </c>
      <c r="C32" s="8">
        <v>404.35599999999999</v>
      </c>
      <c r="D32" s="8">
        <v>557.90499999999997</v>
      </c>
      <c r="E32" s="8">
        <v>661.71400000000006</v>
      </c>
      <c r="F32" s="8">
        <v>294.22800000000001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638.79999999999995</v>
      </c>
      <c r="J32" s="15">
        <f t="shared" si="11"/>
        <v>22.914000000000101</v>
      </c>
      <c r="K32" s="15">
        <f>VLOOKUP(A:A,[1]TDSheet!$A:$M,13,0)</f>
        <v>0</v>
      </c>
      <c r="L32" s="15">
        <f>VLOOKUP(A:A,[1]TDSheet!$A:$N,14,0)</f>
        <v>300</v>
      </c>
      <c r="M32" s="15">
        <f>VLOOKUP(A:A,[1]TDSheet!$A:$T,20,0)</f>
        <v>50</v>
      </c>
      <c r="N32" s="15"/>
      <c r="O32" s="15"/>
      <c r="P32" s="17">
        <v>50</v>
      </c>
      <c r="Q32" s="17">
        <v>100</v>
      </c>
      <c r="R32" s="17">
        <v>270</v>
      </c>
      <c r="S32" s="15">
        <f t="shared" si="12"/>
        <v>132.34280000000001</v>
      </c>
      <c r="T32" s="17">
        <v>60</v>
      </c>
      <c r="U32" s="18">
        <f t="shared" si="13"/>
        <v>8.4948180029438696</v>
      </c>
      <c r="V32" s="15">
        <f t="shared" si="14"/>
        <v>2.2232263485433283</v>
      </c>
      <c r="W32" s="15"/>
      <c r="X32" s="15"/>
      <c r="Y32" s="15">
        <f>VLOOKUP(A:A,[1]TDSheet!$A:$Y,25,0)</f>
        <v>155.6944</v>
      </c>
      <c r="Z32" s="15">
        <f>VLOOKUP(A:A,[1]TDSheet!$A:$Z,26,0)</f>
        <v>113.3158</v>
      </c>
      <c r="AA32" s="15">
        <f>VLOOKUP(A:A,[1]TDSheet!$A:$AA,27,0)</f>
        <v>110.5624</v>
      </c>
      <c r="AB32" s="15">
        <f>VLOOKUP(A:A,[3]TDSheet!$A:$D,4,0)</f>
        <v>85.445999999999998</v>
      </c>
      <c r="AC32" s="15">
        <f>VLOOKUP(A:A,[1]TDSheet!$A:$AC,29,0)</f>
        <v>0</v>
      </c>
      <c r="AD32" s="15" t="str">
        <f>VLOOKUP(A:A,[1]TDSheet!$A:$AD,30,0)</f>
        <v>костик</v>
      </c>
      <c r="AE32" s="15">
        <f t="shared" si="15"/>
        <v>50</v>
      </c>
      <c r="AF32" s="15">
        <f t="shared" si="16"/>
        <v>100</v>
      </c>
      <c r="AG32" s="15">
        <f t="shared" si="17"/>
        <v>270</v>
      </c>
      <c r="AH32" s="15">
        <f t="shared" si="18"/>
        <v>60</v>
      </c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767</v>
      </c>
      <c r="D33" s="8">
        <v>1015</v>
      </c>
      <c r="E33" s="8">
        <v>1248</v>
      </c>
      <c r="F33" s="8">
        <v>523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1266</v>
      </c>
      <c r="J33" s="15">
        <f t="shared" si="11"/>
        <v>-18</v>
      </c>
      <c r="K33" s="15">
        <f>VLOOKUP(A:A,[1]TDSheet!$A:$M,13,0)</f>
        <v>0</v>
      </c>
      <c r="L33" s="15">
        <f>VLOOKUP(A:A,[1]TDSheet!$A:$N,14,0)</f>
        <v>280</v>
      </c>
      <c r="M33" s="15">
        <f>VLOOKUP(A:A,[1]TDSheet!$A:$T,20,0)</f>
        <v>240</v>
      </c>
      <c r="N33" s="15"/>
      <c r="O33" s="15"/>
      <c r="P33" s="17">
        <v>200</v>
      </c>
      <c r="Q33" s="17">
        <v>240</v>
      </c>
      <c r="R33" s="17">
        <v>480</v>
      </c>
      <c r="S33" s="15">
        <f t="shared" si="12"/>
        <v>249.6</v>
      </c>
      <c r="T33" s="17">
        <v>160</v>
      </c>
      <c r="U33" s="18">
        <f t="shared" si="13"/>
        <v>8.5056089743589745</v>
      </c>
      <c r="V33" s="15">
        <f t="shared" si="14"/>
        <v>2.0953525641025643</v>
      </c>
      <c r="W33" s="15"/>
      <c r="X33" s="15"/>
      <c r="Y33" s="15">
        <f>VLOOKUP(A:A,[1]TDSheet!$A:$Y,25,0)</f>
        <v>194.4</v>
      </c>
      <c r="Z33" s="15">
        <f>VLOOKUP(A:A,[1]TDSheet!$A:$Z,26,0)</f>
        <v>212</v>
      </c>
      <c r="AA33" s="15">
        <f>VLOOKUP(A:A,[1]TDSheet!$A:$AA,27,0)</f>
        <v>206</v>
      </c>
      <c r="AB33" s="15">
        <f>VLOOKUP(A:A,[3]TDSheet!$A:$D,4,0)</f>
        <v>230</v>
      </c>
      <c r="AC33" s="15" t="str">
        <f>VLOOKUP(A:A,[1]TDSheet!$A:$AC,29,0)</f>
        <v>м43з</v>
      </c>
      <c r="AD33" s="15" t="e">
        <f>VLOOKUP(A:A,[1]TDSheet!$A:$AD,30,0)</f>
        <v>#N/A</v>
      </c>
      <c r="AE33" s="15">
        <f t="shared" si="15"/>
        <v>80</v>
      </c>
      <c r="AF33" s="15">
        <f t="shared" si="16"/>
        <v>96</v>
      </c>
      <c r="AG33" s="15">
        <f t="shared" si="17"/>
        <v>192</v>
      </c>
      <c r="AH33" s="15">
        <f t="shared" si="18"/>
        <v>64</v>
      </c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5625</v>
      </c>
      <c r="D34" s="8">
        <v>5601</v>
      </c>
      <c r="E34" s="8">
        <v>7136</v>
      </c>
      <c r="F34" s="8">
        <v>3929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7305</v>
      </c>
      <c r="J34" s="15">
        <f t="shared" si="11"/>
        <v>-169</v>
      </c>
      <c r="K34" s="15">
        <f>VLOOKUP(A:A,[1]TDSheet!$A:$M,13,0)</f>
        <v>0</v>
      </c>
      <c r="L34" s="15">
        <f>VLOOKUP(A:A,[1]TDSheet!$A:$N,14,0)</f>
        <v>3800</v>
      </c>
      <c r="M34" s="15">
        <f>VLOOKUP(A:A,[1]TDSheet!$A:$T,20,0)</f>
        <v>0</v>
      </c>
      <c r="N34" s="15"/>
      <c r="O34" s="15"/>
      <c r="P34" s="17"/>
      <c r="Q34" s="17">
        <v>1000</v>
      </c>
      <c r="R34" s="17">
        <v>2800</v>
      </c>
      <c r="S34" s="15">
        <f t="shared" si="12"/>
        <v>1427.2</v>
      </c>
      <c r="T34" s="17">
        <v>2000</v>
      </c>
      <c r="U34" s="18">
        <f t="shared" si="13"/>
        <v>9.4794002242152455</v>
      </c>
      <c r="V34" s="15">
        <f t="shared" si="14"/>
        <v>2.7529428251121075</v>
      </c>
      <c r="W34" s="15"/>
      <c r="X34" s="15"/>
      <c r="Y34" s="15">
        <f>VLOOKUP(A:A,[1]TDSheet!$A:$Y,25,0)</f>
        <v>1381.4</v>
      </c>
      <c r="Z34" s="15">
        <f>VLOOKUP(A:A,[1]TDSheet!$A:$Z,26,0)</f>
        <v>1455.2</v>
      </c>
      <c r="AA34" s="15">
        <f>VLOOKUP(A:A,[1]TDSheet!$A:$AA,27,0)</f>
        <v>1324.6</v>
      </c>
      <c r="AB34" s="15">
        <f>VLOOKUP(A:A,[3]TDSheet!$A:$D,4,0)</f>
        <v>1341</v>
      </c>
      <c r="AC34" s="15" t="str">
        <f>VLOOKUP(A:A,[1]TDSheet!$A:$AC,29,0)</f>
        <v>кор</v>
      </c>
      <c r="AD34" s="15">
        <f>VLOOKUP(A:A,[1]TDSheet!$A:$AD,30,0)</f>
        <v>0</v>
      </c>
      <c r="AE34" s="15">
        <f t="shared" si="15"/>
        <v>0</v>
      </c>
      <c r="AF34" s="15">
        <f t="shared" si="16"/>
        <v>400</v>
      </c>
      <c r="AG34" s="15">
        <f t="shared" si="17"/>
        <v>1120</v>
      </c>
      <c r="AH34" s="15">
        <f t="shared" si="18"/>
        <v>800</v>
      </c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1038</v>
      </c>
      <c r="D35" s="8">
        <v>929</v>
      </c>
      <c r="E35" s="19">
        <v>1392</v>
      </c>
      <c r="F35" s="19">
        <v>571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1433</v>
      </c>
      <c r="J35" s="15">
        <f t="shared" si="11"/>
        <v>-41</v>
      </c>
      <c r="K35" s="15">
        <f>VLOOKUP(A:A,[1]TDSheet!$A:$M,13,0)</f>
        <v>0</v>
      </c>
      <c r="L35" s="15">
        <f>VLOOKUP(A:A,[1]TDSheet!$A:$N,14,0)</f>
        <v>1000</v>
      </c>
      <c r="M35" s="15">
        <f>VLOOKUP(A:A,[1]TDSheet!$A:$T,20,0)</f>
        <v>0</v>
      </c>
      <c r="N35" s="15"/>
      <c r="O35" s="15"/>
      <c r="P35" s="17"/>
      <c r="Q35" s="17">
        <v>200</v>
      </c>
      <c r="R35" s="17">
        <v>480</v>
      </c>
      <c r="S35" s="15">
        <f t="shared" si="12"/>
        <v>278.39999999999998</v>
      </c>
      <c r="T35" s="17">
        <v>120</v>
      </c>
      <c r="U35" s="18">
        <f t="shared" si="13"/>
        <v>8.5165229885057485</v>
      </c>
      <c r="V35" s="15">
        <f t="shared" si="14"/>
        <v>2.0510057471264371</v>
      </c>
      <c r="W35" s="15"/>
      <c r="X35" s="15"/>
      <c r="Y35" s="15">
        <f>VLOOKUP(A:A,[1]TDSheet!$A:$Y,25,0)</f>
        <v>188.4</v>
      </c>
      <c r="Z35" s="15">
        <f>VLOOKUP(A:A,[1]TDSheet!$A:$Z,26,0)</f>
        <v>262.2</v>
      </c>
      <c r="AA35" s="15">
        <f>VLOOKUP(A:A,[1]TDSheet!$A:$AA,27,0)</f>
        <v>227.6</v>
      </c>
      <c r="AB35" s="15">
        <f>VLOOKUP(A:A,[3]TDSheet!$A:$D,4,0)</f>
        <v>207</v>
      </c>
      <c r="AC35" s="15" t="e">
        <f>VLOOKUP(A:A,[1]TDSheet!$A:$AC,29,0)</f>
        <v>#N/A</v>
      </c>
      <c r="AD35" s="15" t="e">
        <f>VLOOKUP(A:A,[1]TDSheet!$A:$AD,30,0)</f>
        <v>#N/A</v>
      </c>
      <c r="AE35" s="15">
        <f t="shared" si="15"/>
        <v>0</v>
      </c>
      <c r="AF35" s="15">
        <f t="shared" si="16"/>
        <v>100</v>
      </c>
      <c r="AG35" s="15">
        <f t="shared" si="17"/>
        <v>240</v>
      </c>
      <c r="AH35" s="15">
        <f t="shared" si="18"/>
        <v>60</v>
      </c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256</v>
      </c>
      <c r="D36" s="8">
        <v>2</v>
      </c>
      <c r="E36" s="8">
        <v>62</v>
      </c>
      <c r="F36" s="8">
        <v>194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65</v>
      </c>
      <c r="J36" s="15">
        <f t="shared" si="11"/>
        <v>-3</v>
      </c>
      <c r="K36" s="15">
        <f>VLOOKUP(A:A,[1]TDSheet!$A:$M,13,0)</f>
        <v>0</v>
      </c>
      <c r="L36" s="15">
        <f>VLOOKUP(A:A,[1]TDSheet!$A:$N,14,0)</f>
        <v>0</v>
      </c>
      <c r="M36" s="15">
        <f>VLOOKUP(A:A,[1]TDSheet!$A:$T,20,0)</f>
        <v>0</v>
      </c>
      <c r="N36" s="15"/>
      <c r="O36" s="15"/>
      <c r="P36" s="17"/>
      <c r="Q36" s="17"/>
      <c r="R36" s="17"/>
      <c r="S36" s="15">
        <f t="shared" si="12"/>
        <v>12.4</v>
      </c>
      <c r="T36" s="17"/>
      <c r="U36" s="18">
        <f t="shared" si="13"/>
        <v>15.64516129032258</v>
      </c>
      <c r="V36" s="15">
        <f t="shared" si="14"/>
        <v>15.64516129032258</v>
      </c>
      <c r="W36" s="15"/>
      <c r="X36" s="15"/>
      <c r="Y36" s="15">
        <f>VLOOKUP(A:A,[1]TDSheet!$A:$Y,25,0)</f>
        <v>33.799999999999997</v>
      </c>
      <c r="Z36" s="15">
        <f>VLOOKUP(A:A,[1]TDSheet!$A:$Z,26,0)</f>
        <v>38.799999999999997</v>
      </c>
      <c r="AA36" s="15">
        <f>VLOOKUP(A:A,[1]TDSheet!$A:$AA,27,0)</f>
        <v>11.2</v>
      </c>
      <c r="AB36" s="15">
        <f>VLOOKUP(A:A,[3]TDSheet!$A:$D,4,0)</f>
        <v>8</v>
      </c>
      <c r="AC36" s="21" t="s">
        <v>129</v>
      </c>
      <c r="AD36" s="15" t="e">
        <f>VLOOKUP(A:A,[1]TDSheet!$A:$AD,30,0)</f>
        <v>#N/A</v>
      </c>
      <c r="AE36" s="15">
        <f t="shared" si="15"/>
        <v>0</v>
      </c>
      <c r="AF36" s="15">
        <f t="shared" si="16"/>
        <v>0</v>
      </c>
      <c r="AG36" s="15">
        <f t="shared" si="17"/>
        <v>0</v>
      </c>
      <c r="AH36" s="15">
        <f t="shared" si="18"/>
        <v>0</v>
      </c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1655</v>
      </c>
      <c r="D37" s="8">
        <v>2998</v>
      </c>
      <c r="E37" s="8">
        <v>2880</v>
      </c>
      <c r="F37" s="8">
        <v>1732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2932</v>
      </c>
      <c r="J37" s="15">
        <f t="shared" si="11"/>
        <v>-52</v>
      </c>
      <c r="K37" s="15">
        <f>VLOOKUP(A:A,[1]TDSheet!$A:$M,13,0)</f>
        <v>0</v>
      </c>
      <c r="L37" s="15">
        <f>VLOOKUP(A:A,[1]TDSheet!$A:$N,14,0)</f>
        <v>1000</v>
      </c>
      <c r="M37" s="15">
        <f>VLOOKUP(A:A,[1]TDSheet!$A:$T,20,0)</f>
        <v>0</v>
      </c>
      <c r="N37" s="15"/>
      <c r="O37" s="15"/>
      <c r="P37" s="17">
        <v>200</v>
      </c>
      <c r="Q37" s="17">
        <v>800</v>
      </c>
      <c r="R37" s="17">
        <v>1000</v>
      </c>
      <c r="S37" s="15">
        <f t="shared" si="12"/>
        <v>576</v>
      </c>
      <c r="T37" s="17">
        <v>1000</v>
      </c>
      <c r="U37" s="18">
        <f t="shared" si="13"/>
        <v>9.9513888888888893</v>
      </c>
      <c r="V37" s="15">
        <f t="shared" si="14"/>
        <v>3.0069444444444446</v>
      </c>
      <c r="W37" s="15"/>
      <c r="X37" s="15"/>
      <c r="Y37" s="15">
        <f>VLOOKUP(A:A,[1]TDSheet!$A:$Y,25,0)</f>
        <v>422</v>
      </c>
      <c r="Z37" s="15">
        <f>VLOOKUP(A:A,[1]TDSheet!$A:$Z,26,0)</f>
        <v>611.20000000000005</v>
      </c>
      <c r="AA37" s="15">
        <f>VLOOKUP(A:A,[1]TDSheet!$A:$AA,27,0)</f>
        <v>558.20000000000005</v>
      </c>
      <c r="AB37" s="15">
        <f>VLOOKUP(A:A,[3]TDSheet!$A:$D,4,0)</f>
        <v>609</v>
      </c>
      <c r="AC37" s="15" t="str">
        <f>VLOOKUP(A:A,[1]TDSheet!$A:$AC,29,0)</f>
        <v>м1400з</v>
      </c>
      <c r="AD37" s="15" t="str">
        <f>VLOOKUP(A:A,[1]TDSheet!$A:$AD,30,0)</f>
        <v>м470з</v>
      </c>
      <c r="AE37" s="15">
        <f t="shared" si="15"/>
        <v>80</v>
      </c>
      <c r="AF37" s="15">
        <f t="shared" si="16"/>
        <v>320</v>
      </c>
      <c r="AG37" s="15">
        <f t="shared" si="17"/>
        <v>400</v>
      </c>
      <c r="AH37" s="15">
        <f t="shared" si="18"/>
        <v>400</v>
      </c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3778</v>
      </c>
      <c r="D38" s="8">
        <v>7577</v>
      </c>
      <c r="E38" s="8">
        <v>6791</v>
      </c>
      <c r="F38" s="8">
        <v>4505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6854</v>
      </c>
      <c r="J38" s="15">
        <f t="shared" si="11"/>
        <v>-63</v>
      </c>
      <c r="K38" s="15">
        <f>VLOOKUP(A:A,[1]TDSheet!$A:$M,13,0)</f>
        <v>0</v>
      </c>
      <c r="L38" s="15">
        <f>VLOOKUP(A:A,[1]TDSheet!$A:$N,14,0)</f>
        <v>2400</v>
      </c>
      <c r="M38" s="15">
        <f>VLOOKUP(A:A,[1]TDSheet!$A:$T,20,0)</f>
        <v>0</v>
      </c>
      <c r="N38" s="15"/>
      <c r="O38" s="15"/>
      <c r="P38" s="17"/>
      <c r="Q38" s="17">
        <v>1400</v>
      </c>
      <c r="R38" s="17">
        <v>2600</v>
      </c>
      <c r="S38" s="15">
        <f t="shared" si="12"/>
        <v>1358.2</v>
      </c>
      <c r="T38" s="17">
        <v>2000</v>
      </c>
      <c r="U38" s="18">
        <f t="shared" si="13"/>
        <v>9.5015461640406418</v>
      </c>
      <c r="V38" s="15">
        <f t="shared" si="14"/>
        <v>3.3168900014725371</v>
      </c>
      <c r="W38" s="15"/>
      <c r="X38" s="15"/>
      <c r="Y38" s="15">
        <f>VLOOKUP(A:A,[1]TDSheet!$A:$Y,25,0)</f>
        <v>1117.4000000000001</v>
      </c>
      <c r="Z38" s="15">
        <f>VLOOKUP(A:A,[1]TDSheet!$A:$Z,26,0)</f>
        <v>1264.2</v>
      </c>
      <c r="AA38" s="15">
        <f>VLOOKUP(A:A,[1]TDSheet!$A:$AA,27,0)</f>
        <v>1353.2</v>
      </c>
      <c r="AB38" s="15">
        <f>VLOOKUP(A:A,[3]TDSheet!$A:$D,4,0)</f>
        <v>1426</v>
      </c>
      <c r="AC38" s="15" t="str">
        <f>VLOOKUP(A:A,[1]TDSheet!$A:$AC,29,0)</f>
        <v>кор</v>
      </c>
      <c r="AD38" s="15" t="e">
        <f>VLOOKUP(A:A,[1]TDSheet!$A:$AD,30,0)</f>
        <v>#N/A</v>
      </c>
      <c r="AE38" s="15">
        <f t="shared" si="15"/>
        <v>0</v>
      </c>
      <c r="AF38" s="15">
        <f t="shared" si="16"/>
        <v>560</v>
      </c>
      <c r="AG38" s="15">
        <f t="shared" si="17"/>
        <v>1040</v>
      </c>
      <c r="AH38" s="15">
        <f t="shared" si="18"/>
        <v>800</v>
      </c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16</v>
      </c>
      <c r="D39" s="8">
        <v>2735</v>
      </c>
      <c r="E39" s="8">
        <v>1938</v>
      </c>
      <c r="F39" s="8">
        <v>790</v>
      </c>
      <c r="G39" s="1">
        <f>VLOOKUP(A:A,[1]TDSheet!$A:$G,7,0)</f>
        <v>0.3</v>
      </c>
      <c r="H39" s="1">
        <f>VLOOKUP(A:A,[1]TDSheet!$A:$H,8,0)</f>
        <v>60</v>
      </c>
      <c r="I39" s="15">
        <f>VLOOKUP(A:A,[2]TDSheet!$A:$F,6,0)</f>
        <v>2320</v>
      </c>
      <c r="J39" s="15">
        <f t="shared" si="11"/>
        <v>-382</v>
      </c>
      <c r="K39" s="15">
        <f>VLOOKUP(A:A,[1]TDSheet!$A:$M,13,0)</f>
        <v>600</v>
      </c>
      <c r="L39" s="15">
        <f>VLOOKUP(A:A,[1]TDSheet!$A:$N,14,0)</f>
        <v>400</v>
      </c>
      <c r="M39" s="15">
        <f>VLOOKUP(A:A,[1]TDSheet!$A:$T,20,0)</f>
        <v>0</v>
      </c>
      <c r="N39" s="15"/>
      <c r="O39" s="15"/>
      <c r="P39" s="17">
        <v>200</v>
      </c>
      <c r="Q39" s="17">
        <v>400</v>
      </c>
      <c r="R39" s="17">
        <v>680</v>
      </c>
      <c r="S39" s="15">
        <f t="shared" si="12"/>
        <v>387.6</v>
      </c>
      <c r="T39" s="17">
        <v>600</v>
      </c>
      <c r="U39" s="18">
        <f t="shared" si="13"/>
        <v>9.4685242518059844</v>
      </c>
      <c r="V39" s="15">
        <f t="shared" si="14"/>
        <v>2.0381836945304435</v>
      </c>
      <c r="W39" s="15"/>
      <c r="X39" s="15"/>
      <c r="Y39" s="15">
        <f>VLOOKUP(A:A,[1]TDSheet!$A:$Y,25,0)</f>
        <v>272.8</v>
      </c>
      <c r="Z39" s="15">
        <f>VLOOKUP(A:A,[1]TDSheet!$A:$Z,26,0)</f>
        <v>425</v>
      </c>
      <c r="AA39" s="15">
        <f>VLOOKUP(A:A,[1]TDSheet!$A:$AA,27,0)</f>
        <v>274</v>
      </c>
      <c r="AB39" s="15">
        <f>VLOOKUP(A:A,[3]TDSheet!$A:$D,4,0)</f>
        <v>476</v>
      </c>
      <c r="AC39" s="15" t="str">
        <f>VLOOKUP(A:A,[1]TDSheet!$A:$AC,29,0)</f>
        <v>м600з</v>
      </c>
      <c r="AD39" s="15" t="str">
        <f>VLOOKUP(A:A,[1]TDSheet!$A:$AD,30,0)</f>
        <v>зк</v>
      </c>
      <c r="AE39" s="15">
        <f t="shared" si="15"/>
        <v>60</v>
      </c>
      <c r="AF39" s="15">
        <f t="shared" si="16"/>
        <v>120</v>
      </c>
      <c r="AG39" s="15">
        <f t="shared" si="17"/>
        <v>204</v>
      </c>
      <c r="AH39" s="15">
        <f t="shared" si="18"/>
        <v>180</v>
      </c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1943</v>
      </c>
      <c r="D40" s="8">
        <v>2084</v>
      </c>
      <c r="E40" s="8">
        <v>2299</v>
      </c>
      <c r="F40" s="8">
        <v>1691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2324</v>
      </c>
      <c r="J40" s="15">
        <f t="shared" si="11"/>
        <v>-25</v>
      </c>
      <c r="K40" s="15">
        <f>VLOOKUP(A:A,[1]TDSheet!$A:$M,13,0)</f>
        <v>0</v>
      </c>
      <c r="L40" s="15">
        <f>VLOOKUP(A:A,[1]TDSheet!$A:$N,14,0)</f>
        <v>0</v>
      </c>
      <c r="M40" s="15">
        <f>VLOOKUP(A:A,[1]TDSheet!$A:$T,20,0)</f>
        <v>700</v>
      </c>
      <c r="N40" s="15"/>
      <c r="O40" s="15"/>
      <c r="P40" s="17"/>
      <c r="Q40" s="17">
        <v>720</v>
      </c>
      <c r="R40" s="17">
        <v>560</v>
      </c>
      <c r="S40" s="15">
        <f t="shared" si="12"/>
        <v>459.8</v>
      </c>
      <c r="T40" s="17">
        <v>280</v>
      </c>
      <c r="U40" s="18">
        <f t="shared" si="13"/>
        <v>8.5928664636798597</v>
      </c>
      <c r="V40" s="15">
        <f t="shared" si="14"/>
        <v>3.6776859504132231</v>
      </c>
      <c r="W40" s="15"/>
      <c r="X40" s="15"/>
      <c r="Y40" s="15">
        <f>VLOOKUP(A:A,[1]TDSheet!$A:$Y,25,0)</f>
        <v>406</v>
      </c>
      <c r="Z40" s="15">
        <f>VLOOKUP(A:A,[1]TDSheet!$A:$Z,26,0)</f>
        <v>474</v>
      </c>
      <c r="AA40" s="15">
        <f>VLOOKUP(A:A,[1]TDSheet!$A:$AA,27,0)</f>
        <v>435.6</v>
      </c>
      <c r="AB40" s="15">
        <f>VLOOKUP(A:A,[3]TDSheet!$A:$D,4,0)</f>
        <v>361</v>
      </c>
      <c r="AC40" s="15">
        <f>VLOOKUP(A:A,[1]TDSheet!$A:$AC,29,0)</f>
        <v>0</v>
      </c>
      <c r="AD40" s="15" t="e">
        <f>VLOOKUP(A:A,[1]TDSheet!$A:$AD,30,0)</f>
        <v>#N/A</v>
      </c>
      <c r="AE40" s="15">
        <f t="shared" si="15"/>
        <v>0</v>
      </c>
      <c r="AF40" s="15">
        <f t="shared" si="16"/>
        <v>72</v>
      </c>
      <c r="AG40" s="15">
        <f t="shared" si="17"/>
        <v>56</v>
      </c>
      <c r="AH40" s="15">
        <f t="shared" si="18"/>
        <v>28</v>
      </c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984</v>
      </c>
      <c r="D41" s="8">
        <v>2366</v>
      </c>
      <c r="E41" s="8">
        <v>2449</v>
      </c>
      <c r="F41" s="8">
        <v>814</v>
      </c>
      <c r="G41" s="1">
        <f>VLOOKUP(A:A,[1]TDSheet!$A:$G,7,0)</f>
        <v>0.1</v>
      </c>
      <c r="H41" s="1">
        <f>VLOOKUP(A:A,[1]TDSheet!$A:$H,8,0)</f>
        <v>60</v>
      </c>
      <c r="I41" s="15">
        <f>VLOOKUP(A:A,[2]TDSheet!$A:$F,6,0)</f>
        <v>2541</v>
      </c>
      <c r="J41" s="15">
        <f t="shared" si="11"/>
        <v>-92</v>
      </c>
      <c r="K41" s="15">
        <f>VLOOKUP(A:A,[1]TDSheet!$A:$M,13,0)</f>
        <v>0</v>
      </c>
      <c r="L41" s="15">
        <f>VLOOKUP(A:A,[1]TDSheet!$A:$N,14,0)</f>
        <v>87</v>
      </c>
      <c r="M41" s="21">
        <v>349</v>
      </c>
      <c r="N41" s="15"/>
      <c r="O41" s="15"/>
      <c r="P41" s="17">
        <v>700</v>
      </c>
      <c r="Q41" s="17">
        <v>840</v>
      </c>
      <c r="R41" s="17">
        <v>980</v>
      </c>
      <c r="S41" s="15">
        <f t="shared" si="12"/>
        <v>489.8</v>
      </c>
      <c r="T41" s="17">
        <v>420</v>
      </c>
      <c r="U41" s="18">
        <f t="shared" si="13"/>
        <v>8.5545120457329524</v>
      </c>
      <c r="V41" s="15">
        <f t="shared" si="14"/>
        <v>1.6619028174765209</v>
      </c>
      <c r="W41" s="15"/>
      <c r="X41" s="15"/>
      <c r="Y41" s="15">
        <f>VLOOKUP(A:A,[1]TDSheet!$A:$Y,25,0)</f>
        <v>315.2</v>
      </c>
      <c r="Z41" s="15">
        <f>VLOOKUP(A:A,[1]TDSheet!$A:$Z,26,0)</f>
        <v>329.8</v>
      </c>
      <c r="AA41" s="15">
        <f>VLOOKUP(A:A,[1]TDSheet!$A:$AA,27,0)</f>
        <v>275.2</v>
      </c>
      <c r="AB41" s="15">
        <f>VLOOKUP(A:A,[3]TDSheet!$A:$D,4,0)</f>
        <v>418</v>
      </c>
      <c r="AC41" s="15" t="str">
        <f>VLOOKUP(A:A,[1]TDSheet!$A:$AC,29,0)</f>
        <v>м164з</v>
      </c>
      <c r="AD41" s="15">
        <f>VLOOKUP(A:A,[1]TDSheet!$A:$AD,30,0)</f>
        <v>0</v>
      </c>
      <c r="AE41" s="15">
        <f t="shared" si="15"/>
        <v>70</v>
      </c>
      <c r="AF41" s="15">
        <f t="shared" si="16"/>
        <v>84</v>
      </c>
      <c r="AG41" s="15">
        <f t="shared" si="17"/>
        <v>98</v>
      </c>
      <c r="AH41" s="15">
        <f t="shared" si="18"/>
        <v>42</v>
      </c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9</v>
      </c>
      <c r="C42" s="8">
        <v>46.091000000000001</v>
      </c>
      <c r="D42" s="8">
        <v>9.7249999999999996</v>
      </c>
      <c r="E42" s="8">
        <v>18.16</v>
      </c>
      <c r="F42" s="8">
        <v>27.931000000000001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28.3</v>
      </c>
      <c r="J42" s="15">
        <f t="shared" si="11"/>
        <v>-10.14</v>
      </c>
      <c r="K42" s="15">
        <f>VLOOKUP(A:A,[1]TDSheet!$A:$M,13,0)</f>
        <v>0</v>
      </c>
      <c r="L42" s="15">
        <f>VLOOKUP(A:A,[1]TDSheet!$A:$N,14,0)</f>
        <v>0</v>
      </c>
      <c r="M42" s="15">
        <f>VLOOKUP(A:A,[1]TDSheet!$A:$T,20,0)</f>
        <v>35</v>
      </c>
      <c r="N42" s="15"/>
      <c r="O42" s="15"/>
      <c r="P42" s="17"/>
      <c r="Q42" s="17"/>
      <c r="R42" s="17"/>
      <c r="S42" s="15">
        <f t="shared" si="12"/>
        <v>3.6320000000000001</v>
      </c>
      <c r="T42" s="17"/>
      <c r="U42" s="18">
        <f t="shared" si="13"/>
        <v>17.326817180616739</v>
      </c>
      <c r="V42" s="15">
        <f t="shared" si="14"/>
        <v>7.6902533039647576</v>
      </c>
      <c r="W42" s="15"/>
      <c r="X42" s="15"/>
      <c r="Y42" s="15">
        <f>VLOOKUP(A:A,[1]TDSheet!$A:$Y,25,0)</f>
        <v>6.5742000000000003</v>
      </c>
      <c r="Z42" s="15">
        <f>VLOOKUP(A:A,[1]TDSheet!$A:$Z,26,0)</f>
        <v>4.0880000000000001</v>
      </c>
      <c r="AA42" s="15">
        <f>VLOOKUP(A:A,[1]TDSheet!$A:$AA,27,0)</f>
        <v>2.4140000000000001</v>
      </c>
      <c r="AB42" s="15">
        <v>0</v>
      </c>
      <c r="AC42" s="21" t="str">
        <f>VLOOKUP(A:A,[1]TDSheet!$A:$AC,29,0)</f>
        <v>костик</v>
      </c>
      <c r="AD42" s="15" t="e">
        <f>VLOOKUP(A:A,[1]TDSheet!$A:$AD,30,0)</f>
        <v>#N/A</v>
      </c>
      <c r="AE42" s="15">
        <f t="shared" si="15"/>
        <v>0</v>
      </c>
      <c r="AF42" s="15">
        <f t="shared" si="16"/>
        <v>0</v>
      </c>
      <c r="AG42" s="15">
        <f t="shared" si="17"/>
        <v>0</v>
      </c>
      <c r="AH42" s="15">
        <f t="shared" si="18"/>
        <v>0</v>
      </c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574.94600000000003</v>
      </c>
      <c r="D43" s="8">
        <v>471.01799999999997</v>
      </c>
      <c r="E43" s="8">
        <v>592.96100000000001</v>
      </c>
      <c r="F43" s="8">
        <v>441.93599999999998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606.4</v>
      </c>
      <c r="J43" s="15">
        <f t="shared" si="11"/>
        <v>-13.438999999999965</v>
      </c>
      <c r="K43" s="15">
        <f>VLOOKUP(A:A,[1]TDSheet!$A:$M,13,0)</f>
        <v>0</v>
      </c>
      <c r="L43" s="15">
        <f>VLOOKUP(A:A,[1]TDSheet!$A:$N,14,0)</f>
        <v>170</v>
      </c>
      <c r="M43" s="15">
        <f>VLOOKUP(A:A,[1]TDSheet!$A:$T,20,0)</f>
        <v>0</v>
      </c>
      <c r="N43" s="15"/>
      <c r="O43" s="15"/>
      <c r="P43" s="17"/>
      <c r="Q43" s="17">
        <v>100</v>
      </c>
      <c r="R43" s="17">
        <v>230</v>
      </c>
      <c r="S43" s="15">
        <f t="shared" si="12"/>
        <v>118.59220000000001</v>
      </c>
      <c r="T43" s="17">
        <v>60</v>
      </c>
      <c r="U43" s="18">
        <f t="shared" si="13"/>
        <v>8.4485826217913136</v>
      </c>
      <c r="V43" s="15">
        <f t="shared" si="14"/>
        <v>3.7265182701729116</v>
      </c>
      <c r="W43" s="15"/>
      <c r="X43" s="15"/>
      <c r="Y43" s="15">
        <f>VLOOKUP(A:A,[1]TDSheet!$A:$Y,25,0)</f>
        <v>122.7902</v>
      </c>
      <c r="Z43" s="15">
        <f>VLOOKUP(A:A,[1]TDSheet!$A:$Z,26,0)</f>
        <v>140.61279999999999</v>
      </c>
      <c r="AA43" s="15">
        <f>VLOOKUP(A:A,[1]TDSheet!$A:$AA,27,0)</f>
        <v>120.6566</v>
      </c>
      <c r="AB43" s="15">
        <f>VLOOKUP(A:A,[3]TDSheet!$A:$D,4,0)</f>
        <v>96.171999999999997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5"/>
        <v>0</v>
      </c>
      <c r="AF43" s="15">
        <f t="shared" si="16"/>
        <v>100</v>
      </c>
      <c r="AG43" s="15">
        <f t="shared" si="17"/>
        <v>230</v>
      </c>
      <c r="AH43" s="15">
        <f t="shared" si="18"/>
        <v>60</v>
      </c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620</v>
      </c>
      <c r="D44" s="8">
        <v>92</v>
      </c>
      <c r="E44" s="8">
        <v>290</v>
      </c>
      <c r="F44" s="8">
        <v>412</v>
      </c>
      <c r="G44" s="1">
        <f>VLOOKUP(A:A,[1]TDSheet!$A:$G,7,0)</f>
        <v>0.4</v>
      </c>
      <c r="H44" s="1">
        <f>VLOOKUP(A:A,[1]TDSheet!$A:$H,8,0)</f>
        <v>45</v>
      </c>
      <c r="I44" s="15">
        <f>VLOOKUP(A:A,[2]TDSheet!$A:$F,6,0)</f>
        <v>304</v>
      </c>
      <c r="J44" s="15">
        <f t="shared" si="11"/>
        <v>-14</v>
      </c>
      <c r="K44" s="15">
        <f>VLOOKUP(A:A,[1]TDSheet!$A:$M,13,0)</f>
        <v>0</v>
      </c>
      <c r="L44" s="15">
        <f>VLOOKUP(A:A,[1]TDSheet!$A:$N,14,0)</f>
        <v>0</v>
      </c>
      <c r="M44" s="15">
        <f>VLOOKUP(A:A,[1]TDSheet!$A:$T,20,0)</f>
        <v>0</v>
      </c>
      <c r="N44" s="15"/>
      <c r="O44" s="15"/>
      <c r="P44" s="17"/>
      <c r="Q44" s="17"/>
      <c r="R44" s="17">
        <v>40</v>
      </c>
      <c r="S44" s="15">
        <f t="shared" si="12"/>
        <v>58</v>
      </c>
      <c r="T44" s="17">
        <v>40</v>
      </c>
      <c r="U44" s="18">
        <f t="shared" si="13"/>
        <v>8.4827586206896548</v>
      </c>
      <c r="V44" s="15">
        <f t="shared" si="14"/>
        <v>7.1034482758620694</v>
      </c>
      <c r="W44" s="15"/>
      <c r="X44" s="15"/>
      <c r="Y44" s="15">
        <f>VLOOKUP(A:A,[1]TDSheet!$A:$Y,25,0)</f>
        <v>101.6</v>
      </c>
      <c r="Z44" s="15">
        <f>VLOOKUP(A:A,[1]TDSheet!$A:$Z,26,0)</f>
        <v>124</v>
      </c>
      <c r="AA44" s="15">
        <f>VLOOKUP(A:A,[1]TDSheet!$A:$AA,27,0)</f>
        <v>61</v>
      </c>
      <c r="AB44" s="15">
        <f>VLOOKUP(A:A,[3]TDSheet!$A:$D,4,0)</f>
        <v>53</v>
      </c>
      <c r="AC44" s="15" t="e">
        <f>VLOOKUP(A:A,[1]TDSheet!$A:$AC,29,0)</f>
        <v>#N/A</v>
      </c>
      <c r="AD44" s="15" t="e">
        <f>VLOOKUP(A:A,[1]TDSheet!$A:$AD,30,0)</f>
        <v>#N/A</v>
      </c>
      <c r="AE44" s="15">
        <f t="shared" si="15"/>
        <v>0</v>
      </c>
      <c r="AF44" s="15">
        <f t="shared" si="16"/>
        <v>0</v>
      </c>
      <c r="AG44" s="15">
        <f t="shared" si="17"/>
        <v>16</v>
      </c>
      <c r="AH44" s="15">
        <f t="shared" si="18"/>
        <v>16</v>
      </c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119</v>
      </c>
      <c r="D45" s="8">
        <v>377</v>
      </c>
      <c r="E45" s="8">
        <v>212</v>
      </c>
      <c r="F45" s="8">
        <v>278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227</v>
      </c>
      <c r="J45" s="15">
        <f t="shared" si="11"/>
        <v>-15</v>
      </c>
      <c r="K45" s="15">
        <f>VLOOKUP(A:A,[1]TDSheet!$A:$M,13,0)</f>
        <v>0</v>
      </c>
      <c r="L45" s="15">
        <f>VLOOKUP(A:A,[1]TDSheet!$A:$N,14,0)</f>
        <v>0</v>
      </c>
      <c r="M45" s="15">
        <f>VLOOKUP(A:A,[1]TDSheet!$A:$T,20,0)</f>
        <v>0</v>
      </c>
      <c r="N45" s="15"/>
      <c r="O45" s="15"/>
      <c r="P45" s="17"/>
      <c r="Q45" s="17"/>
      <c r="R45" s="17">
        <v>60</v>
      </c>
      <c r="S45" s="15">
        <f t="shared" si="12"/>
        <v>42.4</v>
      </c>
      <c r="T45" s="17">
        <v>30</v>
      </c>
      <c r="U45" s="18">
        <f t="shared" si="13"/>
        <v>8.6792452830188687</v>
      </c>
      <c r="V45" s="15">
        <f t="shared" si="14"/>
        <v>6.5566037735849063</v>
      </c>
      <c r="W45" s="15"/>
      <c r="X45" s="15"/>
      <c r="Y45" s="15">
        <f>VLOOKUP(A:A,[1]TDSheet!$A:$Y,25,0)</f>
        <v>52.4</v>
      </c>
      <c r="Z45" s="15">
        <f>VLOOKUP(A:A,[1]TDSheet!$A:$Z,26,0)</f>
        <v>59.2</v>
      </c>
      <c r="AA45" s="15">
        <f>VLOOKUP(A:A,[1]TDSheet!$A:$AA,27,0)</f>
        <v>69.599999999999994</v>
      </c>
      <c r="AB45" s="15">
        <f>VLOOKUP(A:A,[3]TDSheet!$A:$D,4,0)</f>
        <v>44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5"/>
        <v>0</v>
      </c>
      <c r="AF45" s="15">
        <f t="shared" si="16"/>
        <v>0</v>
      </c>
      <c r="AG45" s="15">
        <f t="shared" si="17"/>
        <v>5.3999999999999995</v>
      </c>
      <c r="AH45" s="15">
        <f t="shared" si="18"/>
        <v>2.6999999999999997</v>
      </c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212</v>
      </c>
      <c r="D46" s="8">
        <v>416</v>
      </c>
      <c r="E46" s="8">
        <v>496</v>
      </c>
      <c r="F46" s="8">
        <v>121</v>
      </c>
      <c r="G46" s="1">
        <f>VLOOKUP(A:A,[1]TDSheet!$A:$G,7,0)</f>
        <v>0.35</v>
      </c>
      <c r="H46" s="1">
        <f>VLOOKUP(A:A,[1]TDSheet!$A:$H,8,0)</f>
        <v>45</v>
      </c>
      <c r="I46" s="15">
        <f>VLOOKUP(A:A,[2]TDSheet!$A:$F,6,0)</f>
        <v>513</v>
      </c>
      <c r="J46" s="15">
        <f t="shared" si="11"/>
        <v>-17</v>
      </c>
      <c r="K46" s="15">
        <f>VLOOKUP(A:A,[1]TDSheet!$A:$M,13,0)</f>
        <v>0</v>
      </c>
      <c r="L46" s="15">
        <f>VLOOKUP(A:A,[1]TDSheet!$A:$N,14,0)</f>
        <v>80</v>
      </c>
      <c r="M46" s="15">
        <f>VLOOKUP(A:A,[1]TDSheet!$A:$T,20,0)</f>
        <v>160</v>
      </c>
      <c r="N46" s="15"/>
      <c r="O46" s="15"/>
      <c r="P46" s="17">
        <v>120</v>
      </c>
      <c r="Q46" s="17">
        <v>120</v>
      </c>
      <c r="R46" s="17">
        <v>200</v>
      </c>
      <c r="S46" s="15">
        <f t="shared" si="12"/>
        <v>99.2</v>
      </c>
      <c r="T46" s="17">
        <v>40</v>
      </c>
      <c r="U46" s="18">
        <f t="shared" si="13"/>
        <v>8.4778225806451619</v>
      </c>
      <c r="V46" s="15">
        <f t="shared" si="14"/>
        <v>1.219758064516129</v>
      </c>
      <c r="W46" s="15"/>
      <c r="X46" s="15"/>
      <c r="Y46" s="15">
        <f>VLOOKUP(A:A,[1]TDSheet!$A:$Y,25,0)</f>
        <v>76.599999999999994</v>
      </c>
      <c r="Z46" s="15">
        <f>VLOOKUP(A:A,[1]TDSheet!$A:$Z,26,0)</f>
        <v>64.599999999999994</v>
      </c>
      <c r="AA46" s="15">
        <f>VLOOKUP(A:A,[1]TDSheet!$A:$AA,27,0)</f>
        <v>69.8</v>
      </c>
      <c r="AB46" s="15">
        <f>VLOOKUP(A:A,[3]TDSheet!$A:$D,4,0)</f>
        <v>121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5"/>
        <v>42</v>
      </c>
      <c r="AF46" s="15">
        <f t="shared" si="16"/>
        <v>42</v>
      </c>
      <c r="AG46" s="15">
        <f t="shared" si="17"/>
        <v>70</v>
      </c>
      <c r="AH46" s="15">
        <f t="shared" si="18"/>
        <v>14</v>
      </c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9</v>
      </c>
      <c r="C47" s="8">
        <v>49.887999999999998</v>
      </c>
      <c r="D47" s="8">
        <v>69.674000000000007</v>
      </c>
      <c r="E47" s="8">
        <v>60.191000000000003</v>
      </c>
      <c r="F47" s="8">
        <v>57.817</v>
      </c>
      <c r="G47" s="1">
        <f>VLOOKUP(A:A,[1]TDSheet!$A:$G,7,0)</f>
        <v>1</v>
      </c>
      <c r="H47" s="1">
        <f>VLOOKUP(A:A,[1]TDSheet!$A:$H,8,0)</f>
        <v>45</v>
      </c>
      <c r="I47" s="15">
        <f>VLOOKUP(A:A,[2]TDSheet!$A:$F,6,0)</f>
        <v>60.7</v>
      </c>
      <c r="J47" s="15">
        <f t="shared" si="11"/>
        <v>-0.50900000000000034</v>
      </c>
      <c r="K47" s="15">
        <f>VLOOKUP(A:A,[1]TDSheet!$A:$M,13,0)</f>
        <v>0</v>
      </c>
      <c r="L47" s="15">
        <f>VLOOKUP(A:A,[1]TDSheet!$A:$N,14,0)</f>
        <v>20</v>
      </c>
      <c r="M47" s="15">
        <f>VLOOKUP(A:A,[1]TDSheet!$A:$T,20,0)</f>
        <v>0</v>
      </c>
      <c r="N47" s="15"/>
      <c r="O47" s="15"/>
      <c r="P47" s="17"/>
      <c r="Q47" s="17"/>
      <c r="R47" s="17">
        <v>30</v>
      </c>
      <c r="S47" s="15">
        <f t="shared" si="12"/>
        <v>12.0382</v>
      </c>
      <c r="T47" s="17"/>
      <c r="U47" s="18">
        <f t="shared" si="13"/>
        <v>8.9562393048794675</v>
      </c>
      <c r="V47" s="15">
        <f t="shared" si="14"/>
        <v>4.8027944377066341</v>
      </c>
      <c r="W47" s="15"/>
      <c r="X47" s="15"/>
      <c r="Y47" s="15">
        <f>VLOOKUP(A:A,[1]TDSheet!$A:$Y,25,0)</f>
        <v>21.6494</v>
      </c>
      <c r="Z47" s="15">
        <f>VLOOKUP(A:A,[1]TDSheet!$A:$Z,26,0)</f>
        <v>18.721</v>
      </c>
      <c r="AA47" s="15">
        <f>VLOOKUP(A:A,[1]TDSheet!$A:$AA,27,0)</f>
        <v>15.717400000000001</v>
      </c>
      <c r="AB47" s="15">
        <f>VLOOKUP(A:A,[3]TDSheet!$A:$D,4,0)</f>
        <v>9.3520000000000003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5"/>
        <v>0</v>
      </c>
      <c r="AF47" s="15">
        <f t="shared" si="16"/>
        <v>0</v>
      </c>
      <c r="AG47" s="15">
        <f t="shared" si="17"/>
        <v>30</v>
      </c>
      <c r="AH47" s="15">
        <f t="shared" si="18"/>
        <v>0</v>
      </c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1325</v>
      </c>
      <c r="D48" s="8">
        <v>1610</v>
      </c>
      <c r="E48" s="8">
        <v>1764</v>
      </c>
      <c r="F48" s="8">
        <v>1137</v>
      </c>
      <c r="G48" s="1">
        <f>VLOOKUP(A:A,[1]TDSheet!$A:$G,7,0)</f>
        <v>0.28000000000000003</v>
      </c>
      <c r="H48" s="1">
        <f>VLOOKUP(A:A,[1]TDSheet!$A:$H,8,0)</f>
        <v>45</v>
      </c>
      <c r="I48" s="15">
        <f>VLOOKUP(A:A,[2]TDSheet!$A:$F,6,0)</f>
        <v>1797</v>
      </c>
      <c r="J48" s="15">
        <f t="shared" si="11"/>
        <v>-33</v>
      </c>
      <c r="K48" s="15">
        <f>VLOOKUP(A:A,[1]TDSheet!$A:$M,13,0)</f>
        <v>0</v>
      </c>
      <c r="L48" s="15">
        <f>VLOOKUP(A:A,[1]TDSheet!$A:$N,14,0)</f>
        <v>600</v>
      </c>
      <c r="M48" s="15">
        <f>VLOOKUP(A:A,[1]TDSheet!$A:$T,20,0)</f>
        <v>0</v>
      </c>
      <c r="N48" s="15"/>
      <c r="O48" s="15"/>
      <c r="P48" s="17">
        <v>80</v>
      </c>
      <c r="Q48" s="17">
        <v>320</v>
      </c>
      <c r="R48" s="17">
        <v>800</v>
      </c>
      <c r="S48" s="15">
        <f t="shared" si="12"/>
        <v>352.8</v>
      </c>
      <c r="T48" s="17">
        <v>80</v>
      </c>
      <c r="U48" s="18">
        <f t="shared" si="13"/>
        <v>8.5515873015873005</v>
      </c>
      <c r="V48" s="15">
        <f t="shared" si="14"/>
        <v>3.2227891156462585</v>
      </c>
      <c r="W48" s="15"/>
      <c r="X48" s="15"/>
      <c r="Y48" s="15">
        <f>VLOOKUP(A:A,[1]TDSheet!$A:$Y,25,0)</f>
        <v>335</v>
      </c>
      <c r="Z48" s="15">
        <f>VLOOKUP(A:A,[1]TDSheet!$A:$Z,26,0)</f>
        <v>340.6</v>
      </c>
      <c r="AA48" s="15">
        <f>VLOOKUP(A:A,[1]TDSheet!$A:$AA,27,0)</f>
        <v>329.6</v>
      </c>
      <c r="AB48" s="15">
        <f>VLOOKUP(A:A,[3]TDSheet!$A:$D,4,0)</f>
        <v>352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5"/>
        <v>22.400000000000002</v>
      </c>
      <c r="AF48" s="15">
        <f t="shared" si="16"/>
        <v>89.600000000000009</v>
      </c>
      <c r="AG48" s="15">
        <f t="shared" si="17"/>
        <v>224.00000000000003</v>
      </c>
      <c r="AH48" s="15">
        <f t="shared" si="18"/>
        <v>22.400000000000002</v>
      </c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2847</v>
      </c>
      <c r="D49" s="8">
        <v>3734</v>
      </c>
      <c r="E49" s="8">
        <v>3392</v>
      </c>
      <c r="F49" s="8">
        <v>2357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3436</v>
      </c>
      <c r="J49" s="15">
        <f t="shared" si="11"/>
        <v>-44</v>
      </c>
      <c r="K49" s="15">
        <f>VLOOKUP(A:A,[1]TDSheet!$A:$M,13,0)</f>
        <v>0</v>
      </c>
      <c r="L49" s="15">
        <f>VLOOKUP(A:A,[1]TDSheet!$A:$N,14,0)</f>
        <v>1000</v>
      </c>
      <c r="M49" s="15">
        <f>VLOOKUP(A:A,[1]TDSheet!$A:$T,20,0)</f>
        <v>0</v>
      </c>
      <c r="N49" s="15"/>
      <c r="O49" s="15"/>
      <c r="P49" s="17">
        <v>120</v>
      </c>
      <c r="Q49" s="17">
        <v>600</v>
      </c>
      <c r="R49" s="17">
        <v>1400</v>
      </c>
      <c r="S49" s="15">
        <f t="shared" si="12"/>
        <v>678.4</v>
      </c>
      <c r="T49" s="17">
        <v>240</v>
      </c>
      <c r="U49" s="18">
        <f t="shared" si="13"/>
        <v>8.4271816037735849</v>
      </c>
      <c r="V49" s="15">
        <f t="shared" si="14"/>
        <v>3.4743514150943398</v>
      </c>
      <c r="W49" s="15"/>
      <c r="X49" s="15"/>
      <c r="Y49" s="15">
        <f>VLOOKUP(A:A,[1]TDSheet!$A:$Y,25,0)</f>
        <v>635.20000000000005</v>
      </c>
      <c r="Z49" s="15">
        <f>VLOOKUP(A:A,[1]TDSheet!$A:$Z,26,0)</f>
        <v>665</v>
      </c>
      <c r="AA49" s="15">
        <f>VLOOKUP(A:A,[1]TDSheet!$A:$AA,27,0)</f>
        <v>684.2</v>
      </c>
      <c r="AB49" s="15">
        <f>VLOOKUP(A:A,[3]TDSheet!$A:$D,4,0)</f>
        <v>721</v>
      </c>
      <c r="AC49" s="15" t="str">
        <f>VLOOKUP(A:A,[1]TDSheet!$A:$AC,29,0)</f>
        <v>пл600</v>
      </c>
      <c r="AD49" s="15" t="e">
        <f>VLOOKUP(A:A,[1]TDSheet!$A:$AD,30,0)</f>
        <v>#N/A</v>
      </c>
      <c r="AE49" s="15">
        <f t="shared" si="15"/>
        <v>42</v>
      </c>
      <c r="AF49" s="15">
        <f t="shared" si="16"/>
        <v>210</v>
      </c>
      <c r="AG49" s="15">
        <f t="shared" si="17"/>
        <v>489.99999999999994</v>
      </c>
      <c r="AH49" s="15">
        <f t="shared" si="18"/>
        <v>84</v>
      </c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2292</v>
      </c>
      <c r="D50" s="8">
        <v>4336</v>
      </c>
      <c r="E50" s="8">
        <v>3421</v>
      </c>
      <c r="F50" s="8">
        <v>2671</v>
      </c>
      <c r="G50" s="1">
        <f>VLOOKUP(A:A,[1]TDSheet!$A:$G,7,0)</f>
        <v>0.28000000000000003</v>
      </c>
      <c r="H50" s="1">
        <f>VLOOKUP(A:A,[1]TDSheet!$A:$H,8,0)</f>
        <v>45</v>
      </c>
      <c r="I50" s="15">
        <f>VLOOKUP(A:A,[2]TDSheet!$A:$F,6,0)</f>
        <v>3467</v>
      </c>
      <c r="J50" s="15">
        <f t="shared" si="11"/>
        <v>-46</v>
      </c>
      <c r="K50" s="15">
        <f>VLOOKUP(A:A,[1]TDSheet!$A:$M,13,0)</f>
        <v>0</v>
      </c>
      <c r="L50" s="15">
        <f>VLOOKUP(A:A,[1]TDSheet!$A:$N,14,0)</f>
        <v>1000</v>
      </c>
      <c r="M50" s="15">
        <f>VLOOKUP(A:A,[1]TDSheet!$A:$T,20,0)</f>
        <v>0</v>
      </c>
      <c r="N50" s="15"/>
      <c r="O50" s="15"/>
      <c r="P50" s="17"/>
      <c r="Q50" s="17">
        <v>480</v>
      </c>
      <c r="R50" s="17">
        <v>1400</v>
      </c>
      <c r="S50" s="15">
        <f t="shared" si="12"/>
        <v>684.2</v>
      </c>
      <c r="T50" s="17">
        <v>240</v>
      </c>
      <c r="U50" s="18">
        <f t="shared" si="13"/>
        <v>8.4638994446068399</v>
      </c>
      <c r="V50" s="15">
        <f t="shared" si="14"/>
        <v>3.9038292896813793</v>
      </c>
      <c r="W50" s="15"/>
      <c r="X50" s="15"/>
      <c r="Y50" s="15">
        <f>VLOOKUP(A:A,[1]TDSheet!$A:$Y,25,0)</f>
        <v>630.20000000000005</v>
      </c>
      <c r="Z50" s="15">
        <f>VLOOKUP(A:A,[1]TDSheet!$A:$Z,26,0)</f>
        <v>676.8</v>
      </c>
      <c r="AA50" s="15">
        <f>VLOOKUP(A:A,[1]TDSheet!$A:$AA,27,0)</f>
        <v>709.8</v>
      </c>
      <c r="AB50" s="15">
        <f>VLOOKUP(A:A,[3]TDSheet!$A:$D,4,0)</f>
        <v>860</v>
      </c>
      <c r="AC50" s="15" t="str">
        <f>VLOOKUP(A:A,[1]TDSheet!$A:$AC,29,0)</f>
        <v>м335з</v>
      </c>
      <c r="AD50" s="15" t="str">
        <f>VLOOKUP(A:A,[1]TDSheet!$A:$AD,30,0)</f>
        <v>м303з</v>
      </c>
      <c r="AE50" s="15">
        <f t="shared" si="15"/>
        <v>0</v>
      </c>
      <c r="AF50" s="15">
        <f t="shared" si="16"/>
        <v>134.4</v>
      </c>
      <c r="AG50" s="15">
        <f t="shared" si="17"/>
        <v>392.00000000000006</v>
      </c>
      <c r="AH50" s="15">
        <f t="shared" si="18"/>
        <v>67.2</v>
      </c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4286</v>
      </c>
      <c r="D51" s="8">
        <v>6355</v>
      </c>
      <c r="E51" s="8">
        <v>5144</v>
      </c>
      <c r="F51" s="8">
        <v>3443</v>
      </c>
      <c r="G51" s="1">
        <f>VLOOKUP(A:A,[1]TDSheet!$A:$G,7,0)</f>
        <v>0.35</v>
      </c>
      <c r="H51" s="1">
        <f>VLOOKUP(A:A,[1]TDSheet!$A:$H,8,0)</f>
        <v>45</v>
      </c>
      <c r="I51" s="15">
        <f>VLOOKUP(A:A,[2]TDSheet!$A:$F,6,0)</f>
        <v>5289</v>
      </c>
      <c r="J51" s="15">
        <f t="shared" si="11"/>
        <v>-145</v>
      </c>
      <c r="K51" s="15">
        <f>VLOOKUP(A:A,[1]TDSheet!$A:$M,13,0)</f>
        <v>0</v>
      </c>
      <c r="L51" s="15">
        <f>VLOOKUP(A:A,[1]TDSheet!$A:$N,14,0)</f>
        <v>1400</v>
      </c>
      <c r="M51" s="15">
        <f>VLOOKUP(A:A,[1]TDSheet!$A:$T,20,0)</f>
        <v>0</v>
      </c>
      <c r="N51" s="15"/>
      <c r="O51" s="15"/>
      <c r="P51" s="17">
        <v>280</v>
      </c>
      <c r="Q51" s="17">
        <v>1200</v>
      </c>
      <c r="R51" s="17">
        <v>2000</v>
      </c>
      <c r="S51" s="15">
        <f t="shared" si="12"/>
        <v>1028.8</v>
      </c>
      <c r="T51" s="17">
        <v>400</v>
      </c>
      <c r="U51" s="18">
        <f t="shared" si="13"/>
        <v>8.4788102643856931</v>
      </c>
      <c r="V51" s="15">
        <f t="shared" si="14"/>
        <v>3.3466174183514776</v>
      </c>
      <c r="W51" s="15"/>
      <c r="X51" s="15"/>
      <c r="Y51" s="15">
        <f>VLOOKUP(A:A,[1]TDSheet!$A:$Y,25,0)</f>
        <v>1016</v>
      </c>
      <c r="Z51" s="15">
        <f>VLOOKUP(A:A,[1]TDSheet!$A:$Z,26,0)</f>
        <v>1041</v>
      </c>
      <c r="AA51" s="15">
        <f>VLOOKUP(A:A,[1]TDSheet!$A:$AA,27,0)</f>
        <v>1036.2</v>
      </c>
      <c r="AB51" s="15">
        <f>VLOOKUP(A:A,[3]TDSheet!$A:$D,4,0)</f>
        <v>1020</v>
      </c>
      <c r="AC51" s="15" t="str">
        <f>VLOOKUP(A:A,[1]TDSheet!$A:$AC,29,0)</f>
        <v>пл600</v>
      </c>
      <c r="AD51" s="15">
        <f>VLOOKUP(A:A,[1]TDSheet!$A:$AD,30,0)</f>
        <v>0</v>
      </c>
      <c r="AE51" s="15">
        <f t="shared" si="15"/>
        <v>98</v>
      </c>
      <c r="AF51" s="15">
        <f t="shared" si="16"/>
        <v>420</v>
      </c>
      <c r="AG51" s="15">
        <f t="shared" si="17"/>
        <v>700</v>
      </c>
      <c r="AH51" s="15">
        <f t="shared" si="18"/>
        <v>140</v>
      </c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4678</v>
      </c>
      <c r="D52" s="8">
        <v>7825</v>
      </c>
      <c r="E52" s="8">
        <v>7167</v>
      </c>
      <c r="F52" s="8">
        <v>3929</v>
      </c>
      <c r="G52" s="1">
        <f>VLOOKUP(A:A,[1]TDSheet!$A:$G,7,0)</f>
        <v>0.35</v>
      </c>
      <c r="H52" s="1">
        <f>VLOOKUP(A:A,[1]TDSheet!$A:$H,8,0)</f>
        <v>45</v>
      </c>
      <c r="I52" s="15">
        <f>VLOOKUP(A:A,[2]TDSheet!$A:$F,6,0)</f>
        <v>7286</v>
      </c>
      <c r="J52" s="15">
        <f t="shared" si="11"/>
        <v>-119</v>
      </c>
      <c r="K52" s="15">
        <f>VLOOKUP(A:A,[1]TDSheet!$A:$M,13,0)</f>
        <v>0</v>
      </c>
      <c r="L52" s="15">
        <f>VLOOKUP(A:A,[1]TDSheet!$A:$N,14,0)</f>
        <v>3200</v>
      </c>
      <c r="M52" s="15">
        <f>VLOOKUP(A:A,[1]TDSheet!$A:$T,20,0)</f>
        <v>0</v>
      </c>
      <c r="N52" s="15"/>
      <c r="O52" s="15"/>
      <c r="P52" s="17"/>
      <c r="Q52" s="17">
        <v>1600</v>
      </c>
      <c r="R52" s="17">
        <v>2800</v>
      </c>
      <c r="S52" s="15">
        <f t="shared" si="12"/>
        <v>1433.4</v>
      </c>
      <c r="T52" s="17">
        <v>600</v>
      </c>
      <c r="U52" s="18">
        <f t="shared" si="13"/>
        <v>8.4616994558392626</v>
      </c>
      <c r="V52" s="15">
        <f t="shared" si="14"/>
        <v>2.7410353006836892</v>
      </c>
      <c r="W52" s="15"/>
      <c r="X52" s="15"/>
      <c r="Y52" s="15">
        <f>VLOOKUP(A:A,[1]TDSheet!$A:$Y,25,0)</f>
        <v>1349.4</v>
      </c>
      <c r="Z52" s="15">
        <f>VLOOKUP(A:A,[1]TDSheet!$A:$Z,26,0)</f>
        <v>1257</v>
      </c>
      <c r="AA52" s="15">
        <f>VLOOKUP(A:A,[1]TDSheet!$A:$AA,27,0)</f>
        <v>1318.6</v>
      </c>
      <c r="AB52" s="15">
        <f>VLOOKUP(A:A,[3]TDSheet!$A:$D,4,0)</f>
        <v>1439</v>
      </c>
      <c r="AC52" s="15" t="str">
        <f>VLOOKUP(A:A,[1]TDSheet!$A:$AC,29,0)</f>
        <v>пл600</v>
      </c>
      <c r="AD52" s="15">
        <f>VLOOKUP(A:A,[1]TDSheet!$A:$AD,30,0)</f>
        <v>0</v>
      </c>
      <c r="AE52" s="15">
        <f t="shared" si="15"/>
        <v>0</v>
      </c>
      <c r="AF52" s="15">
        <f t="shared" si="16"/>
        <v>560</v>
      </c>
      <c r="AG52" s="15">
        <f t="shared" si="17"/>
        <v>979.99999999999989</v>
      </c>
      <c r="AH52" s="15">
        <f t="shared" si="18"/>
        <v>210</v>
      </c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1264</v>
      </c>
      <c r="D53" s="8">
        <v>3123</v>
      </c>
      <c r="E53" s="8">
        <v>2069</v>
      </c>
      <c r="F53" s="8">
        <v>2285</v>
      </c>
      <c r="G53" s="1">
        <f>VLOOKUP(A:A,[1]TDSheet!$A:$G,7,0)</f>
        <v>0.41</v>
      </c>
      <c r="H53" s="1">
        <f>VLOOKUP(A:A,[1]TDSheet!$A:$H,8,0)</f>
        <v>45</v>
      </c>
      <c r="I53" s="15">
        <f>VLOOKUP(A:A,[2]TDSheet!$A:$F,6,0)</f>
        <v>2100</v>
      </c>
      <c r="J53" s="15">
        <f t="shared" si="11"/>
        <v>-31</v>
      </c>
      <c r="K53" s="15">
        <f>VLOOKUP(A:A,[1]TDSheet!$A:$M,13,0)</f>
        <v>0</v>
      </c>
      <c r="L53" s="15">
        <f>VLOOKUP(A:A,[1]TDSheet!$A:$N,14,0)</f>
        <v>0</v>
      </c>
      <c r="M53" s="15">
        <f>VLOOKUP(A:A,[1]TDSheet!$A:$T,20,0)</f>
        <v>0</v>
      </c>
      <c r="N53" s="15"/>
      <c r="O53" s="15"/>
      <c r="P53" s="17"/>
      <c r="Q53" s="17">
        <v>200</v>
      </c>
      <c r="R53" s="17">
        <v>800</v>
      </c>
      <c r="S53" s="15">
        <f t="shared" si="12"/>
        <v>413.8</v>
      </c>
      <c r="T53" s="17">
        <v>200</v>
      </c>
      <c r="U53" s="18">
        <f t="shared" si="13"/>
        <v>8.4219429676172055</v>
      </c>
      <c r="V53" s="15">
        <f t="shared" si="14"/>
        <v>5.5219913001449976</v>
      </c>
      <c r="W53" s="15"/>
      <c r="X53" s="15"/>
      <c r="Y53" s="15">
        <f>VLOOKUP(A:A,[1]TDSheet!$A:$Y,25,0)</f>
        <v>506.2</v>
      </c>
      <c r="Z53" s="15">
        <f>VLOOKUP(A:A,[1]TDSheet!$A:$Z,26,0)</f>
        <v>450.6</v>
      </c>
      <c r="AA53" s="15">
        <f>VLOOKUP(A:A,[1]TDSheet!$A:$AA,27,0)</f>
        <v>500</v>
      </c>
      <c r="AB53" s="15">
        <f>VLOOKUP(A:A,[3]TDSheet!$A:$D,4,0)</f>
        <v>519</v>
      </c>
      <c r="AC53" s="15">
        <f>VLOOKUP(A:A,[1]TDSheet!$A:$AC,29,0)</f>
        <v>0</v>
      </c>
      <c r="AD53" s="15">
        <f>VLOOKUP(A:A,[1]TDSheet!$A:$AD,30,0)</f>
        <v>0</v>
      </c>
      <c r="AE53" s="15">
        <f t="shared" si="15"/>
        <v>0</v>
      </c>
      <c r="AF53" s="15">
        <f t="shared" si="16"/>
        <v>82</v>
      </c>
      <c r="AG53" s="15">
        <f t="shared" si="17"/>
        <v>328</v>
      </c>
      <c r="AH53" s="15">
        <f t="shared" si="18"/>
        <v>82</v>
      </c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15</v>
      </c>
      <c r="D54" s="8">
        <v>6408</v>
      </c>
      <c r="E54" s="19">
        <v>2780</v>
      </c>
      <c r="F54" s="19">
        <v>2933</v>
      </c>
      <c r="G54" s="1">
        <f>VLOOKUP(A:A,[1]TDSheet!$A:$G,7,0)</f>
        <v>0</v>
      </c>
      <c r="H54" s="1">
        <f>VLOOKUP(A:A,[1]TDSheet!$A:$H,8,0)</f>
        <v>45</v>
      </c>
      <c r="I54" s="15">
        <f>VLOOKUP(A:A,[2]TDSheet!$A:$F,6,0)</f>
        <v>2828</v>
      </c>
      <c r="J54" s="15">
        <f t="shared" si="11"/>
        <v>-48</v>
      </c>
      <c r="K54" s="15">
        <f>VLOOKUP(A:A,[1]TDSheet!$A:$M,13,0)</f>
        <v>0</v>
      </c>
      <c r="L54" s="15">
        <f>VLOOKUP(A:A,[1]TDSheet!$A:$N,14,0)</f>
        <v>0</v>
      </c>
      <c r="M54" s="15">
        <f>VLOOKUP(A:A,[1]TDSheet!$A:$T,20,0)</f>
        <v>0</v>
      </c>
      <c r="N54" s="15"/>
      <c r="O54" s="15"/>
      <c r="P54" s="17"/>
      <c r="Q54" s="17"/>
      <c r="R54" s="17"/>
      <c r="S54" s="15">
        <f t="shared" si="12"/>
        <v>556</v>
      </c>
      <c r="T54" s="17"/>
      <c r="U54" s="18">
        <f t="shared" si="13"/>
        <v>5.2751798561151082</v>
      </c>
      <c r="V54" s="15">
        <f t="shared" si="14"/>
        <v>5.2751798561151082</v>
      </c>
      <c r="W54" s="15"/>
      <c r="X54" s="15"/>
      <c r="Y54" s="15">
        <f>VLOOKUP(A:A,[1]TDSheet!$A:$Y,25,0)</f>
        <v>847.6</v>
      </c>
      <c r="Z54" s="15">
        <f>VLOOKUP(A:A,[1]TDSheet!$A:$Z,26,0)</f>
        <v>670</v>
      </c>
      <c r="AA54" s="15">
        <f>VLOOKUP(A:A,[1]TDSheet!$A:$AA,27,0)</f>
        <v>548.79999999999995</v>
      </c>
      <c r="AB54" s="15">
        <f>VLOOKUP(A:A,[3]TDSheet!$A:$D,4,0)</f>
        <v>1694</v>
      </c>
      <c r="AC54" s="15" t="e">
        <f>VLOOKUP(A:A,[1]TDSheet!$A:$AC,29,0)</f>
        <v>#N/A</v>
      </c>
      <c r="AD54" s="15" t="e">
        <f>VLOOKUP(A:A,[1]TDSheet!$A:$AD,30,0)</f>
        <v>#N/A</v>
      </c>
      <c r="AE54" s="15">
        <f t="shared" si="15"/>
        <v>0</v>
      </c>
      <c r="AF54" s="15">
        <f t="shared" si="16"/>
        <v>0</v>
      </c>
      <c r="AG54" s="15">
        <f t="shared" si="17"/>
        <v>0</v>
      </c>
      <c r="AH54" s="15">
        <f t="shared" si="18"/>
        <v>0</v>
      </c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2629</v>
      </c>
      <c r="D55" s="8">
        <v>6004</v>
      </c>
      <c r="E55" s="8">
        <v>4559</v>
      </c>
      <c r="F55" s="8">
        <v>3975</v>
      </c>
      <c r="G55" s="1">
        <f>VLOOKUP(A:A,[1]TDSheet!$A:$G,7,0)</f>
        <v>0.41</v>
      </c>
      <c r="H55" s="1">
        <f>VLOOKUP(A:A,[1]TDSheet!$A:$H,8,0)</f>
        <v>45</v>
      </c>
      <c r="I55" s="15">
        <f>VLOOKUP(A:A,[2]TDSheet!$A:$F,6,0)</f>
        <v>4659</v>
      </c>
      <c r="J55" s="15">
        <f t="shared" si="11"/>
        <v>-100</v>
      </c>
      <c r="K55" s="15">
        <f>VLOOKUP(A:A,[1]TDSheet!$A:$M,13,0)</f>
        <v>0</v>
      </c>
      <c r="L55" s="15">
        <f>VLOOKUP(A:A,[1]TDSheet!$A:$N,14,0)</f>
        <v>600</v>
      </c>
      <c r="M55" s="15">
        <f>VLOOKUP(A:A,[1]TDSheet!$A:$T,20,0)</f>
        <v>0</v>
      </c>
      <c r="N55" s="15"/>
      <c r="O55" s="15"/>
      <c r="P55" s="17">
        <v>200</v>
      </c>
      <c r="Q55" s="17">
        <v>700</v>
      </c>
      <c r="R55" s="17">
        <v>1700</v>
      </c>
      <c r="S55" s="15">
        <f t="shared" si="12"/>
        <v>911.8</v>
      </c>
      <c r="T55" s="17">
        <v>500</v>
      </c>
      <c r="U55" s="18">
        <f t="shared" si="13"/>
        <v>8.417416100021935</v>
      </c>
      <c r="V55" s="15">
        <f t="shared" si="14"/>
        <v>4.3595086641807415</v>
      </c>
      <c r="W55" s="15"/>
      <c r="X55" s="15"/>
      <c r="Y55" s="15">
        <f>VLOOKUP(A:A,[1]TDSheet!$A:$Y,25,0)</f>
        <v>755.4</v>
      </c>
      <c r="Z55" s="15">
        <f>VLOOKUP(A:A,[1]TDSheet!$A:$Z,26,0)</f>
        <v>912</v>
      </c>
      <c r="AA55" s="15">
        <f>VLOOKUP(A:A,[1]TDSheet!$A:$AA,27,0)</f>
        <v>1023</v>
      </c>
      <c r="AB55" s="15">
        <f>VLOOKUP(A:A,[3]TDSheet!$A:$D,4,0)</f>
        <v>1015</v>
      </c>
      <c r="AC55" s="15">
        <f>VLOOKUP(A:A,[1]TDSheet!$A:$AC,29,0)</f>
        <v>0</v>
      </c>
      <c r="AD55" s="15">
        <f>VLOOKUP(A:A,[1]TDSheet!$A:$AD,30,0)</f>
        <v>0</v>
      </c>
      <c r="AE55" s="15">
        <f t="shared" si="15"/>
        <v>82</v>
      </c>
      <c r="AF55" s="15">
        <f t="shared" si="16"/>
        <v>287</v>
      </c>
      <c r="AG55" s="15">
        <f t="shared" si="17"/>
        <v>697</v>
      </c>
      <c r="AH55" s="15">
        <f t="shared" si="18"/>
        <v>205</v>
      </c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123.105</v>
      </c>
      <c r="D56" s="8">
        <v>21.07</v>
      </c>
      <c r="E56" s="8">
        <v>66.021000000000001</v>
      </c>
      <c r="F56" s="8">
        <v>78.153999999999996</v>
      </c>
      <c r="G56" s="1">
        <f>VLOOKUP(A:A,[1]TDSheet!$A:$G,7,0)</f>
        <v>1</v>
      </c>
      <c r="H56" s="1">
        <f>VLOOKUP(A:A,[1]TDSheet!$A:$H,8,0)</f>
        <v>30</v>
      </c>
      <c r="I56" s="15">
        <f>VLOOKUP(A:A,[2]TDSheet!$A:$F,6,0)</f>
        <v>66</v>
      </c>
      <c r="J56" s="15">
        <f t="shared" si="11"/>
        <v>2.1000000000000796E-2</v>
      </c>
      <c r="K56" s="15">
        <f>VLOOKUP(A:A,[1]TDSheet!$A:$M,13,0)</f>
        <v>0</v>
      </c>
      <c r="L56" s="15">
        <f>VLOOKUP(A:A,[1]TDSheet!$A:$N,14,0)</f>
        <v>0</v>
      </c>
      <c r="M56" s="15">
        <f>VLOOKUP(A:A,[1]TDSheet!$A:$T,20,0)</f>
        <v>0</v>
      </c>
      <c r="N56" s="15"/>
      <c r="O56" s="15"/>
      <c r="P56" s="17"/>
      <c r="Q56" s="17">
        <v>10</v>
      </c>
      <c r="R56" s="17">
        <v>20</v>
      </c>
      <c r="S56" s="15">
        <f t="shared" si="12"/>
        <v>13.2042</v>
      </c>
      <c r="T56" s="17">
        <v>10</v>
      </c>
      <c r="U56" s="18">
        <f t="shared" si="13"/>
        <v>8.9482134472364852</v>
      </c>
      <c r="V56" s="15">
        <f t="shared" si="14"/>
        <v>5.9188742975719846</v>
      </c>
      <c r="W56" s="15"/>
      <c r="X56" s="15"/>
      <c r="Y56" s="15">
        <f>VLOOKUP(A:A,[1]TDSheet!$A:$Y,25,0)</f>
        <v>12.620999999999999</v>
      </c>
      <c r="Z56" s="15">
        <f>VLOOKUP(A:A,[1]TDSheet!$A:$Z,26,0)</f>
        <v>10.552</v>
      </c>
      <c r="AA56" s="15">
        <f>VLOOKUP(A:A,[1]TDSheet!$A:$AA,27,0)</f>
        <v>8.1530000000000005</v>
      </c>
      <c r="AB56" s="15">
        <f>VLOOKUP(A:A,[3]TDSheet!$A:$D,4,0)</f>
        <v>13.574999999999999</v>
      </c>
      <c r="AC56" s="15" t="str">
        <f>VLOOKUP(A:A,[1]TDSheet!$A:$AC,29,0)</f>
        <v>костик</v>
      </c>
      <c r="AD56" s="15">
        <f>VLOOKUP(A:A,[1]TDSheet!$A:$AD,30,0)</f>
        <v>0</v>
      </c>
      <c r="AE56" s="15">
        <f t="shared" si="15"/>
        <v>0</v>
      </c>
      <c r="AF56" s="15">
        <f t="shared" si="16"/>
        <v>10</v>
      </c>
      <c r="AG56" s="15">
        <f t="shared" si="17"/>
        <v>20</v>
      </c>
      <c r="AH56" s="15">
        <f t="shared" si="18"/>
        <v>10</v>
      </c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11</v>
      </c>
      <c r="D57" s="8">
        <v>173</v>
      </c>
      <c r="E57" s="8">
        <v>52</v>
      </c>
      <c r="F57" s="8">
        <v>129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63</v>
      </c>
      <c r="J57" s="15">
        <f t="shared" si="11"/>
        <v>-11</v>
      </c>
      <c r="K57" s="15">
        <f>VLOOKUP(A:A,[1]TDSheet!$A:$M,13,0)</f>
        <v>0</v>
      </c>
      <c r="L57" s="15">
        <f>VLOOKUP(A:A,[1]TDSheet!$A:$N,14,0)</f>
        <v>0</v>
      </c>
      <c r="M57" s="15">
        <f>VLOOKUP(A:A,[1]TDSheet!$A:$T,20,0)</f>
        <v>0</v>
      </c>
      <c r="N57" s="15"/>
      <c r="O57" s="15"/>
      <c r="P57" s="17"/>
      <c r="Q57" s="17"/>
      <c r="R57" s="17"/>
      <c r="S57" s="15">
        <f t="shared" si="12"/>
        <v>10.4</v>
      </c>
      <c r="T57" s="17"/>
      <c r="U57" s="18">
        <f t="shared" si="13"/>
        <v>12.403846153846153</v>
      </c>
      <c r="V57" s="15">
        <f t="shared" si="14"/>
        <v>12.403846153846153</v>
      </c>
      <c r="W57" s="15"/>
      <c r="X57" s="15"/>
      <c r="Y57" s="15">
        <f>VLOOKUP(A:A,[1]TDSheet!$A:$Y,25,0)</f>
        <v>13</v>
      </c>
      <c r="Z57" s="15">
        <f>VLOOKUP(A:A,[1]TDSheet!$A:$Z,26,0)</f>
        <v>10</v>
      </c>
      <c r="AA57" s="15">
        <f>VLOOKUP(A:A,[1]TDSheet!$A:$AA,27,0)</f>
        <v>17.399999999999999</v>
      </c>
      <c r="AB57" s="15">
        <f>VLOOKUP(A:A,[3]TDSheet!$A:$D,4,0)</f>
        <v>11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5"/>
        <v>0</v>
      </c>
      <c r="AF57" s="15">
        <f t="shared" si="16"/>
        <v>0</v>
      </c>
      <c r="AG57" s="15">
        <f t="shared" si="17"/>
        <v>0</v>
      </c>
      <c r="AH57" s="15">
        <f t="shared" si="18"/>
        <v>0</v>
      </c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9</v>
      </c>
      <c r="C58" s="8">
        <v>14.33</v>
      </c>
      <c r="D58" s="8">
        <v>17.54</v>
      </c>
      <c r="E58" s="8">
        <v>15.673</v>
      </c>
      <c r="F58" s="8">
        <v>15.183999999999999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16.021000000000001</v>
      </c>
      <c r="J58" s="15">
        <f t="shared" si="11"/>
        <v>-0.34800000000000075</v>
      </c>
      <c r="K58" s="15">
        <f>VLOOKUP(A:A,[1]TDSheet!$A:$M,13,0)</f>
        <v>0</v>
      </c>
      <c r="L58" s="15">
        <f>VLOOKUP(A:A,[1]TDSheet!$A:$N,14,0)</f>
        <v>0</v>
      </c>
      <c r="M58" s="15">
        <f>VLOOKUP(A:A,[1]TDSheet!$A:$T,20,0)</f>
        <v>10</v>
      </c>
      <c r="N58" s="15"/>
      <c r="O58" s="15"/>
      <c r="P58" s="17"/>
      <c r="Q58" s="17"/>
      <c r="R58" s="17"/>
      <c r="S58" s="15">
        <f t="shared" si="12"/>
        <v>3.1345999999999998</v>
      </c>
      <c r="T58" s="17"/>
      <c r="U58" s="18">
        <f t="shared" si="13"/>
        <v>8.0341989408536971</v>
      </c>
      <c r="V58" s="15">
        <f t="shared" si="14"/>
        <v>4.8439992343520704</v>
      </c>
      <c r="W58" s="15"/>
      <c r="X58" s="15"/>
      <c r="Y58" s="15">
        <f>VLOOKUP(A:A,[1]TDSheet!$A:$Y,25,0)</f>
        <v>1.6745999999999999</v>
      </c>
      <c r="Z58" s="15">
        <f>VLOOKUP(A:A,[1]TDSheet!$A:$Z,26,0)</f>
        <v>6.3856000000000002</v>
      </c>
      <c r="AA58" s="15">
        <f>VLOOKUP(A:A,[1]TDSheet!$A:$AA,27,0)</f>
        <v>3.2118000000000002</v>
      </c>
      <c r="AB58" s="15">
        <v>0</v>
      </c>
      <c r="AC58" s="15" t="str">
        <f>VLOOKUP(A:A,[1]TDSheet!$A:$AC,29,0)</f>
        <v>костик</v>
      </c>
      <c r="AD58" s="15" t="e">
        <f>VLOOKUP(A:A,[1]TDSheet!$A:$AD,30,0)</f>
        <v>#N/A</v>
      </c>
      <c r="AE58" s="15">
        <f t="shared" si="15"/>
        <v>0</v>
      </c>
      <c r="AF58" s="15">
        <f t="shared" si="16"/>
        <v>0</v>
      </c>
      <c r="AG58" s="15">
        <f t="shared" si="17"/>
        <v>0</v>
      </c>
      <c r="AH58" s="15">
        <f t="shared" si="18"/>
        <v>0</v>
      </c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70</v>
      </c>
      <c r="D59" s="8">
        <v>171</v>
      </c>
      <c r="E59" s="8">
        <v>148</v>
      </c>
      <c r="F59" s="8">
        <v>88</v>
      </c>
      <c r="G59" s="1">
        <f>VLOOKUP(A:A,[1]TDSheet!$A:$G,7,0)</f>
        <v>0.41</v>
      </c>
      <c r="H59" s="1" t="e">
        <f>VLOOKUP(A:A,[1]TDSheet!$A:$H,8,0)</f>
        <v>#N/A</v>
      </c>
      <c r="I59" s="15">
        <f>VLOOKUP(A:A,[2]TDSheet!$A:$F,6,0)</f>
        <v>154</v>
      </c>
      <c r="J59" s="15">
        <f t="shared" si="11"/>
        <v>-6</v>
      </c>
      <c r="K59" s="15">
        <f>VLOOKUP(A:A,[1]TDSheet!$A:$M,13,0)</f>
        <v>0</v>
      </c>
      <c r="L59" s="15">
        <f>VLOOKUP(A:A,[1]TDSheet!$A:$N,14,0)</f>
        <v>40</v>
      </c>
      <c r="M59" s="15">
        <f>VLOOKUP(A:A,[1]TDSheet!$A:$T,20,0)</f>
        <v>240</v>
      </c>
      <c r="N59" s="15"/>
      <c r="O59" s="15"/>
      <c r="P59" s="17"/>
      <c r="Q59" s="17"/>
      <c r="R59" s="17"/>
      <c r="S59" s="15">
        <f t="shared" si="12"/>
        <v>29.6</v>
      </c>
      <c r="T59" s="17"/>
      <c r="U59" s="18">
        <f t="shared" si="13"/>
        <v>12.432432432432432</v>
      </c>
      <c r="V59" s="15">
        <f t="shared" si="14"/>
        <v>2.9729729729729728</v>
      </c>
      <c r="W59" s="15"/>
      <c r="X59" s="15"/>
      <c r="Y59" s="15">
        <f>VLOOKUP(A:A,[1]TDSheet!$A:$Y,25,0)</f>
        <v>23.4</v>
      </c>
      <c r="Z59" s="15">
        <f>VLOOKUP(A:A,[1]TDSheet!$A:$Z,26,0)</f>
        <v>23.8</v>
      </c>
      <c r="AA59" s="15">
        <f>VLOOKUP(A:A,[1]TDSheet!$A:$AA,27,0)</f>
        <v>26</v>
      </c>
      <c r="AB59" s="15">
        <f>VLOOKUP(A:A,[3]TDSheet!$A:$D,4,0)</f>
        <v>21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5"/>
        <v>0</v>
      </c>
      <c r="AF59" s="15">
        <f t="shared" si="16"/>
        <v>0</v>
      </c>
      <c r="AG59" s="15">
        <f t="shared" si="17"/>
        <v>0</v>
      </c>
      <c r="AH59" s="15">
        <f t="shared" si="18"/>
        <v>0</v>
      </c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31.952999999999999</v>
      </c>
      <c r="D60" s="8"/>
      <c r="E60" s="8">
        <v>12.807</v>
      </c>
      <c r="F60" s="8">
        <v>19.146000000000001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12</v>
      </c>
      <c r="J60" s="15">
        <f t="shared" si="11"/>
        <v>0.80700000000000038</v>
      </c>
      <c r="K60" s="15">
        <f>VLOOKUP(A:A,[1]TDSheet!$A:$M,13,0)</f>
        <v>0</v>
      </c>
      <c r="L60" s="15">
        <f>VLOOKUP(A:A,[1]TDSheet!$A:$N,14,0)</f>
        <v>0</v>
      </c>
      <c r="M60" s="15">
        <f>VLOOKUP(A:A,[1]TDSheet!$A:$T,20,0)</f>
        <v>0</v>
      </c>
      <c r="N60" s="15"/>
      <c r="O60" s="15"/>
      <c r="P60" s="17"/>
      <c r="Q60" s="17"/>
      <c r="R60" s="17"/>
      <c r="S60" s="15">
        <f t="shared" si="12"/>
        <v>2.5613999999999999</v>
      </c>
      <c r="T60" s="17"/>
      <c r="U60" s="18">
        <f t="shared" si="13"/>
        <v>7.4748184586554238</v>
      </c>
      <c r="V60" s="15">
        <f t="shared" si="14"/>
        <v>7.4748184586554238</v>
      </c>
      <c r="W60" s="15"/>
      <c r="X60" s="15"/>
      <c r="Y60" s="15">
        <f>VLOOKUP(A:A,[1]TDSheet!$A:$Y,25,0)</f>
        <v>6.1756000000000002</v>
      </c>
      <c r="Z60" s="15">
        <f>VLOOKUP(A:A,[1]TDSheet!$A:$Z,26,0)</f>
        <v>3.8715999999999999</v>
      </c>
      <c r="AA60" s="15">
        <f>VLOOKUP(A:A,[1]TDSheet!$A:$AA,27,0)</f>
        <v>2.5536000000000003</v>
      </c>
      <c r="AB60" s="15">
        <v>0</v>
      </c>
      <c r="AC60" s="15" t="e">
        <f>VLOOKUP(A:A,[1]TDSheet!$A:$AC,29,0)</f>
        <v>#N/A</v>
      </c>
      <c r="AD60" s="15" t="e">
        <f>VLOOKUP(A:A,[1]TDSheet!$A:$AD,30,0)</f>
        <v>#N/A</v>
      </c>
      <c r="AE60" s="15">
        <f t="shared" si="15"/>
        <v>0</v>
      </c>
      <c r="AF60" s="15">
        <f t="shared" si="16"/>
        <v>0</v>
      </c>
      <c r="AG60" s="15">
        <f t="shared" si="17"/>
        <v>0</v>
      </c>
      <c r="AH60" s="15">
        <f t="shared" si="18"/>
        <v>0</v>
      </c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555</v>
      </c>
      <c r="D61" s="8">
        <v>734</v>
      </c>
      <c r="E61" s="8">
        <v>830</v>
      </c>
      <c r="F61" s="8">
        <v>445</v>
      </c>
      <c r="G61" s="1">
        <f>VLOOKUP(A:A,[1]TDSheet!$A:$G,7,0)</f>
        <v>0.36</v>
      </c>
      <c r="H61" s="1" t="e">
        <f>VLOOKUP(A:A,[1]TDSheet!$A:$H,8,0)</f>
        <v>#N/A</v>
      </c>
      <c r="I61" s="15">
        <f>VLOOKUP(A:A,[2]TDSheet!$A:$F,6,0)</f>
        <v>847</v>
      </c>
      <c r="J61" s="15">
        <f t="shared" si="11"/>
        <v>-17</v>
      </c>
      <c r="K61" s="15">
        <f>VLOOKUP(A:A,[1]TDSheet!$A:$M,13,0)</f>
        <v>0</v>
      </c>
      <c r="L61" s="15">
        <f>VLOOKUP(A:A,[1]TDSheet!$A:$N,14,0)</f>
        <v>160</v>
      </c>
      <c r="M61" s="15">
        <f>VLOOKUP(A:A,[1]TDSheet!$A:$T,20,0)</f>
        <v>440</v>
      </c>
      <c r="N61" s="15"/>
      <c r="O61" s="15"/>
      <c r="P61" s="17"/>
      <c r="Q61" s="17"/>
      <c r="R61" s="17">
        <v>280</v>
      </c>
      <c r="S61" s="15">
        <f t="shared" si="12"/>
        <v>166</v>
      </c>
      <c r="T61" s="17">
        <v>60</v>
      </c>
      <c r="U61" s="18">
        <f t="shared" si="13"/>
        <v>8.3433734939759034</v>
      </c>
      <c r="V61" s="15">
        <f t="shared" si="14"/>
        <v>2.6807228915662651</v>
      </c>
      <c r="W61" s="15"/>
      <c r="X61" s="15"/>
      <c r="Y61" s="15">
        <f>VLOOKUP(A:A,[1]TDSheet!$A:$Y,25,0)</f>
        <v>127.2</v>
      </c>
      <c r="Z61" s="15">
        <f>VLOOKUP(A:A,[1]TDSheet!$A:$Z,26,0)</f>
        <v>156</v>
      </c>
      <c r="AA61" s="15">
        <f>VLOOKUP(A:A,[1]TDSheet!$A:$AA,27,0)</f>
        <v>148.4</v>
      </c>
      <c r="AB61" s="15">
        <f>VLOOKUP(A:A,[3]TDSheet!$A:$D,4,0)</f>
        <v>159</v>
      </c>
      <c r="AC61" s="15" t="str">
        <f>VLOOKUP(A:A,[1]TDSheet!$A:$AC,29,0)</f>
        <v>костик</v>
      </c>
      <c r="AD61" s="15" t="e">
        <f>VLOOKUP(A:A,[1]TDSheet!$A:$AD,30,0)</f>
        <v>#N/A</v>
      </c>
      <c r="AE61" s="15">
        <f t="shared" si="15"/>
        <v>0</v>
      </c>
      <c r="AF61" s="15">
        <f t="shared" si="16"/>
        <v>0</v>
      </c>
      <c r="AG61" s="15">
        <f t="shared" si="17"/>
        <v>100.8</v>
      </c>
      <c r="AH61" s="15">
        <f t="shared" si="18"/>
        <v>21.599999999999998</v>
      </c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45.832999999999998</v>
      </c>
      <c r="D62" s="8">
        <v>49.165999999999997</v>
      </c>
      <c r="E62" s="8">
        <v>81.007000000000005</v>
      </c>
      <c r="F62" s="8">
        <v>10.736000000000001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78.468000000000004</v>
      </c>
      <c r="J62" s="15">
        <f t="shared" si="11"/>
        <v>2.5390000000000015</v>
      </c>
      <c r="K62" s="15">
        <f>VLOOKUP(A:A,[1]TDSheet!$A:$M,13,0)</f>
        <v>0</v>
      </c>
      <c r="L62" s="15">
        <f>VLOOKUP(A:A,[1]TDSheet!$A:$N,14,0)</f>
        <v>20</v>
      </c>
      <c r="M62" s="15">
        <f>VLOOKUP(A:A,[1]TDSheet!$A:$T,20,0)</f>
        <v>70</v>
      </c>
      <c r="N62" s="15"/>
      <c r="O62" s="15"/>
      <c r="P62" s="17"/>
      <c r="Q62" s="17"/>
      <c r="R62" s="17">
        <v>30</v>
      </c>
      <c r="S62" s="15">
        <f t="shared" si="12"/>
        <v>16.2014</v>
      </c>
      <c r="T62" s="17">
        <v>10</v>
      </c>
      <c r="U62" s="18">
        <f t="shared" si="13"/>
        <v>8.6866567086794966</v>
      </c>
      <c r="V62" s="15">
        <f t="shared" si="14"/>
        <v>0.66265878257434552</v>
      </c>
      <c r="W62" s="15"/>
      <c r="X62" s="15"/>
      <c r="Y62" s="15">
        <f>VLOOKUP(A:A,[1]TDSheet!$A:$Y,25,0)</f>
        <v>17.9602</v>
      </c>
      <c r="Z62" s="15">
        <f>VLOOKUP(A:A,[1]TDSheet!$A:$Z,26,0)</f>
        <v>13.391200000000001</v>
      </c>
      <c r="AA62" s="15">
        <f>VLOOKUP(A:A,[1]TDSheet!$A:$AA,27,0)</f>
        <v>10.604800000000001</v>
      </c>
      <c r="AB62" s="15">
        <f>VLOOKUP(A:A,[3]TDSheet!$A:$D,4,0)</f>
        <v>14.638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15"/>
        <v>0</v>
      </c>
      <c r="AF62" s="15">
        <f t="shared" si="16"/>
        <v>0</v>
      </c>
      <c r="AG62" s="15">
        <f t="shared" si="17"/>
        <v>30</v>
      </c>
      <c r="AH62" s="15">
        <f t="shared" si="18"/>
        <v>10</v>
      </c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23</v>
      </c>
      <c r="D63" s="8">
        <v>360</v>
      </c>
      <c r="E63" s="8">
        <v>213</v>
      </c>
      <c r="F63" s="8">
        <v>125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236</v>
      </c>
      <c r="J63" s="15">
        <f t="shared" si="11"/>
        <v>-23</v>
      </c>
      <c r="K63" s="15">
        <f>VLOOKUP(A:A,[1]TDSheet!$A:$M,13,0)</f>
        <v>0</v>
      </c>
      <c r="L63" s="15">
        <f>VLOOKUP(A:A,[1]TDSheet!$A:$N,14,0)</f>
        <v>120</v>
      </c>
      <c r="M63" s="15">
        <f>VLOOKUP(A:A,[1]TDSheet!$A:$T,20,0)</f>
        <v>0</v>
      </c>
      <c r="N63" s="15"/>
      <c r="O63" s="15"/>
      <c r="P63" s="17"/>
      <c r="Q63" s="17">
        <v>40</v>
      </c>
      <c r="R63" s="17">
        <v>60</v>
      </c>
      <c r="S63" s="15">
        <f t="shared" si="12"/>
        <v>42.6</v>
      </c>
      <c r="T63" s="17">
        <v>30</v>
      </c>
      <c r="U63" s="18">
        <f t="shared" si="13"/>
        <v>8.8028169014084501</v>
      </c>
      <c r="V63" s="15">
        <f t="shared" si="14"/>
        <v>2.9342723004694835</v>
      </c>
      <c r="W63" s="15"/>
      <c r="X63" s="15"/>
      <c r="Y63" s="15">
        <f>VLOOKUP(A:A,[1]TDSheet!$A:$Y,25,0)</f>
        <v>0</v>
      </c>
      <c r="Z63" s="15">
        <f>VLOOKUP(A:A,[1]TDSheet!$A:$Z,26,0)</f>
        <v>7.6</v>
      </c>
      <c r="AA63" s="15">
        <f>VLOOKUP(A:A,[1]TDSheet!$A:$AA,27,0)</f>
        <v>37.200000000000003</v>
      </c>
      <c r="AB63" s="15">
        <f>VLOOKUP(A:A,[3]TDSheet!$A:$D,4,0)</f>
        <v>37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5"/>
        <v>0</v>
      </c>
      <c r="AF63" s="15">
        <f t="shared" si="16"/>
        <v>16.399999999999999</v>
      </c>
      <c r="AG63" s="15">
        <f t="shared" si="17"/>
        <v>24.599999999999998</v>
      </c>
      <c r="AH63" s="15">
        <f t="shared" si="18"/>
        <v>12.299999999999999</v>
      </c>
      <c r="AI63" s="15"/>
      <c r="AJ63" s="15"/>
    </row>
    <row r="64" spans="1:36" s="1" customFormat="1" ht="11.1" customHeight="1" outlineLevel="1" x14ac:dyDescent="0.2">
      <c r="A64" s="7" t="s">
        <v>88</v>
      </c>
      <c r="B64" s="7" t="s">
        <v>8</v>
      </c>
      <c r="C64" s="8">
        <v>74</v>
      </c>
      <c r="D64" s="8">
        <v>176</v>
      </c>
      <c r="E64" s="8">
        <v>186</v>
      </c>
      <c r="F64" s="8">
        <v>53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188</v>
      </c>
      <c r="J64" s="15">
        <f t="shared" si="11"/>
        <v>-2</v>
      </c>
      <c r="K64" s="15">
        <f>VLOOKUP(A:A,[1]TDSheet!$A:$M,13,0)</f>
        <v>0</v>
      </c>
      <c r="L64" s="15">
        <f>VLOOKUP(A:A,[1]TDSheet!$A:$N,14,0)</f>
        <v>120</v>
      </c>
      <c r="M64" s="15">
        <f>VLOOKUP(A:A,[1]TDSheet!$A:$T,20,0)</f>
        <v>240</v>
      </c>
      <c r="N64" s="15"/>
      <c r="O64" s="15"/>
      <c r="P64" s="17"/>
      <c r="Q64" s="17">
        <v>80</v>
      </c>
      <c r="R64" s="17">
        <v>30</v>
      </c>
      <c r="S64" s="15">
        <f t="shared" si="12"/>
        <v>37.200000000000003</v>
      </c>
      <c r="T64" s="17"/>
      <c r="U64" s="18">
        <f t="shared" si="13"/>
        <v>14.059139784946236</v>
      </c>
      <c r="V64" s="15">
        <f t="shared" si="14"/>
        <v>1.4247311827956988</v>
      </c>
      <c r="W64" s="15"/>
      <c r="X64" s="15"/>
      <c r="Y64" s="15">
        <f>VLOOKUP(A:A,[1]TDSheet!$A:$Y,25,0)</f>
        <v>0</v>
      </c>
      <c r="Z64" s="15">
        <f>VLOOKUP(A:A,[1]TDSheet!$A:$Z,26,0)</f>
        <v>7.8</v>
      </c>
      <c r="AA64" s="15">
        <f>VLOOKUP(A:A,[1]TDSheet!$A:$AA,27,0)</f>
        <v>26.8</v>
      </c>
      <c r="AB64" s="15">
        <f>VLOOKUP(A:A,[3]TDSheet!$A:$D,4,0)</f>
        <v>21</v>
      </c>
      <c r="AC64" s="15" t="str">
        <f>VLOOKUP(A:A,[1]TDSheet!$A:$AC,29,0)</f>
        <v>костик</v>
      </c>
      <c r="AD64" s="15" t="e">
        <f>VLOOKUP(A:A,[1]TDSheet!$A:$AD,30,0)</f>
        <v>#N/A</v>
      </c>
      <c r="AE64" s="15">
        <f t="shared" si="15"/>
        <v>0</v>
      </c>
      <c r="AF64" s="15">
        <f t="shared" si="16"/>
        <v>32.799999999999997</v>
      </c>
      <c r="AG64" s="15">
        <f t="shared" si="17"/>
        <v>12.299999999999999</v>
      </c>
      <c r="AH64" s="15">
        <f t="shared" si="18"/>
        <v>0</v>
      </c>
      <c r="AI64" s="15"/>
      <c r="AJ64" s="15"/>
    </row>
    <row r="65" spans="1:36" s="1" customFormat="1" ht="11.1" customHeight="1" outlineLevel="1" x14ac:dyDescent="0.2">
      <c r="A65" s="7" t="s">
        <v>67</v>
      </c>
      <c r="B65" s="7" t="s">
        <v>8</v>
      </c>
      <c r="C65" s="8">
        <v>349</v>
      </c>
      <c r="D65" s="8">
        <v>772</v>
      </c>
      <c r="E65" s="8">
        <v>715</v>
      </c>
      <c r="F65" s="8">
        <v>397</v>
      </c>
      <c r="G65" s="1">
        <f>VLOOKUP(A:A,[1]TDSheet!$A:$G,7,0)</f>
        <v>0.28000000000000003</v>
      </c>
      <c r="H65" s="1" t="e">
        <f>VLOOKUP(A:A,[1]TDSheet!$A:$H,8,0)</f>
        <v>#N/A</v>
      </c>
      <c r="I65" s="15">
        <f>VLOOKUP(A:A,[2]TDSheet!$A:$F,6,0)</f>
        <v>725</v>
      </c>
      <c r="J65" s="15">
        <f t="shared" si="11"/>
        <v>-10</v>
      </c>
      <c r="K65" s="15">
        <f>VLOOKUP(A:A,[1]TDSheet!$A:$M,13,0)</f>
        <v>0</v>
      </c>
      <c r="L65" s="15">
        <f>VLOOKUP(A:A,[1]TDSheet!$A:$N,14,0)</f>
        <v>120</v>
      </c>
      <c r="M65" s="15">
        <f>VLOOKUP(A:A,[1]TDSheet!$A:$T,20,0)</f>
        <v>0</v>
      </c>
      <c r="N65" s="15"/>
      <c r="O65" s="15"/>
      <c r="P65" s="17">
        <v>160</v>
      </c>
      <c r="Q65" s="17">
        <v>200</v>
      </c>
      <c r="R65" s="17">
        <v>240</v>
      </c>
      <c r="S65" s="15">
        <f t="shared" si="12"/>
        <v>143</v>
      </c>
      <c r="T65" s="17">
        <v>120</v>
      </c>
      <c r="U65" s="18">
        <f t="shared" si="13"/>
        <v>8.65034965034965</v>
      </c>
      <c r="V65" s="15">
        <f t="shared" si="14"/>
        <v>2.7762237762237763</v>
      </c>
      <c r="W65" s="15"/>
      <c r="X65" s="15"/>
      <c r="Y65" s="15">
        <f>VLOOKUP(A:A,[1]TDSheet!$A:$Y,25,0)</f>
        <v>105.8</v>
      </c>
      <c r="Z65" s="15">
        <f>VLOOKUP(A:A,[1]TDSheet!$A:$Z,26,0)</f>
        <v>115.8</v>
      </c>
      <c r="AA65" s="15">
        <f>VLOOKUP(A:A,[1]TDSheet!$A:$AA,27,0)</f>
        <v>127</v>
      </c>
      <c r="AB65" s="15">
        <f>VLOOKUP(A:A,[3]TDSheet!$A:$D,4,0)</f>
        <v>205</v>
      </c>
      <c r="AC65" s="15" t="str">
        <f>VLOOKUP(A:A,[1]TDSheet!$A:$AC,29,0)</f>
        <v>м10з</v>
      </c>
      <c r="AD65" s="15" t="e">
        <f>VLOOKUP(A:A,[1]TDSheet!$A:$AD,30,0)</f>
        <v>#N/A</v>
      </c>
      <c r="AE65" s="15">
        <f t="shared" si="15"/>
        <v>44.800000000000004</v>
      </c>
      <c r="AF65" s="15">
        <f t="shared" si="16"/>
        <v>56.000000000000007</v>
      </c>
      <c r="AG65" s="15">
        <f t="shared" si="17"/>
        <v>67.2</v>
      </c>
      <c r="AH65" s="15">
        <f t="shared" si="18"/>
        <v>33.6</v>
      </c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1335</v>
      </c>
      <c r="D66" s="8">
        <v>1186</v>
      </c>
      <c r="E66" s="8">
        <v>2014</v>
      </c>
      <c r="F66" s="8">
        <v>487</v>
      </c>
      <c r="G66" s="1">
        <f>VLOOKUP(A:A,[1]TDSheet!$A:$G,7,0)</f>
        <v>0.4</v>
      </c>
      <c r="H66" s="1" t="e">
        <f>VLOOKUP(A:A,[1]TDSheet!$A:$H,8,0)</f>
        <v>#N/A</v>
      </c>
      <c r="I66" s="15">
        <f>VLOOKUP(A:A,[2]TDSheet!$A:$F,6,0)</f>
        <v>2033</v>
      </c>
      <c r="J66" s="15">
        <f t="shared" si="11"/>
        <v>-19</v>
      </c>
      <c r="K66" s="15">
        <f>VLOOKUP(A:A,[1]TDSheet!$A:$M,13,0)</f>
        <v>0</v>
      </c>
      <c r="L66" s="15">
        <f>VLOOKUP(A:A,[1]TDSheet!$A:$N,14,0)</f>
        <v>800</v>
      </c>
      <c r="M66" s="15">
        <f>VLOOKUP(A:A,[1]TDSheet!$A:$T,20,0)</f>
        <v>360</v>
      </c>
      <c r="N66" s="15"/>
      <c r="O66" s="15"/>
      <c r="P66" s="17">
        <v>320</v>
      </c>
      <c r="Q66" s="17">
        <v>480</v>
      </c>
      <c r="R66" s="17">
        <v>800</v>
      </c>
      <c r="S66" s="15">
        <f t="shared" si="12"/>
        <v>402.8</v>
      </c>
      <c r="T66" s="17">
        <v>160</v>
      </c>
      <c r="U66" s="18">
        <f t="shared" si="13"/>
        <v>8.4582919563058585</v>
      </c>
      <c r="V66" s="15">
        <f t="shared" si="14"/>
        <v>1.2090367428003972</v>
      </c>
      <c r="W66" s="15"/>
      <c r="X66" s="15"/>
      <c r="Y66" s="15">
        <f>VLOOKUP(A:A,[1]TDSheet!$A:$Y,25,0)</f>
        <v>384.8</v>
      </c>
      <c r="Z66" s="15">
        <f>VLOOKUP(A:A,[1]TDSheet!$A:$Z,26,0)</f>
        <v>356</v>
      </c>
      <c r="AA66" s="15">
        <f>VLOOKUP(A:A,[1]TDSheet!$A:$AA,27,0)</f>
        <v>324.8</v>
      </c>
      <c r="AB66" s="15">
        <f>VLOOKUP(A:A,[3]TDSheet!$A:$D,4,0)</f>
        <v>493</v>
      </c>
      <c r="AC66" s="15" t="str">
        <f>VLOOKUP(A:A,[1]TDSheet!$A:$AC,29,0)</f>
        <v>м122з</v>
      </c>
      <c r="AD66" s="15" t="e">
        <f>VLOOKUP(A:A,[1]TDSheet!$A:$AD,30,0)</f>
        <v>#N/A</v>
      </c>
      <c r="AE66" s="15">
        <f t="shared" si="15"/>
        <v>128</v>
      </c>
      <c r="AF66" s="15">
        <f t="shared" si="16"/>
        <v>192</v>
      </c>
      <c r="AG66" s="15">
        <f t="shared" si="17"/>
        <v>320</v>
      </c>
      <c r="AH66" s="15">
        <f t="shared" si="18"/>
        <v>64</v>
      </c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564</v>
      </c>
      <c r="D67" s="8">
        <v>321</v>
      </c>
      <c r="E67" s="8">
        <v>377</v>
      </c>
      <c r="F67" s="8">
        <v>497</v>
      </c>
      <c r="G67" s="1">
        <f>VLOOKUP(A:A,[1]TDSheet!$A:$G,7,0)</f>
        <v>0.33</v>
      </c>
      <c r="H67" s="1" t="e">
        <f>VLOOKUP(A:A,[1]TDSheet!$A:$H,8,0)</f>
        <v>#N/A</v>
      </c>
      <c r="I67" s="15">
        <f>VLOOKUP(A:A,[2]TDSheet!$A:$F,6,0)</f>
        <v>387</v>
      </c>
      <c r="J67" s="15">
        <f t="shared" si="11"/>
        <v>-10</v>
      </c>
      <c r="K67" s="15">
        <f>VLOOKUP(A:A,[1]TDSheet!$A:$M,13,0)</f>
        <v>0</v>
      </c>
      <c r="L67" s="15">
        <f>VLOOKUP(A:A,[1]TDSheet!$A:$N,14,0)</f>
        <v>0</v>
      </c>
      <c r="M67" s="15">
        <f>VLOOKUP(A:A,[1]TDSheet!$A:$T,20,0)</f>
        <v>200</v>
      </c>
      <c r="N67" s="15"/>
      <c r="O67" s="15"/>
      <c r="P67" s="17"/>
      <c r="Q67" s="17"/>
      <c r="R67" s="17">
        <v>200</v>
      </c>
      <c r="S67" s="15">
        <f t="shared" si="12"/>
        <v>75.400000000000006</v>
      </c>
      <c r="T67" s="17"/>
      <c r="U67" s="18">
        <f t="shared" si="13"/>
        <v>11.896551724137931</v>
      </c>
      <c r="V67" s="15">
        <f t="shared" si="14"/>
        <v>6.591511936339522</v>
      </c>
      <c r="W67" s="15"/>
      <c r="X67" s="15"/>
      <c r="Y67" s="15">
        <f>VLOOKUP(A:A,[1]TDSheet!$A:$Y,25,0)</f>
        <v>84.8</v>
      </c>
      <c r="Z67" s="15">
        <f>VLOOKUP(A:A,[1]TDSheet!$A:$Z,26,0)</f>
        <v>101.2</v>
      </c>
      <c r="AA67" s="15">
        <f>VLOOKUP(A:A,[1]TDSheet!$A:$AA,27,0)</f>
        <v>49.2</v>
      </c>
      <c r="AB67" s="15">
        <f>VLOOKUP(A:A,[3]TDSheet!$A:$D,4,0)</f>
        <v>87</v>
      </c>
      <c r="AC67" s="15" t="str">
        <f>VLOOKUP(A:A,[1]TDSheet!$A:$AC,29,0)</f>
        <v>костик</v>
      </c>
      <c r="AD67" s="15" t="e">
        <f>VLOOKUP(A:A,[1]TDSheet!$A:$AD,30,0)</f>
        <v>#N/A</v>
      </c>
      <c r="AE67" s="15">
        <f t="shared" si="15"/>
        <v>0</v>
      </c>
      <c r="AF67" s="15">
        <f t="shared" si="16"/>
        <v>0</v>
      </c>
      <c r="AG67" s="15">
        <f t="shared" si="17"/>
        <v>66</v>
      </c>
      <c r="AH67" s="15">
        <f t="shared" si="18"/>
        <v>0</v>
      </c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9</v>
      </c>
      <c r="C68" s="8">
        <v>32.436999999999998</v>
      </c>
      <c r="D68" s="8">
        <v>0.67</v>
      </c>
      <c r="E68" s="8">
        <v>12.615</v>
      </c>
      <c r="F68" s="8">
        <v>19.821999999999999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13.5</v>
      </c>
      <c r="J68" s="15">
        <f t="shared" si="11"/>
        <v>-0.88499999999999979</v>
      </c>
      <c r="K68" s="15">
        <f>VLOOKUP(A:A,[1]TDSheet!$A:$M,13,0)</f>
        <v>0</v>
      </c>
      <c r="L68" s="15">
        <f>VLOOKUP(A:A,[1]TDSheet!$A:$N,14,0)</f>
        <v>0</v>
      </c>
      <c r="M68" s="15">
        <f>VLOOKUP(A:A,[1]TDSheet!$A:$T,20,0)</f>
        <v>0</v>
      </c>
      <c r="N68" s="15"/>
      <c r="O68" s="15"/>
      <c r="P68" s="17"/>
      <c r="Q68" s="17"/>
      <c r="R68" s="17"/>
      <c r="S68" s="15">
        <f t="shared" si="12"/>
        <v>2.5230000000000001</v>
      </c>
      <c r="T68" s="17"/>
      <c r="U68" s="18">
        <f t="shared" si="13"/>
        <v>7.8565200158541408</v>
      </c>
      <c r="V68" s="15">
        <f t="shared" si="14"/>
        <v>7.8565200158541408</v>
      </c>
      <c r="W68" s="15"/>
      <c r="X68" s="15"/>
      <c r="Y68" s="15">
        <f>VLOOKUP(A:A,[1]TDSheet!$A:$Y,25,0)</f>
        <v>0</v>
      </c>
      <c r="Z68" s="15">
        <f>VLOOKUP(A:A,[1]TDSheet!$A:$Z,26,0)</f>
        <v>1.5817999999999999</v>
      </c>
      <c r="AA68" s="15">
        <f>VLOOKUP(A:A,[1]TDSheet!$A:$AA,27,0)</f>
        <v>0.3982</v>
      </c>
      <c r="AB68" s="15">
        <v>0</v>
      </c>
      <c r="AC68" s="15" t="e">
        <f>VLOOKUP(A:A,[1]TDSheet!$A:$AC,29,0)</f>
        <v>#N/A</v>
      </c>
      <c r="AD68" s="15" t="e">
        <f>VLOOKUP(A:A,[1]TDSheet!$A:$AD,30,0)</f>
        <v>#N/A</v>
      </c>
      <c r="AE68" s="15">
        <f t="shared" si="15"/>
        <v>0</v>
      </c>
      <c r="AF68" s="15">
        <f t="shared" si="16"/>
        <v>0</v>
      </c>
      <c r="AG68" s="15">
        <f t="shared" si="17"/>
        <v>0</v>
      </c>
      <c r="AH68" s="15">
        <f t="shared" si="18"/>
        <v>0</v>
      </c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345</v>
      </c>
      <c r="D69" s="8">
        <v>255</v>
      </c>
      <c r="E69" s="8">
        <v>393</v>
      </c>
      <c r="F69" s="8">
        <v>193</v>
      </c>
      <c r="G69" s="1">
        <f>VLOOKUP(A:A,[1]TDSheet!$A:$G,7,0)</f>
        <v>0.33</v>
      </c>
      <c r="H69" s="1" t="e">
        <f>VLOOKUP(A:A,[1]TDSheet!$A:$H,8,0)</f>
        <v>#N/A</v>
      </c>
      <c r="I69" s="15">
        <f>VLOOKUP(A:A,[2]TDSheet!$A:$F,6,0)</f>
        <v>409</v>
      </c>
      <c r="J69" s="15">
        <f t="shared" si="11"/>
        <v>-16</v>
      </c>
      <c r="K69" s="15">
        <f>VLOOKUP(A:A,[1]TDSheet!$A:$M,13,0)</f>
        <v>0</v>
      </c>
      <c r="L69" s="15">
        <f>VLOOKUP(A:A,[1]TDSheet!$A:$N,14,0)</f>
        <v>160</v>
      </c>
      <c r="M69" s="15">
        <f>VLOOKUP(A:A,[1]TDSheet!$A:$T,20,0)</f>
        <v>200</v>
      </c>
      <c r="N69" s="15"/>
      <c r="O69" s="15"/>
      <c r="P69" s="17"/>
      <c r="Q69" s="17">
        <v>80</v>
      </c>
      <c r="R69" s="17">
        <v>80</v>
      </c>
      <c r="S69" s="15">
        <f t="shared" si="12"/>
        <v>78.599999999999994</v>
      </c>
      <c r="T69" s="17"/>
      <c r="U69" s="18">
        <f t="shared" si="13"/>
        <v>9.0712468193384233</v>
      </c>
      <c r="V69" s="15">
        <f t="shared" si="14"/>
        <v>2.4554707379134864</v>
      </c>
      <c r="W69" s="15"/>
      <c r="X69" s="15"/>
      <c r="Y69" s="15">
        <f>VLOOKUP(A:A,[1]TDSheet!$A:$Y,25,0)</f>
        <v>50.6</v>
      </c>
      <c r="Z69" s="15">
        <f>VLOOKUP(A:A,[1]TDSheet!$A:$Z,26,0)</f>
        <v>72</v>
      </c>
      <c r="AA69" s="15">
        <f>VLOOKUP(A:A,[1]TDSheet!$A:$AA,27,0)</f>
        <v>62.8</v>
      </c>
      <c r="AB69" s="15">
        <f>VLOOKUP(A:A,[3]TDSheet!$A:$D,4,0)</f>
        <v>68</v>
      </c>
      <c r="AC69" s="15" t="str">
        <f>VLOOKUP(A:A,[1]TDSheet!$A:$AC,29,0)</f>
        <v>костик</v>
      </c>
      <c r="AD69" s="15" t="e">
        <f>VLOOKUP(A:A,[1]TDSheet!$A:$AD,30,0)</f>
        <v>#N/A</v>
      </c>
      <c r="AE69" s="15">
        <f t="shared" si="15"/>
        <v>0</v>
      </c>
      <c r="AF69" s="15">
        <f t="shared" si="16"/>
        <v>26.400000000000002</v>
      </c>
      <c r="AG69" s="15">
        <f t="shared" si="17"/>
        <v>26.400000000000002</v>
      </c>
      <c r="AH69" s="15">
        <f t="shared" si="18"/>
        <v>0</v>
      </c>
      <c r="AI69" s="15"/>
      <c r="AJ69" s="15"/>
    </row>
    <row r="70" spans="1:36" s="1" customFormat="1" ht="11.1" customHeight="1" outlineLevel="1" x14ac:dyDescent="0.2">
      <c r="A70" s="7" t="s">
        <v>89</v>
      </c>
      <c r="B70" s="7" t="s">
        <v>9</v>
      </c>
      <c r="C70" s="8">
        <v>21.29</v>
      </c>
      <c r="D70" s="8">
        <v>16.913</v>
      </c>
      <c r="E70" s="8">
        <v>11.315</v>
      </c>
      <c r="F70" s="8">
        <v>25.556000000000001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13.3</v>
      </c>
      <c r="J70" s="15">
        <f t="shared" si="11"/>
        <v>-1.9850000000000012</v>
      </c>
      <c r="K70" s="15">
        <f>VLOOKUP(A:A,[1]TDSheet!$A:$M,13,0)</f>
        <v>0</v>
      </c>
      <c r="L70" s="15">
        <f>VLOOKUP(A:A,[1]TDSheet!$A:$N,14,0)</f>
        <v>0</v>
      </c>
      <c r="M70" s="15">
        <f>VLOOKUP(A:A,[1]TDSheet!$A:$T,20,0)</f>
        <v>0</v>
      </c>
      <c r="N70" s="15"/>
      <c r="O70" s="15"/>
      <c r="P70" s="17"/>
      <c r="Q70" s="17"/>
      <c r="R70" s="17"/>
      <c r="S70" s="15">
        <f t="shared" si="12"/>
        <v>2.2629999999999999</v>
      </c>
      <c r="T70" s="17"/>
      <c r="U70" s="18">
        <f t="shared" si="13"/>
        <v>11.292973928413611</v>
      </c>
      <c r="V70" s="15">
        <f t="shared" si="14"/>
        <v>11.292973928413611</v>
      </c>
      <c r="W70" s="15"/>
      <c r="X70" s="15"/>
      <c r="Y70" s="15">
        <f>VLOOKUP(A:A,[1]TDSheet!$A:$Y,25,0)</f>
        <v>0</v>
      </c>
      <c r="Z70" s="15">
        <f>VLOOKUP(A:A,[1]TDSheet!$A:$Z,26,0)</f>
        <v>2.0788000000000002</v>
      </c>
      <c r="AA70" s="15">
        <f>VLOOKUP(A:A,[1]TDSheet!$A:$AA,27,0)</f>
        <v>1.0742</v>
      </c>
      <c r="AB70" s="15">
        <f>VLOOKUP(A:A,[3]TDSheet!$A:$D,4,0)</f>
        <v>1.97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5"/>
        <v>0</v>
      </c>
      <c r="AF70" s="15">
        <f t="shared" si="16"/>
        <v>0</v>
      </c>
      <c r="AG70" s="15">
        <f t="shared" si="17"/>
        <v>0</v>
      </c>
      <c r="AH70" s="15">
        <f t="shared" si="18"/>
        <v>0</v>
      </c>
      <c r="AI70" s="15"/>
      <c r="AJ70" s="15"/>
    </row>
    <row r="71" spans="1:36" s="1" customFormat="1" ht="11.1" customHeight="1" outlineLevel="1" x14ac:dyDescent="0.2">
      <c r="A71" s="7" t="s">
        <v>90</v>
      </c>
      <c r="B71" s="7" t="s">
        <v>9</v>
      </c>
      <c r="C71" s="8">
        <v>10.445</v>
      </c>
      <c r="D71" s="8">
        <v>1.2969999999999999</v>
      </c>
      <c r="E71" s="8">
        <v>2.613</v>
      </c>
      <c r="F71" s="8">
        <v>7.8319999999999999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4.5</v>
      </c>
      <c r="J71" s="15">
        <f t="shared" si="11"/>
        <v>-1.887</v>
      </c>
      <c r="K71" s="15">
        <f>VLOOKUP(A:A,[1]TDSheet!$A:$M,13,0)</f>
        <v>0</v>
      </c>
      <c r="L71" s="15">
        <f>VLOOKUP(A:A,[1]TDSheet!$A:$N,14,0)</f>
        <v>0</v>
      </c>
      <c r="M71" s="15">
        <f>VLOOKUP(A:A,[1]TDSheet!$A:$T,20,0)</f>
        <v>0</v>
      </c>
      <c r="N71" s="15"/>
      <c r="O71" s="15"/>
      <c r="P71" s="17"/>
      <c r="Q71" s="17"/>
      <c r="R71" s="17"/>
      <c r="S71" s="15">
        <f t="shared" si="12"/>
        <v>0.52259999999999995</v>
      </c>
      <c r="T71" s="17"/>
      <c r="U71" s="18">
        <f t="shared" si="13"/>
        <v>14.986605434366629</v>
      </c>
      <c r="V71" s="15">
        <f t="shared" si="14"/>
        <v>14.986605434366629</v>
      </c>
      <c r="W71" s="15"/>
      <c r="X71" s="15"/>
      <c r="Y71" s="15">
        <f>VLOOKUP(A:A,[1]TDSheet!$A:$Y,25,0)</f>
        <v>0</v>
      </c>
      <c r="Z71" s="15">
        <f>VLOOKUP(A:A,[1]TDSheet!$A:$Z,26,0)</f>
        <v>0</v>
      </c>
      <c r="AA71" s="15">
        <f>VLOOKUP(A:A,[1]TDSheet!$A:$AA,27,0)</f>
        <v>0</v>
      </c>
      <c r="AB71" s="15">
        <f>VLOOKUP(A:A,[3]TDSheet!$A:$D,4,0)</f>
        <v>1.3160000000000001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5"/>
        <v>0</v>
      </c>
      <c r="AF71" s="15">
        <f t="shared" si="16"/>
        <v>0</v>
      </c>
      <c r="AG71" s="15">
        <f t="shared" si="17"/>
        <v>0</v>
      </c>
      <c r="AH71" s="15">
        <f t="shared" si="18"/>
        <v>0</v>
      </c>
      <c r="AI71" s="15"/>
      <c r="AJ71" s="15"/>
    </row>
    <row r="72" spans="1:36" s="1" customFormat="1" ht="11.1" customHeight="1" outlineLevel="1" x14ac:dyDescent="0.2">
      <c r="A72" s="7" t="s">
        <v>72</v>
      </c>
      <c r="B72" s="7" t="s">
        <v>8</v>
      </c>
      <c r="C72" s="8">
        <v>1</v>
      </c>
      <c r="D72" s="8">
        <v>105</v>
      </c>
      <c r="E72" s="8">
        <v>18</v>
      </c>
      <c r="F72" s="8">
        <v>88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26</v>
      </c>
      <c r="J72" s="15">
        <f t="shared" ref="J72:J92" si="19">E72-I72</f>
        <v>-8</v>
      </c>
      <c r="K72" s="15">
        <f>VLOOKUP(A:A,[1]TDSheet!$A:$M,13,0)</f>
        <v>0</v>
      </c>
      <c r="L72" s="15">
        <f>VLOOKUP(A:A,[1]TDSheet!$A:$N,14,0)</f>
        <v>0</v>
      </c>
      <c r="M72" s="15">
        <f>VLOOKUP(A:A,[1]TDSheet!$A:$T,20,0)</f>
        <v>0</v>
      </c>
      <c r="N72" s="15"/>
      <c r="O72" s="15"/>
      <c r="P72" s="17"/>
      <c r="Q72" s="17"/>
      <c r="R72" s="17"/>
      <c r="S72" s="15">
        <f t="shared" ref="S72:S92" si="20">E72/5</f>
        <v>3.6</v>
      </c>
      <c r="T72" s="17"/>
      <c r="U72" s="18">
        <f t="shared" ref="U72:U92" si="21">(F72+K72+L72+M72+P72+Q72+R72+T72)/S72</f>
        <v>24.444444444444443</v>
      </c>
      <c r="V72" s="15">
        <f t="shared" ref="V72:V92" si="22">F72/S72</f>
        <v>24.444444444444443</v>
      </c>
      <c r="W72" s="15"/>
      <c r="X72" s="15"/>
      <c r="Y72" s="15">
        <f>VLOOKUP(A:A,[1]TDSheet!$A:$Y,25,0)</f>
        <v>0</v>
      </c>
      <c r="Z72" s="15">
        <f>VLOOKUP(A:A,[1]TDSheet!$A:$Z,26,0)</f>
        <v>0</v>
      </c>
      <c r="AA72" s="15">
        <f>VLOOKUP(A:A,[1]TDSheet!$A:$AA,27,0)</f>
        <v>9.4</v>
      </c>
      <c r="AB72" s="15">
        <f>VLOOKUP(A:A,[3]TDSheet!$A:$D,4,0)</f>
        <v>3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2" si="23">P72*G72</f>
        <v>0</v>
      </c>
      <c r="AF72" s="15">
        <f t="shared" ref="AF72:AF92" si="24">Q72*G72</f>
        <v>0</v>
      </c>
      <c r="AG72" s="15">
        <f t="shared" ref="AG72:AG92" si="25">R72*G72</f>
        <v>0</v>
      </c>
      <c r="AH72" s="15">
        <f t="shared" ref="AH72:AH92" si="26">T72*G72</f>
        <v>0</v>
      </c>
      <c r="AI72" s="15"/>
      <c r="AJ72" s="15"/>
    </row>
    <row r="73" spans="1:36" s="1" customFormat="1" ht="11.1" customHeight="1" outlineLevel="1" x14ac:dyDescent="0.2">
      <c r="A73" s="7" t="s">
        <v>73</v>
      </c>
      <c r="B73" s="7" t="s">
        <v>8</v>
      </c>
      <c r="C73" s="8"/>
      <c r="D73" s="8">
        <v>1690</v>
      </c>
      <c r="E73" s="8">
        <v>836</v>
      </c>
      <c r="F73" s="8">
        <v>849</v>
      </c>
      <c r="G73" s="1">
        <f>VLOOKUP(A:A,[1]TDSheet!$A:$G,7,0)</f>
        <v>0.33</v>
      </c>
      <c r="H73" s="1" t="e">
        <f>VLOOKUP(A:A,[1]TDSheet!$A:$H,8,0)</f>
        <v>#N/A</v>
      </c>
      <c r="I73" s="15">
        <f>VLOOKUP(A:A,[2]TDSheet!$A:$F,6,0)</f>
        <v>855</v>
      </c>
      <c r="J73" s="15">
        <f t="shared" si="19"/>
        <v>-19</v>
      </c>
      <c r="K73" s="15">
        <f>VLOOKUP(A:A,[1]TDSheet!$A:$M,13,0)</f>
        <v>0</v>
      </c>
      <c r="L73" s="15">
        <f>VLOOKUP(A:A,[1]TDSheet!$A:$N,14,0)</f>
        <v>0</v>
      </c>
      <c r="M73" s="15">
        <f>VLOOKUP(A:A,[1]TDSheet!$A:$T,20,0)</f>
        <v>200</v>
      </c>
      <c r="N73" s="15"/>
      <c r="O73" s="15"/>
      <c r="P73" s="17"/>
      <c r="Q73" s="17">
        <v>200</v>
      </c>
      <c r="R73" s="17">
        <v>200</v>
      </c>
      <c r="S73" s="15">
        <f t="shared" si="20"/>
        <v>167.2</v>
      </c>
      <c r="T73" s="17">
        <v>120</v>
      </c>
      <c r="U73" s="18">
        <f t="shared" si="21"/>
        <v>9.383971291866029</v>
      </c>
      <c r="V73" s="15">
        <f t="shared" si="22"/>
        <v>5.0777511961722492</v>
      </c>
      <c r="W73" s="15"/>
      <c r="X73" s="15"/>
      <c r="Y73" s="15">
        <f>VLOOKUP(A:A,[1]TDSheet!$A:$Y,25,0)</f>
        <v>0</v>
      </c>
      <c r="Z73" s="15">
        <f>VLOOKUP(A:A,[1]TDSheet!$A:$Z,26,0)</f>
        <v>0</v>
      </c>
      <c r="AA73" s="15">
        <f>VLOOKUP(A:A,[1]TDSheet!$A:$AA,27,0)</f>
        <v>48.6</v>
      </c>
      <c r="AB73" s="15">
        <f>VLOOKUP(A:A,[3]TDSheet!$A:$D,4,0)</f>
        <v>152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3"/>
        <v>0</v>
      </c>
      <c r="AF73" s="15">
        <f t="shared" si="24"/>
        <v>66</v>
      </c>
      <c r="AG73" s="15">
        <f t="shared" si="25"/>
        <v>66</v>
      </c>
      <c r="AH73" s="15">
        <f t="shared" si="26"/>
        <v>39.6</v>
      </c>
      <c r="AI73" s="15"/>
      <c r="AJ73" s="15"/>
    </row>
    <row r="74" spans="1:36" s="1" customFormat="1" ht="11.1" customHeight="1" outlineLevel="1" x14ac:dyDescent="0.2">
      <c r="A74" s="7" t="s">
        <v>74</v>
      </c>
      <c r="B74" s="7" t="s">
        <v>8</v>
      </c>
      <c r="C74" s="8">
        <v>27</v>
      </c>
      <c r="D74" s="8">
        <v>208</v>
      </c>
      <c r="E74" s="8">
        <v>116</v>
      </c>
      <c r="F74" s="8">
        <v>114</v>
      </c>
      <c r="G74" s="1">
        <f>VLOOKUP(A:A,[1]TDSheet!$A:$G,7,0)</f>
        <v>0.33</v>
      </c>
      <c r="H74" s="1" t="e">
        <f>VLOOKUP(A:A,[1]TDSheet!$A:$H,8,0)</f>
        <v>#N/A</v>
      </c>
      <c r="I74" s="15">
        <f>VLOOKUP(A:A,[2]TDSheet!$A:$F,6,0)</f>
        <v>165</v>
      </c>
      <c r="J74" s="15">
        <f t="shared" si="19"/>
        <v>-49</v>
      </c>
      <c r="K74" s="15">
        <f>VLOOKUP(A:A,[1]TDSheet!$A:$M,13,0)</f>
        <v>0</v>
      </c>
      <c r="L74" s="15">
        <f>VLOOKUP(A:A,[1]TDSheet!$A:$N,14,0)</f>
        <v>40</v>
      </c>
      <c r="M74" s="15">
        <f>VLOOKUP(A:A,[1]TDSheet!$A:$T,20,0)</f>
        <v>0</v>
      </c>
      <c r="N74" s="15"/>
      <c r="O74" s="15"/>
      <c r="P74" s="17"/>
      <c r="Q74" s="17">
        <v>40</v>
      </c>
      <c r="R74" s="17"/>
      <c r="S74" s="15">
        <f t="shared" si="20"/>
        <v>23.2</v>
      </c>
      <c r="T74" s="17"/>
      <c r="U74" s="18">
        <f t="shared" si="21"/>
        <v>8.362068965517242</v>
      </c>
      <c r="V74" s="15">
        <f t="shared" si="22"/>
        <v>4.9137931034482758</v>
      </c>
      <c r="W74" s="15"/>
      <c r="X74" s="15"/>
      <c r="Y74" s="15">
        <f>VLOOKUP(A:A,[1]TDSheet!$A:$Y,25,0)</f>
        <v>9</v>
      </c>
      <c r="Z74" s="15">
        <f>VLOOKUP(A:A,[1]TDSheet!$A:$Z,26,0)</f>
        <v>7.6</v>
      </c>
      <c r="AA74" s="15">
        <f>VLOOKUP(A:A,[1]TDSheet!$A:$AA,27,0)</f>
        <v>28.6</v>
      </c>
      <c r="AB74" s="15">
        <f>VLOOKUP(A:A,[3]TDSheet!$A:$D,4,0)</f>
        <v>14</v>
      </c>
      <c r="AC74" s="15" t="str">
        <f>VLOOKUP(A:A,[1]TDSheet!$A:$AC,29,0)</f>
        <v>костик</v>
      </c>
      <c r="AD74" s="15" t="e">
        <f>VLOOKUP(A:A,[1]TDSheet!$A:$AD,30,0)</f>
        <v>#N/A</v>
      </c>
      <c r="AE74" s="15">
        <f t="shared" si="23"/>
        <v>0</v>
      </c>
      <c r="AF74" s="15">
        <f t="shared" si="24"/>
        <v>13.200000000000001</v>
      </c>
      <c r="AG74" s="15">
        <f t="shared" si="25"/>
        <v>0</v>
      </c>
      <c r="AH74" s="15">
        <f t="shared" si="26"/>
        <v>0</v>
      </c>
      <c r="AI74" s="15"/>
      <c r="AJ74" s="15"/>
    </row>
    <row r="75" spans="1:36" s="1" customFormat="1" ht="11.1" customHeight="1" outlineLevel="1" x14ac:dyDescent="0.2">
      <c r="A75" s="7" t="s">
        <v>75</v>
      </c>
      <c r="B75" s="7" t="s">
        <v>8</v>
      </c>
      <c r="C75" s="8">
        <v>215</v>
      </c>
      <c r="D75" s="8">
        <v>216</v>
      </c>
      <c r="E75" s="8">
        <v>302</v>
      </c>
      <c r="F75" s="8">
        <v>117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318</v>
      </c>
      <c r="J75" s="15">
        <f t="shared" si="19"/>
        <v>-16</v>
      </c>
      <c r="K75" s="15">
        <f>VLOOKUP(A:A,[1]TDSheet!$A:$M,13,0)</f>
        <v>0</v>
      </c>
      <c r="L75" s="15">
        <f>VLOOKUP(A:A,[1]TDSheet!$A:$N,14,0)</f>
        <v>200</v>
      </c>
      <c r="M75" s="15">
        <f>VLOOKUP(A:A,[1]TDSheet!$A:$T,20,0)</f>
        <v>0</v>
      </c>
      <c r="N75" s="15"/>
      <c r="O75" s="15"/>
      <c r="P75" s="17"/>
      <c r="Q75" s="17">
        <v>40</v>
      </c>
      <c r="R75" s="17">
        <v>80</v>
      </c>
      <c r="S75" s="15">
        <f t="shared" si="20"/>
        <v>60.4</v>
      </c>
      <c r="T75" s="17">
        <v>80</v>
      </c>
      <c r="U75" s="18">
        <f t="shared" si="21"/>
        <v>8.5596026490066226</v>
      </c>
      <c r="V75" s="15">
        <f t="shared" si="22"/>
        <v>1.9370860927152318</v>
      </c>
      <c r="W75" s="15"/>
      <c r="X75" s="15"/>
      <c r="Y75" s="15">
        <f>VLOOKUP(A:A,[1]TDSheet!$A:$Y,25,0)</f>
        <v>31.4</v>
      </c>
      <c r="Z75" s="15">
        <f>VLOOKUP(A:A,[1]TDSheet!$A:$Z,26,0)</f>
        <v>52.2</v>
      </c>
      <c r="AA75" s="15">
        <f>VLOOKUP(A:A,[1]TDSheet!$A:$AA,27,0)</f>
        <v>47</v>
      </c>
      <c r="AB75" s="15">
        <f>VLOOKUP(A:A,[3]TDSheet!$A:$D,4,0)</f>
        <v>43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23"/>
        <v>0</v>
      </c>
      <c r="AF75" s="15">
        <f t="shared" si="24"/>
        <v>13.200000000000001</v>
      </c>
      <c r="AG75" s="15">
        <f t="shared" si="25"/>
        <v>26.400000000000002</v>
      </c>
      <c r="AH75" s="15">
        <f t="shared" si="26"/>
        <v>26.400000000000002</v>
      </c>
      <c r="AI75" s="15"/>
      <c r="AJ75" s="15"/>
    </row>
    <row r="76" spans="1:36" s="1" customFormat="1" ht="11.1" customHeight="1" outlineLevel="1" x14ac:dyDescent="0.2">
      <c r="A76" s="7" t="s">
        <v>76</v>
      </c>
      <c r="B76" s="7" t="s">
        <v>9</v>
      </c>
      <c r="C76" s="8">
        <v>602.71500000000003</v>
      </c>
      <c r="D76" s="8">
        <v>595.52200000000005</v>
      </c>
      <c r="E76" s="8">
        <v>999.24400000000003</v>
      </c>
      <c r="F76" s="8">
        <v>192.71299999999999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954.4</v>
      </c>
      <c r="J76" s="15">
        <f t="shared" si="19"/>
        <v>44.844000000000051</v>
      </c>
      <c r="K76" s="15">
        <f>VLOOKUP(A:A,[1]TDSheet!$A:$M,13,0)</f>
        <v>0</v>
      </c>
      <c r="L76" s="15">
        <f>VLOOKUP(A:A,[1]TDSheet!$A:$N,14,0)</f>
        <v>790</v>
      </c>
      <c r="M76" s="15">
        <f>VLOOKUP(A:A,[1]TDSheet!$A:$T,20,0)</f>
        <v>0</v>
      </c>
      <c r="N76" s="15"/>
      <c r="O76" s="15"/>
      <c r="P76" s="17"/>
      <c r="Q76" s="17">
        <v>220</v>
      </c>
      <c r="R76" s="17">
        <v>360</v>
      </c>
      <c r="S76" s="15">
        <f t="shared" si="20"/>
        <v>199.84880000000001</v>
      </c>
      <c r="T76" s="17">
        <v>120</v>
      </c>
      <c r="U76" s="18">
        <f t="shared" si="21"/>
        <v>8.4199304674333781</v>
      </c>
      <c r="V76" s="15">
        <f t="shared" si="22"/>
        <v>0.96429400626873907</v>
      </c>
      <c r="W76" s="15"/>
      <c r="X76" s="15"/>
      <c r="Y76" s="15">
        <f>VLOOKUP(A:A,[1]TDSheet!$A:$Y,25,0)</f>
        <v>175.51159999999999</v>
      </c>
      <c r="Z76" s="15">
        <f>VLOOKUP(A:A,[1]TDSheet!$A:$Z,26,0)</f>
        <v>155.15460000000002</v>
      </c>
      <c r="AA76" s="15">
        <f>VLOOKUP(A:A,[1]TDSheet!$A:$AA,27,0)</f>
        <v>140.37180000000001</v>
      </c>
      <c r="AB76" s="15">
        <f>VLOOKUP(A:A,[3]TDSheet!$A:$D,4,0)</f>
        <v>143.483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3"/>
        <v>0</v>
      </c>
      <c r="AF76" s="15">
        <f t="shared" si="24"/>
        <v>220</v>
      </c>
      <c r="AG76" s="15">
        <f t="shared" si="25"/>
        <v>360</v>
      </c>
      <c r="AH76" s="15">
        <f t="shared" si="26"/>
        <v>120</v>
      </c>
      <c r="AI76" s="15"/>
      <c r="AJ76" s="15"/>
    </row>
    <row r="77" spans="1:36" s="1" customFormat="1" ht="11.1" customHeight="1" outlineLevel="1" x14ac:dyDescent="0.2">
      <c r="A77" s="7" t="s">
        <v>77</v>
      </c>
      <c r="B77" s="7" t="s">
        <v>8</v>
      </c>
      <c r="C77" s="8">
        <v>935</v>
      </c>
      <c r="D77" s="8">
        <v>694</v>
      </c>
      <c r="E77" s="8">
        <v>991</v>
      </c>
      <c r="F77" s="8">
        <v>618</v>
      </c>
      <c r="G77" s="1">
        <f>VLOOKUP(A:A,[1]TDSheet!$A:$G,7,0)</f>
        <v>0.1</v>
      </c>
      <c r="H77" s="1" t="e">
        <f>VLOOKUP(A:A,[1]TDSheet!$A:$H,8,0)</f>
        <v>#N/A</v>
      </c>
      <c r="I77" s="15">
        <f>VLOOKUP(A:A,[2]TDSheet!$A:$F,6,0)</f>
        <v>1013</v>
      </c>
      <c r="J77" s="15">
        <f t="shared" si="19"/>
        <v>-22</v>
      </c>
      <c r="K77" s="15">
        <f>VLOOKUP(A:A,[1]TDSheet!$A:$M,13,0)</f>
        <v>0</v>
      </c>
      <c r="L77" s="15">
        <f>VLOOKUP(A:A,[1]TDSheet!$A:$N,14,0)</f>
        <v>120</v>
      </c>
      <c r="M77" s="15">
        <f>VLOOKUP(A:A,[1]TDSheet!$A:$T,20,0)</f>
        <v>250</v>
      </c>
      <c r="N77" s="15"/>
      <c r="O77" s="15"/>
      <c r="P77" s="17">
        <v>100</v>
      </c>
      <c r="Q77" s="17">
        <v>150</v>
      </c>
      <c r="R77" s="17">
        <v>350</v>
      </c>
      <c r="S77" s="15">
        <f t="shared" si="20"/>
        <v>198.2</v>
      </c>
      <c r="T77" s="17">
        <v>100</v>
      </c>
      <c r="U77" s="18">
        <f t="shared" si="21"/>
        <v>8.5166498486377407</v>
      </c>
      <c r="V77" s="15">
        <f t="shared" si="22"/>
        <v>3.1180625630676087</v>
      </c>
      <c r="W77" s="15"/>
      <c r="X77" s="15"/>
      <c r="Y77" s="15">
        <f>VLOOKUP(A:A,[1]TDSheet!$A:$Y,25,0)</f>
        <v>130</v>
      </c>
      <c r="Z77" s="15">
        <f>VLOOKUP(A:A,[1]TDSheet!$A:$Z,26,0)</f>
        <v>150.4</v>
      </c>
      <c r="AA77" s="15">
        <f>VLOOKUP(A:A,[1]TDSheet!$A:$AA,27,0)</f>
        <v>116</v>
      </c>
      <c r="AB77" s="15">
        <f>VLOOKUP(A:A,[3]TDSheet!$A:$D,4,0)</f>
        <v>141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3"/>
        <v>10</v>
      </c>
      <c r="AF77" s="15">
        <f t="shared" si="24"/>
        <v>15</v>
      </c>
      <c r="AG77" s="15">
        <f t="shared" si="25"/>
        <v>35</v>
      </c>
      <c r="AH77" s="15">
        <f t="shared" si="26"/>
        <v>10</v>
      </c>
      <c r="AI77" s="15"/>
      <c r="AJ77" s="15"/>
    </row>
    <row r="78" spans="1:36" s="1" customFormat="1" ht="11.1" customHeight="1" outlineLevel="1" x14ac:dyDescent="0.2">
      <c r="A78" s="7" t="s">
        <v>91</v>
      </c>
      <c r="B78" s="7" t="s">
        <v>8</v>
      </c>
      <c r="C78" s="8"/>
      <c r="D78" s="8">
        <v>252</v>
      </c>
      <c r="E78" s="8">
        <v>7</v>
      </c>
      <c r="F78" s="8">
        <v>245</v>
      </c>
      <c r="G78" s="14">
        <v>0.4</v>
      </c>
      <c r="H78" s="1" t="e">
        <f>VLOOKUP(A:A,[1]TDSheet!$A:$H,8,0)</f>
        <v>#N/A</v>
      </c>
      <c r="I78" s="15">
        <f>VLOOKUP(A:A,[2]TDSheet!$A:$F,6,0)</f>
        <v>7</v>
      </c>
      <c r="J78" s="15">
        <f t="shared" si="19"/>
        <v>0</v>
      </c>
      <c r="K78" s="15">
        <v>0</v>
      </c>
      <c r="L78" s="15">
        <v>0</v>
      </c>
      <c r="M78" s="15">
        <v>0</v>
      </c>
      <c r="N78" s="15"/>
      <c r="O78" s="15"/>
      <c r="P78" s="17"/>
      <c r="Q78" s="17"/>
      <c r="R78" s="17"/>
      <c r="S78" s="15">
        <f t="shared" si="20"/>
        <v>1.4</v>
      </c>
      <c r="T78" s="17"/>
      <c r="U78" s="18">
        <f t="shared" si="21"/>
        <v>175</v>
      </c>
      <c r="V78" s="15">
        <f t="shared" si="22"/>
        <v>175</v>
      </c>
      <c r="W78" s="15"/>
      <c r="X78" s="15"/>
      <c r="Y78" s="15">
        <v>0</v>
      </c>
      <c r="Z78" s="15">
        <v>0</v>
      </c>
      <c r="AA78" s="15">
        <v>0</v>
      </c>
      <c r="AB78" s="15">
        <f>VLOOKUP(A:A,[3]TDSheet!$A:$D,4,0)</f>
        <v>5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3"/>
        <v>0</v>
      </c>
      <c r="AF78" s="15">
        <f t="shared" si="24"/>
        <v>0</v>
      </c>
      <c r="AG78" s="15">
        <f t="shared" si="25"/>
        <v>0</v>
      </c>
      <c r="AH78" s="15">
        <f t="shared" si="26"/>
        <v>0</v>
      </c>
      <c r="AI78" s="15"/>
      <c r="AJ78" s="15"/>
    </row>
    <row r="79" spans="1:36" s="1" customFormat="1" ht="11.1" customHeight="1" outlineLevel="1" x14ac:dyDescent="0.2">
      <c r="A79" s="7" t="s">
        <v>78</v>
      </c>
      <c r="B79" s="7" t="s">
        <v>9</v>
      </c>
      <c r="C79" s="8">
        <v>47.417999999999999</v>
      </c>
      <c r="D79" s="8"/>
      <c r="E79" s="8">
        <v>25.693000000000001</v>
      </c>
      <c r="F79" s="8">
        <v>21.725000000000001</v>
      </c>
      <c r="G79" s="1">
        <f>VLOOKUP(A:A,[1]TDSheet!$A:$G,7,0)</f>
        <v>0</v>
      </c>
      <c r="H79" s="1" t="e">
        <f>VLOOKUP(A:A,[1]TDSheet!$A:$H,8,0)</f>
        <v>#N/A</v>
      </c>
      <c r="I79" s="15">
        <f>VLOOKUP(A:A,[2]TDSheet!$A:$F,6,0)</f>
        <v>25.03</v>
      </c>
      <c r="J79" s="15">
        <f t="shared" si="19"/>
        <v>0.66300000000000026</v>
      </c>
      <c r="K79" s="15">
        <f>VLOOKUP(A:A,[1]TDSheet!$A:$M,13,0)</f>
        <v>0</v>
      </c>
      <c r="L79" s="15">
        <f>VLOOKUP(A:A,[1]TDSheet!$A:$N,14,0)</f>
        <v>0</v>
      </c>
      <c r="M79" s="15">
        <f>VLOOKUP(A:A,[1]TDSheet!$A:$T,20,0)</f>
        <v>0</v>
      </c>
      <c r="N79" s="15"/>
      <c r="O79" s="15"/>
      <c r="P79" s="17"/>
      <c r="Q79" s="17"/>
      <c r="R79" s="17"/>
      <c r="S79" s="15">
        <f t="shared" si="20"/>
        <v>5.1386000000000003</v>
      </c>
      <c r="T79" s="17"/>
      <c r="U79" s="18">
        <f t="shared" si="21"/>
        <v>4.2278052387809906</v>
      </c>
      <c r="V79" s="15">
        <f t="shared" si="22"/>
        <v>4.2278052387809906</v>
      </c>
      <c r="W79" s="15"/>
      <c r="X79" s="15"/>
      <c r="Y79" s="15">
        <f>VLOOKUP(A:A,[1]TDSheet!$A:$Y,25,0)</f>
        <v>0</v>
      </c>
      <c r="Z79" s="15">
        <f>VLOOKUP(A:A,[1]TDSheet!$A:$Z,26,0)</f>
        <v>6.3450000000000006</v>
      </c>
      <c r="AA79" s="15">
        <f>VLOOKUP(A:A,[1]TDSheet!$A:$AA,27,0)</f>
        <v>7.5849999999999991</v>
      </c>
      <c r="AB79" s="15">
        <f>VLOOKUP(A:A,[3]TDSheet!$A:$D,4,0)</f>
        <v>6.0819999999999999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3"/>
        <v>0</v>
      </c>
      <c r="AF79" s="15">
        <f t="shared" si="24"/>
        <v>0</v>
      </c>
      <c r="AG79" s="15">
        <f t="shared" si="25"/>
        <v>0</v>
      </c>
      <c r="AH79" s="15">
        <f t="shared" si="26"/>
        <v>0</v>
      </c>
      <c r="AI79" s="15"/>
      <c r="AJ79" s="15"/>
    </row>
    <row r="80" spans="1:36" s="1" customFormat="1" ht="11.1" customHeight="1" outlineLevel="1" x14ac:dyDescent="0.2">
      <c r="A80" s="7" t="s">
        <v>79</v>
      </c>
      <c r="B80" s="7" t="s">
        <v>8</v>
      </c>
      <c r="C80" s="8">
        <v>1496</v>
      </c>
      <c r="D80" s="8">
        <v>3694</v>
      </c>
      <c r="E80" s="8">
        <v>3657</v>
      </c>
      <c r="F80" s="8">
        <v>1463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3710</v>
      </c>
      <c r="J80" s="15">
        <f t="shared" si="19"/>
        <v>-53</v>
      </c>
      <c r="K80" s="15">
        <f>VLOOKUP(A:A,[1]TDSheet!$A:$M,13,0)</f>
        <v>0</v>
      </c>
      <c r="L80" s="15">
        <f>VLOOKUP(A:A,[1]TDSheet!$A:$N,14,0)</f>
        <v>1600</v>
      </c>
      <c r="M80" s="15">
        <f>VLOOKUP(A:A,[1]TDSheet!$A:$T,20,0)</f>
        <v>0</v>
      </c>
      <c r="N80" s="15"/>
      <c r="O80" s="15"/>
      <c r="P80" s="17">
        <v>600</v>
      </c>
      <c r="Q80" s="17">
        <v>800</v>
      </c>
      <c r="R80" s="17">
        <v>1200</v>
      </c>
      <c r="S80" s="15">
        <f t="shared" si="20"/>
        <v>731.4</v>
      </c>
      <c r="T80" s="17">
        <v>480</v>
      </c>
      <c r="U80" s="18">
        <f t="shared" si="21"/>
        <v>8.3989608969100367</v>
      </c>
      <c r="V80" s="15">
        <f t="shared" si="22"/>
        <v>2.0002734481815696</v>
      </c>
      <c r="W80" s="15"/>
      <c r="X80" s="15"/>
      <c r="Y80" s="15">
        <f>VLOOKUP(A:A,[1]TDSheet!$A:$Y,25,0)</f>
        <v>365.6</v>
      </c>
      <c r="Z80" s="15">
        <f>VLOOKUP(A:A,[1]TDSheet!$A:$Z,26,0)</f>
        <v>518.79999999999995</v>
      </c>
      <c r="AA80" s="15">
        <f>VLOOKUP(A:A,[1]TDSheet!$A:$AA,27,0)</f>
        <v>584.4</v>
      </c>
      <c r="AB80" s="15">
        <f>VLOOKUP(A:A,[3]TDSheet!$A:$D,4,0)</f>
        <v>1011</v>
      </c>
      <c r="AC80" s="15" t="str">
        <f>VLOOKUP(A:A,[1]TDSheet!$A:$AC,29,0)</f>
        <v>увел</v>
      </c>
      <c r="AD80" s="15" t="str">
        <f>VLOOKUP(A:A,[1]TDSheet!$A:$AD,30,0)</f>
        <v>к500</v>
      </c>
      <c r="AE80" s="15">
        <f t="shared" si="23"/>
        <v>210</v>
      </c>
      <c r="AF80" s="15">
        <f t="shared" si="24"/>
        <v>280</v>
      </c>
      <c r="AG80" s="15">
        <f t="shared" si="25"/>
        <v>420</v>
      </c>
      <c r="AH80" s="15">
        <f t="shared" si="26"/>
        <v>168</v>
      </c>
      <c r="AI80" s="15"/>
      <c r="AJ80" s="15"/>
    </row>
    <row r="81" spans="1:36" s="1" customFormat="1" ht="11.1" customHeight="1" outlineLevel="1" x14ac:dyDescent="0.2">
      <c r="A81" s="7" t="s">
        <v>80</v>
      </c>
      <c r="B81" s="7" t="s">
        <v>9</v>
      </c>
      <c r="C81" s="8">
        <v>138.33699999999999</v>
      </c>
      <c r="D81" s="8">
        <v>214.68</v>
      </c>
      <c r="E81" s="8">
        <v>199.589</v>
      </c>
      <c r="F81" s="8">
        <v>152.411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191.1</v>
      </c>
      <c r="J81" s="15">
        <f t="shared" si="19"/>
        <v>8.4890000000000043</v>
      </c>
      <c r="K81" s="15">
        <f>VLOOKUP(A:A,[1]TDSheet!$A:$M,13,0)</f>
        <v>0</v>
      </c>
      <c r="L81" s="15">
        <f>VLOOKUP(A:A,[1]TDSheet!$A:$N,14,0)</f>
        <v>20</v>
      </c>
      <c r="M81" s="15">
        <f>VLOOKUP(A:A,[1]TDSheet!$A:$T,20,0)</f>
        <v>0</v>
      </c>
      <c r="N81" s="15"/>
      <c r="O81" s="15"/>
      <c r="P81" s="17">
        <v>30</v>
      </c>
      <c r="Q81" s="17">
        <v>50</v>
      </c>
      <c r="R81" s="17">
        <v>80</v>
      </c>
      <c r="S81" s="15">
        <f t="shared" si="20"/>
        <v>39.9178</v>
      </c>
      <c r="T81" s="17"/>
      <c r="U81" s="18">
        <f t="shared" si="21"/>
        <v>8.3273877818917885</v>
      </c>
      <c r="V81" s="15">
        <f t="shared" si="22"/>
        <v>3.8181212391464459</v>
      </c>
      <c r="W81" s="15"/>
      <c r="X81" s="15"/>
      <c r="Y81" s="15">
        <f>VLOOKUP(A:A,[1]TDSheet!$A:$Y,25,0)</f>
        <v>1.9428000000000001</v>
      </c>
      <c r="Z81" s="15">
        <f>VLOOKUP(A:A,[1]TDSheet!$A:$Z,26,0)</f>
        <v>36.313400000000001</v>
      </c>
      <c r="AA81" s="15">
        <f>VLOOKUP(A:A,[1]TDSheet!$A:$AA,27,0)</f>
        <v>40.999000000000002</v>
      </c>
      <c r="AB81" s="15">
        <f>VLOOKUP(A:A,[3]TDSheet!$A:$D,4,0)</f>
        <v>58.095999999999997</v>
      </c>
      <c r="AC81" s="15" t="str">
        <f>VLOOKUP(A:A,[1]TDSheet!$A:$AC,29,0)</f>
        <v>костик</v>
      </c>
      <c r="AD81" s="15" t="str">
        <f>VLOOKUP(A:A,[1]TDSheet!$A:$AD,30,0)</f>
        <v>к40</v>
      </c>
      <c r="AE81" s="15">
        <f t="shared" si="23"/>
        <v>30</v>
      </c>
      <c r="AF81" s="15">
        <f t="shared" si="24"/>
        <v>50</v>
      </c>
      <c r="AG81" s="15">
        <f t="shared" si="25"/>
        <v>80</v>
      </c>
      <c r="AH81" s="15">
        <f t="shared" si="26"/>
        <v>0</v>
      </c>
      <c r="AI81" s="15"/>
      <c r="AJ81" s="15"/>
    </row>
    <row r="82" spans="1:36" s="1" customFormat="1" ht="11.1" customHeight="1" outlineLevel="1" x14ac:dyDescent="0.2">
      <c r="A82" s="7" t="s">
        <v>81</v>
      </c>
      <c r="B82" s="7" t="s">
        <v>8</v>
      </c>
      <c r="C82" s="8">
        <v>503</v>
      </c>
      <c r="D82" s="8">
        <v>206</v>
      </c>
      <c r="E82" s="8">
        <v>414</v>
      </c>
      <c r="F82" s="8">
        <v>268</v>
      </c>
      <c r="G82" s="1">
        <f>VLOOKUP(A:A,[1]TDSheet!$A:$G,7,0)</f>
        <v>0.6</v>
      </c>
      <c r="H82" s="1" t="e">
        <f>VLOOKUP(A:A,[1]TDSheet!$A:$H,8,0)</f>
        <v>#N/A</v>
      </c>
      <c r="I82" s="15">
        <f>VLOOKUP(A:A,[2]TDSheet!$A:$F,6,0)</f>
        <v>450</v>
      </c>
      <c r="J82" s="15">
        <f t="shared" si="19"/>
        <v>-36</v>
      </c>
      <c r="K82" s="15">
        <f>VLOOKUP(A:A,[1]TDSheet!$A:$M,13,0)</f>
        <v>0</v>
      </c>
      <c r="L82" s="15">
        <f>VLOOKUP(A:A,[1]TDSheet!$A:$N,14,0)</f>
        <v>80</v>
      </c>
      <c r="M82" s="15">
        <f>VLOOKUP(A:A,[1]TDSheet!$A:$T,20,0)</f>
        <v>60</v>
      </c>
      <c r="N82" s="15"/>
      <c r="O82" s="15"/>
      <c r="P82" s="17"/>
      <c r="Q82" s="17">
        <v>120</v>
      </c>
      <c r="R82" s="17">
        <v>120</v>
      </c>
      <c r="S82" s="15">
        <f t="shared" si="20"/>
        <v>82.8</v>
      </c>
      <c r="T82" s="17">
        <v>40</v>
      </c>
      <c r="U82" s="18">
        <f t="shared" si="21"/>
        <v>8.3091787439613523</v>
      </c>
      <c r="V82" s="15">
        <f t="shared" si="22"/>
        <v>3.2367149758454108</v>
      </c>
      <c r="W82" s="15"/>
      <c r="X82" s="15"/>
      <c r="Y82" s="15">
        <f>VLOOKUP(A:A,[1]TDSheet!$A:$Y,25,0)</f>
        <v>85</v>
      </c>
      <c r="Z82" s="15">
        <f>VLOOKUP(A:A,[1]TDSheet!$A:$Z,26,0)</f>
        <v>96</v>
      </c>
      <c r="AA82" s="15">
        <f>VLOOKUP(A:A,[1]TDSheet!$A:$AA,27,0)</f>
        <v>61.8</v>
      </c>
      <c r="AB82" s="15">
        <f>VLOOKUP(A:A,[3]TDSheet!$A:$D,4,0)</f>
        <v>37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23"/>
        <v>0</v>
      </c>
      <c r="AF82" s="15">
        <f t="shared" si="24"/>
        <v>72</v>
      </c>
      <c r="AG82" s="15">
        <f t="shared" si="25"/>
        <v>72</v>
      </c>
      <c r="AH82" s="15">
        <f t="shared" si="26"/>
        <v>24</v>
      </c>
      <c r="AI82" s="15"/>
      <c r="AJ82" s="15"/>
    </row>
    <row r="83" spans="1:36" s="1" customFormat="1" ht="11.1" customHeight="1" outlineLevel="1" x14ac:dyDescent="0.2">
      <c r="A83" s="7" t="s">
        <v>82</v>
      </c>
      <c r="B83" s="7" t="s">
        <v>9</v>
      </c>
      <c r="C83" s="8">
        <v>442.23099999999999</v>
      </c>
      <c r="D83" s="8">
        <v>985.40099999999995</v>
      </c>
      <c r="E83" s="19">
        <v>846</v>
      </c>
      <c r="F83" s="19">
        <v>574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821.4</v>
      </c>
      <c r="J83" s="15">
        <f t="shared" si="19"/>
        <v>24.600000000000023</v>
      </c>
      <c r="K83" s="15">
        <f>VLOOKUP(A:A,[1]TDSheet!$A:$M,13,0)</f>
        <v>0</v>
      </c>
      <c r="L83" s="15">
        <f>VLOOKUP(A:A,[1]TDSheet!$A:$N,14,0)</f>
        <v>450</v>
      </c>
      <c r="M83" s="15">
        <f>VLOOKUP(A:A,[1]TDSheet!$A:$T,20,0)</f>
        <v>0</v>
      </c>
      <c r="N83" s="15"/>
      <c r="O83" s="15"/>
      <c r="P83" s="17"/>
      <c r="Q83" s="17"/>
      <c r="R83" s="17">
        <v>350</v>
      </c>
      <c r="S83" s="15">
        <f t="shared" si="20"/>
        <v>169.2</v>
      </c>
      <c r="T83" s="17">
        <v>70</v>
      </c>
      <c r="U83" s="18">
        <f t="shared" si="21"/>
        <v>8.5342789598108748</v>
      </c>
      <c r="V83" s="15">
        <f t="shared" si="22"/>
        <v>3.3924349881796694</v>
      </c>
      <c r="W83" s="15"/>
      <c r="X83" s="15"/>
      <c r="Y83" s="15">
        <f>VLOOKUP(A:A,[1]TDSheet!$A:$Y,25,0)</f>
        <v>71</v>
      </c>
      <c r="Z83" s="15">
        <f>VLOOKUP(A:A,[1]TDSheet!$A:$Z,26,0)</f>
        <v>124.2</v>
      </c>
      <c r="AA83" s="15">
        <f>VLOOKUP(A:A,[1]TDSheet!$A:$AA,27,0)</f>
        <v>164.8</v>
      </c>
      <c r="AB83" s="15">
        <f>VLOOKUP(A:A,[3]TDSheet!$A:$D,4,0)</f>
        <v>201.17699999999999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3"/>
        <v>0</v>
      </c>
      <c r="AF83" s="15">
        <f t="shared" si="24"/>
        <v>0</v>
      </c>
      <c r="AG83" s="15">
        <f t="shared" si="25"/>
        <v>350</v>
      </c>
      <c r="AH83" s="15">
        <f t="shared" si="26"/>
        <v>70</v>
      </c>
      <c r="AI83" s="15"/>
      <c r="AJ83" s="15"/>
    </row>
    <row r="84" spans="1:36" s="1" customFormat="1" ht="11.1" customHeight="1" outlineLevel="1" x14ac:dyDescent="0.2">
      <c r="A84" s="7" t="s">
        <v>92</v>
      </c>
      <c r="B84" s="7" t="s">
        <v>9</v>
      </c>
      <c r="C84" s="8">
        <v>62.706000000000003</v>
      </c>
      <c r="D84" s="8">
        <v>70.736000000000004</v>
      </c>
      <c r="E84" s="8">
        <v>92.236000000000004</v>
      </c>
      <c r="F84" s="8">
        <v>31.433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103.3</v>
      </c>
      <c r="J84" s="15">
        <f t="shared" si="19"/>
        <v>-11.063999999999993</v>
      </c>
      <c r="K84" s="15">
        <f>VLOOKUP(A:A,[1]TDSheet!$A:$M,13,0)</f>
        <v>0</v>
      </c>
      <c r="L84" s="15">
        <f>VLOOKUP(A:A,[1]TDSheet!$A:$N,14,0)</f>
        <v>80</v>
      </c>
      <c r="M84" s="15">
        <f>VLOOKUP(A:A,[1]TDSheet!$A:$T,20,0)</f>
        <v>0</v>
      </c>
      <c r="N84" s="15"/>
      <c r="O84" s="15"/>
      <c r="P84" s="17"/>
      <c r="Q84" s="17"/>
      <c r="R84" s="17">
        <v>40</v>
      </c>
      <c r="S84" s="15">
        <f t="shared" si="20"/>
        <v>18.447200000000002</v>
      </c>
      <c r="T84" s="17"/>
      <c r="U84" s="18">
        <f t="shared" si="21"/>
        <v>8.2089964872717793</v>
      </c>
      <c r="V84" s="15">
        <f t="shared" si="22"/>
        <v>1.7039442300186476</v>
      </c>
      <c r="W84" s="15"/>
      <c r="X84" s="15"/>
      <c r="Y84" s="15">
        <f>VLOOKUP(A:A,[1]TDSheet!$A:$Y,25,0)</f>
        <v>8.2382000000000009</v>
      </c>
      <c r="Z84" s="15">
        <f>VLOOKUP(A:A,[1]TDSheet!$A:$Z,26,0)</f>
        <v>16.4482</v>
      </c>
      <c r="AA84" s="15">
        <f>VLOOKUP(A:A,[1]TDSheet!$A:$AA,27,0)</f>
        <v>14.087</v>
      </c>
      <c r="AB84" s="15">
        <f>VLOOKUP(A:A,[3]TDSheet!$A:$D,4,0)</f>
        <v>15.611000000000001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3"/>
        <v>0</v>
      </c>
      <c r="AF84" s="15">
        <f t="shared" si="24"/>
        <v>0</v>
      </c>
      <c r="AG84" s="15">
        <f t="shared" si="25"/>
        <v>40</v>
      </c>
      <c r="AH84" s="15">
        <f t="shared" si="26"/>
        <v>0</v>
      </c>
      <c r="AI84" s="15"/>
      <c r="AJ84" s="15"/>
    </row>
    <row r="85" spans="1:36" s="1" customFormat="1" ht="11.1" customHeight="1" outlineLevel="1" x14ac:dyDescent="0.2">
      <c r="A85" s="7" t="s">
        <v>83</v>
      </c>
      <c r="B85" s="7" t="s">
        <v>9</v>
      </c>
      <c r="C85" s="8">
        <v>677.39499999999998</v>
      </c>
      <c r="D85" s="8">
        <v>104.33</v>
      </c>
      <c r="E85" s="8">
        <v>255.322</v>
      </c>
      <c r="F85" s="8">
        <v>515.82299999999998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254.9</v>
      </c>
      <c r="J85" s="15">
        <f t="shared" si="19"/>
        <v>0.42199999999999704</v>
      </c>
      <c r="K85" s="15">
        <f>VLOOKUP(A:A,[1]TDSheet!$A:$M,13,0)</f>
        <v>0</v>
      </c>
      <c r="L85" s="15">
        <f>VLOOKUP(A:A,[1]TDSheet!$A:$N,14,0)</f>
        <v>0</v>
      </c>
      <c r="M85" s="15">
        <f>VLOOKUP(A:A,[1]TDSheet!$A:$T,20,0)</f>
        <v>0</v>
      </c>
      <c r="N85" s="15"/>
      <c r="O85" s="15"/>
      <c r="P85" s="17"/>
      <c r="Q85" s="17"/>
      <c r="R85" s="17"/>
      <c r="S85" s="15">
        <f t="shared" si="20"/>
        <v>51.064399999999999</v>
      </c>
      <c r="T85" s="17"/>
      <c r="U85" s="18">
        <f t="shared" si="21"/>
        <v>10.101420950799383</v>
      </c>
      <c r="V85" s="15">
        <f t="shared" si="22"/>
        <v>10.101420950799383</v>
      </c>
      <c r="W85" s="15"/>
      <c r="X85" s="15"/>
      <c r="Y85" s="15">
        <f>VLOOKUP(A:A,[1]TDSheet!$A:$Y,25,0)</f>
        <v>65.657000000000011</v>
      </c>
      <c r="Z85" s="15">
        <f>VLOOKUP(A:A,[1]TDSheet!$A:$Z,26,0)</f>
        <v>95.123000000000005</v>
      </c>
      <c r="AA85" s="15">
        <f>VLOOKUP(A:A,[1]TDSheet!$A:$AA,27,0)</f>
        <v>49.427</v>
      </c>
      <c r="AB85" s="15">
        <f>VLOOKUP(A:A,[3]TDSheet!$A:$D,4,0)</f>
        <v>60.005000000000003</v>
      </c>
      <c r="AC85" s="15" t="e">
        <f>VLOOKUP(A:A,[1]TDSheet!$A:$AC,29,0)</f>
        <v>#N/A</v>
      </c>
      <c r="AD85" s="15" t="str">
        <f>VLOOKUP(A:A,[1]TDSheet!$A:$AD,30,0)</f>
        <v>зв90</v>
      </c>
      <c r="AE85" s="15">
        <f t="shared" si="23"/>
        <v>0</v>
      </c>
      <c r="AF85" s="15">
        <f t="shared" si="24"/>
        <v>0</v>
      </c>
      <c r="AG85" s="15">
        <f t="shared" si="25"/>
        <v>0</v>
      </c>
      <c r="AH85" s="15">
        <f t="shared" si="26"/>
        <v>0</v>
      </c>
      <c r="AI85" s="15"/>
      <c r="AJ85" s="15"/>
    </row>
    <row r="86" spans="1:36" s="1" customFormat="1" ht="11.1" customHeight="1" outlineLevel="1" x14ac:dyDescent="0.2">
      <c r="A86" s="7" t="s">
        <v>84</v>
      </c>
      <c r="B86" s="7" t="s">
        <v>9</v>
      </c>
      <c r="C86" s="8">
        <v>299.75799999999998</v>
      </c>
      <c r="D86" s="8">
        <v>85.320999999999998</v>
      </c>
      <c r="E86" s="8">
        <v>146.80699999999999</v>
      </c>
      <c r="F86" s="8">
        <v>238.27199999999999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137.4</v>
      </c>
      <c r="J86" s="15">
        <f t="shared" si="19"/>
        <v>9.4069999999999823</v>
      </c>
      <c r="K86" s="15">
        <f>VLOOKUP(A:A,[1]TDSheet!$A:$M,13,0)</f>
        <v>0</v>
      </c>
      <c r="L86" s="15">
        <f>VLOOKUP(A:A,[1]TDSheet!$A:$N,14,0)</f>
        <v>0</v>
      </c>
      <c r="M86" s="15">
        <f>VLOOKUP(A:A,[1]TDSheet!$A:$T,20,0)</f>
        <v>0</v>
      </c>
      <c r="N86" s="15"/>
      <c r="O86" s="15"/>
      <c r="P86" s="17"/>
      <c r="Q86" s="17"/>
      <c r="R86" s="17"/>
      <c r="S86" s="15">
        <f t="shared" si="20"/>
        <v>29.361399999999996</v>
      </c>
      <c r="T86" s="17">
        <v>20</v>
      </c>
      <c r="U86" s="18">
        <f t="shared" si="21"/>
        <v>8.7963108026184038</v>
      </c>
      <c r="V86" s="15">
        <f t="shared" si="22"/>
        <v>8.1151443732247106</v>
      </c>
      <c r="W86" s="15"/>
      <c r="X86" s="15"/>
      <c r="Y86" s="15">
        <f>VLOOKUP(A:A,[1]TDSheet!$A:$Y,25,0)</f>
        <v>8.7444000000000006</v>
      </c>
      <c r="Z86" s="15">
        <f>VLOOKUP(A:A,[1]TDSheet!$A:$Z,26,0)</f>
        <v>14.4328</v>
      </c>
      <c r="AA86" s="15">
        <f>VLOOKUP(A:A,[1]TDSheet!$A:$AA,27,0)</f>
        <v>21.922599999999999</v>
      </c>
      <c r="AB86" s="15">
        <f>VLOOKUP(A:A,[3]TDSheet!$A:$D,4,0)</f>
        <v>17.245999999999999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23"/>
        <v>0</v>
      </c>
      <c r="AF86" s="15">
        <f t="shared" si="24"/>
        <v>0</v>
      </c>
      <c r="AG86" s="15">
        <f t="shared" si="25"/>
        <v>0</v>
      </c>
      <c r="AH86" s="15">
        <f t="shared" si="26"/>
        <v>20</v>
      </c>
      <c r="AI86" s="15"/>
      <c r="AJ86" s="15"/>
    </row>
    <row r="87" spans="1:36" s="1" customFormat="1" ht="11.1" customHeight="1" outlineLevel="1" x14ac:dyDescent="0.2">
      <c r="A87" s="7" t="s">
        <v>85</v>
      </c>
      <c r="B87" s="7" t="s">
        <v>8</v>
      </c>
      <c r="C87" s="8">
        <v>5148</v>
      </c>
      <c r="D87" s="8">
        <v>4900</v>
      </c>
      <c r="E87" s="19">
        <v>8891</v>
      </c>
      <c r="F87" s="19">
        <v>6112</v>
      </c>
      <c r="G87" s="1">
        <f>VLOOKUP(A:A,[1]TDSheet!$A:$G,7,0)</f>
        <v>0.41</v>
      </c>
      <c r="H87" s="1" t="e">
        <f>VLOOKUP(A:A,[1]TDSheet!$A:$H,8,0)</f>
        <v>#N/A</v>
      </c>
      <c r="I87" s="15">
        <f>VLOOKUP(A:A,[2]TDSheet!$A:$F,6,0)</f>
        <v>6042</v>
      </c>
      <c r="J87" s="15">
        <f t="shared" si="19"/>
        <v>2849</v>
      </c>
      <c r="K87" s="15">
        <f>VLOOKUP(A:A,[1]TDSheet!$A:$M,13,0)</f>
        <v>0</v>
      </c>
      <c r="L87" s="15">
        <f>VLOOKUP(A:A,[1]TDSheet!$A:$N,14,0)</f>
        <v>2900</v>
      </c>
      <c r="M87" s="15">
        <f>VLOOKUP(A:A,[1]TDSheet!$A:$T,20,0)</f>
        <v>0</v>
      </c>
      <c r="N87" s="15"/>
      <c r="O87" s="15"/>
      <c r="P87" s="17">
        <v>300</v>
      </c>
      <c r="Q87" s="17">
        <v>1500</v>
      </c>
      <c r="R87" s="17">
        <v>3500</v>
      </c>
      <c r="S87" s="15">
        <f t="shared" si="20"/>
        <v>1778.2</v>
      </c>
      <c r="T87" s="17">
        <v>1150</v>
      </c>
      <c r="U87" s="18">
        <f t="shared" si="21"/>
        <v>8.6953098639073225</v>
      </c>
      <c r="V87" s="15">
        <f t="shared" si="22"/>
        <v>3.437183668878641</v>
      </c>
      <c r="W87" s="15"/>
      <c r="X87" s="15"/>
      <c r="Y87" s="15">
        <f>VLOOKUP(A:A,[1]TDSheet!$A:$Y,25,0)</f>
        <v>1853</v>
      </c>
      <c r="Z87" s="15">
        <f>VLOOKUP(A:A,[1]TDSheet!$A:$Z,26,0)</f>
        <v>1633.8</v>
      </c>
      <c r="AA87" s="15">
        <f>VLOOKUP(A:A,[1]TDSheet!$A:$AA,27,0)</f>
        <v>1687.6</v>
      </c>
      <c r="AB87" s="15">
        <f>VLOOKUP(A:A,[3]TDSheet!$A:$D,4,0)</f>
        <v>273</v>
      </c>
      <c r="AC87" s="15" t="str">
        <f>VLOOKUP(A:A,[1]TDSheet!$A:$AC,29,0)</f>
        <v>м1600з</v>
      </c>
      <c r="AD87" s="15">
        <f>VLOOKUP(A:A,[1]TDSheet!$A:$AD,30,0)</f>
        <v>0</v>
      </c>
      <c r="AE87" s="15">
        <f t="shared" si="23"/>
        <v>122.99999999999999</v>
      </c>
      <c r="AF87" s="15">
        <f t="shared" si="24"/>
        <v>615</v>
      </c>
      <c r="AG87" s="15">
        <f t="shared" si="25"/>
        <v>1435</v>
      </c>
      <c r="AH87" s="15">
        <f t="shared" si="26"/>
        <v>471.5</v>
      </c>
      <c r="AI87" s="15"/>
      <c r="AJ87" s="15"/>
    </row>
    <row r="88" spans="1:36" s="1" customFormat="1" ht="11.1" customHeight="1" outlineLevel="1" x14ac:dyDescent="0.2">
      <c r="A88" s="7" t="s">
        <v>86</v>
      </c>
      <c r="B88" s="7" t="s">
        <v>8</v>
      </c>
      <c r="C88" s="8">
        <v>286</v>
      </c>
      <c r="D88" s="8">
        <v>618</v>
      </c>
      <c r="E88" s="8">
        <v>484</v>
      </c>
      <c r="F88" s="8">
        <v>399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507</v>
      </c>
      <c r="J88" s="15">
        <f t="shared" si="19"/>
        <v>-23</v>
      </c>
      <c r="K88" s="15">
        <f>VLOOKUP(A:A,[1]TDSheet!$A:$M,13,0)</f>
        <v>0</v>
      </c>
      <c r="L88" s="15">
        <f>VLOOKUP(A:A,[1]TDSheet!$A:$N,14,0)</f>
        <v>60</v>
      </c>
      <c r="M88" s="15">
        <f>VLOOKUP(A:A,[1]TDSheet!$A:$T,20,0)</f>
        <v>100</v>
      </c>
      <c r="N88" s="15"/>
      <c r="O88" s="15"/>
      <c r="P88" s="17"/>
      <c r="Q88" s="17">
        <v>50</v>
      </c>
      <c r="R88" s="17">
        <v>170</v>
      </c>
      <c r="S88" s="15">
        <f t="shared" si="20"/>
        <v>96.8</v>
      </c>
      <c r="T88" s="17">
        <v>50</v>
      </c>
      <c r="U88" s="18">
        <f t="shared" si="21"/>
        <v>8.5640495867768589</v>
      </c>
      <c r="V88" s="15">
        <f t="shared" si="22"/>
        <v>4.1219008264462813</v>
      </c>
      <c r="W88" s="15"/>
      <c r="X88" s="15"/>
      <c r="Y88" s="15">
        <f>VLOOKUP(A:A,[1]TDSheet!$A:$Y,25,0)</f>
        <v>80.8</v>
      </c>
      <c r="Z88" s="15">
        <f>VLOOKUP(A:A,[1]TDSheet!$A:$Z,26,0)</f>
        <v>25.8</v>
      </c>
      <c r="AA88" s="15">
        <f>VLOOKUP(A:A,[1]TDSheet!$A:$AA,27,0)</f>
        <v>89</v>
      </c>
      <c r="AB88" s="15">
        <f>VLOOKUP(A:A,[3]TDSheet!$A:$D,4,0)</f>
        <v>76</v>
      </c>
      <c r="AC88" s="15" t="str">
        <f>VLOOKUP(A:A,[1]TDSheet!$A:$AC,29,0)</f>
        <v>костик</v>
      </c>
      <c r="AD88" s="15" t="e">
        <f>VLOOKUP(A:A,[1]TDSheet!$A:$AD,30,0)</f>
        <v>#N/A</v>
      </c>
      <c r="AE88" s="15">
        <f t="shared" si="23"/>
        <v>0</v>
      </c>
      <c r="AF88" s="15">
        <f t="shared" si="24"/>
        <v>9</v>
      </c>
      <c r="AG88" s="15">
        <f t="shared" si="25"/>
        <v>30.599999999999998</v>
      </c>
      <c r="AH88" s="15">
        <f t="shared" si="26"/>
        <v>9</v>
      </c>
      <c r="AI88" s="15"/>
      <c r="AJ88" s="15"/>
    </row>
    <row r="89" spans="1:36" s="1" customFormat="1" ht="11.1" customHeight="1" outlineLevel="1" x14ac:dyDescent="0.2">
      <c r="A89" s="7" t="s">
        <v>93</v>
      </c>
      <c r="B89" s="7" t="s">
        <v>9</v>
      </c>
      <c r="C89" s="8">
        <v>22.425999999999998</v>
      </c>
      <c r="D89" s="8">
        <v>53.831000000000003</v>
      </c>
      <c r="E89" s="19">
        <v>33.19</v>
      </c>
      <c r="F89" s="19">
        <v>39.235999999999997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38</v>
      </c>
      <c r="J89" s="15">
        <f t="shared" si="19"/>
        <v>-4.8100000000000023</v>
      </c>
      <c r="K89" s="15">
        <f>VLOOKUP(A:A,[1]TDSheet!$A:$M,13,0)</f>
        <v>0</v>
      </c>
      <c r="L89" s="15">
        <f>VLOOKUP(A:A,[1]TDSheet!$A:$N,14,0)</f>
        <v>0</v>
      </c>
      <c r="M89" s="15">
        <f>VLOOKUP(A:A,[1]TDSheet!$A:$T,20,0)</f>
        <v>0</v>
      </c>
      <c r="N89" s="15"/>
      <c r="O89" s="15"/>
      <c r="P89" s="17"/>
      <c r="Q89" s="17"/>
      <c r="R89" s="17"/>
      <c r="S89" s="15">
        <f t="shared" si="20"/>
        <v>6.6379999999999999</v>
      </c>
      <c r="T89" s="17"/>
      <c r="U89" s="18">
        <f t="shared" si="21"/>
        <v>5.9108165109972877</v>
      </c>
      <c r="V89" s="15">
        <f t="shared" si="22"/>
        <v>5.9108165109972877</v>
      </c>
      <c r="W89" s="15"/>
      <c r="X89" s="15"/>
      <c r="Y89" s="15">
        <f>VLOOKUP(A:A,[1]TDSheet!$A:$Y,25,0)</f>
        <v>4.3452000000000002</v>
      </c>
      <c r="Z89" s="15">
        <f>VLOOKUP(A:A,[1]TDSheet!$A:$Z,26,0)</f>
        <v>5.8904000000000005</v>
      </c>
      <c r="AA89" s="15">
        <f>VLOOKUP(A:A,[1]TDSheet!$A:$AA,27,0)</f>
        <v>6.6837999999999997</v>
      </c>
      <c r="AB89" s="15">
        <f>VLOOKUP(A:A,[3]TDSheet!$A:$D,4,0)</f>
        <v>5.9279999999999999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23"/>
        <v>0</v>
      </c>
      <c r="AF89" s="15">
        <f t="shared" si="24"/>
        <v>0</v>
      </c>
      <c r="AG89" s="15">
        <f t="shared" si="25"/>
        <v>0</v>
      </c>
      <c r="AH89" s="15">
        <f t="shared" si="26"/>
        <v>0</v>
      </c>
      <c r="AI89" s="15"/>
      <c r="AJ89" s="15"/>
    </row>
    <row r="90" spans="1:36" s="1" customFormat="1" ht="11.1" customHeight="1" outlineLevel="1" x14ac:dyDescent="0.2">
      <c r="A90" s="7" t="s">
        <v>94</v>
      </c>
      <c r="B90" s="7" t="s">
        <v>8</v>
      </c>
      <c r="C90" s="8">
        <v>47</v>
      </c>
      <c r="D90" s="8"/>
      <c r="E90" s="19">
        <v>13</v>
      </c>
      <c r="F90" s="19">
        <v>34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13</v>
      </c>
      <c r="J90" s="15">
        <f t="shared" si="19"/>
        <v>0</v>
      </c>
      <c r="K90" s="15">
        <f>VLOOKUP(A:A,[1]TDSheet!$A:$M,13,0)</f>
        <v>0</v>
      </c>
      <c r="L90" s="15">
        <f>VLOOKUP(A:A,[1]TDSheet!$A:$N,14,0)</f>
        <v>0</v>
      </c>
      <c r="M90" s="15">
        <f>VLOOKUP(A:A,[1]TDSheet!$A:$T,20,0)</f>
        <v>0</v>
      </c>
      <c r="N90" s="15"/>
      <c r="O90" s="15"/>
      <c r="P90" s="17"/>
      <c r="Q90" s="17"/>
      <c r="R90" s="17"/>
      <c r="S90" s="15">
        <f t="shared" si="20"/>
        <v>2.6</v>
      </c>
      <c r="T90" s="17"/>
      <c r="U90" s="18">
        <f t="shared" si="21"/>
        <v>13.076923076923077</v>
      </c>
      <c r="V90" s="15">
        <f t="shared" si="22"/>
        <v>13.076923076923077</v>
      </c>
      <c r="W90" s="15"/>
      <c r="X90" s="15"/>
      <c r="Y90" s="15">
        <f>VLOOKUP(A:A,[1]TDSheet!$A:$Y,25,0)</f>
        <v>7.8</v>
      </c>
      <c r="Z90" s="15">
        <f>VLOOKUP(A:A,[1]TDSheet!$A:$Z,26,0)</f>
        <v>3.8</v>
      </c>
      <c r="AA90" s="15">
        <f>VLOOKUP(A:A,[1]TDSheet!$A:$AA,27,0)</f>
        <v>3.6</v>
      </c>
      <c r="AB90" s="15">
        <v>0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23"/>
        <v>0</v>
      </c>
      <c r="AF90" s="15">
        <f t="shared" si="24"/>
        <v>0</v>
      </c>
      <c r="AG90" s="15">
        <f t="shared" si="25"/>
        <v>0</v>
      </c>
      <c r="AH90" s="15">
        <f t="shared" si="26"/>
        <v>0</v>
      </c>
      <c r="AI90" s="15"/>
      <c r="AJ90" s="15"/>
    </row>
    <row r="91" spans="1:36" s="1" customFormat="1" ht="11.1" customHeight="1" outlineLevel="1" x14ac:dyDescent="0.2">
      <c r="A91" s="7" t="s">
        <v>87</v>
      </c>
      <c r="B91" s="7" t="s">
        <v>8</v>
      </c>
      <c r="C91" s="8">
        <v>285</v>
      </c>
      <c r="D91" s="8">
        <v>516</v>
      </c>
      <c r="E91" s="19">
        <v>226</v>
      </c>
      <c r="F91" s="19">
        <v>559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242</v>
      </c>
      <c r="J91" s="15">
        <f t="shared" si="19"/>
        <v>-16</v>
      </c>
      <c r="K91" s="15">
        <f>VLOOKUP(A:A,[1]TDSheet!$A:$M,13,0)</f>
        <v>0</v>
      </c>
      <c r="L91" s="15">
        <f>VLOOKUP(A:A,[1]TDSheet!$A:$N,14,0)</f>
        <v>0</v>
      </c>
      <c r="M91" s="15">
        <f>VLOOKUP(A:A,[1]TDSheet!$A:$T,20,0)</f>
        <v>0</v>
      </c>
      <c r="N91" s="15"/>
      <c r="O91" s="15"/>
      <c r="P91" s="17"/>
      <c r="Q91" s="17"/>
      <c r="R91" s="17"/>
      <c r="S91" s="15">
        <f t="shared" si="20"/>
        <v>45.2</v>
      </c>
      <c r="T91" s="17"/>
      <c r="U91" s="18">
        <f t="shared" si="21"/>
        <v>12.367256637168142</v>
      </c>
      <c r="V91" s="15">
        <f t="shared" si="22"/>
        <v>12.367256637168142</v>
      </c>
      <c r="W91" s="15"/>
      <c r="X91" s="15"/>
      <c r="Y91" s="15">
        <f>VLOOKUP(A:A,[1]TDSheet!$A:$Y,25,0)</f>
        <v>249</v>
      </c>
      <c r="Z91" s="15">
        <f>VLOOKUP(A:A,[1]TDSheet!$A:$Z,26,0)</f>
        <v>93.4</v>
      </c>
      <c r="AA91" s="15">
        <f>VLOOKUP(A:A,[1]TDSheet!$A:$AA,27,0)</f>
        <v>28.2</v>
      </c>
      <c r="AB91" s="15">
        <f>VLOOKUP(A:A,[3]TDSheet!$A:$D,4,0)</f>
        <v>29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23"/>
        <v>0</v>
      </c>
      <c r="AF91" s="15">
        <f t="shared" si="24"/>
        <v>0</v>
      </c>
      <c r="AG91" s="15">
        <f t="shared" si="25"/>
        <v>0</v>
      </c>
      <c r="AH91" s="15">
        <f t="shared" si="26"/>
        <v>0</v>
      </c>
      <c r="AI91" s="15"/>
      <c r="AJ91" s="15"/>
    </row>
    <row r="92" spans="1:36" s="1" customFormat="1" ht="11.1" customHeight="1" outlineLevel="1" x14ac:dyDescent="0.2">
      <c r="A92" s="7" t="s">
        <v>95</v>
      </c>
      <c r="B92" s="7" t="s">
        <v>9</v>
      </c>
      <c r="C92" s="8">
        <v>309.05700000000002</v>
      </c>
      <c r="D92" s="8">
        <v>210.857</v>
      </c>
      <c r="E92" s="19">
        <v>294.48700000000002</v>
      </c>
      <c r="F92" s="19">
        <v>214.57</v>
      </c>
      <c r="G92" s="1">
        <f>VLOOKUP(A:A,[1]TDSheet!$A:$G,7,0)</f>
        <v>0</v>
      </c>
      <c r="H92" s="1">
        <f>VLOOKUP(A:A,[1]TDSheet!$A:$H,8,0)</f>
        <v>0</v>
      </c>
      <c r="I92" s="15">
        <f>VLOOKUP(A:A,[2]TDSheet!$A:$F,6,0)</f>
        <v>298</v>
      </c>
      <c r="J92" s="15">
        <f t="shared" si="19"/>
        <v>-3.5129999999999768</v>
      </c>
      <c r="K92" s="15">
        <f>VLOOKUP(A:A,[1]TDSheet!$A:$M,13,0)</f>
        <v>0</v>
      </c>
      <c r="L92" s="15">
        <f>VLOOKUP(A:A,[1]TDSheet!$A:$N,14,0)</f>
        <v>0</v>
      </c>
      <c r="M92" s="15">
        <f>VLOOKUP(A:A,[1]TDSheet!$A:$T,20,0)</f>
        <v>0</v>
      </c>
      <c r="N92" s="15"/>
      <c r="O92" s="15"/>
      <c r="P92" s="17"/>
      <c r="Q92" s="17"/>
      <c r="R92" s="17"/>
      <c r="S92" s="15">
        <f t="shared" si="20"/>
        <v>58.897400000000005</v>
      </c>
      <c r="T92" s="17"/>
      <c r="U92" s="18">
        <f t="shared" si="21"/>
        <v>3.6431149762128716</v>
      </c>
      <c r="V92" s="15">
        <f t="shared" si="22"/>
        <v>3.6431149762128716</v>
      </c>
      <c r="W92" s="15"/>
      <c r="X92" s="15"/>
      <c r="Y92" s="15">
        <f>VLOOKUP(A:A,[1]TDSheet!$A:$Y,25,0)</f>
        <v>92.227999999999994</v>
      </c>
      <c r="Z92" s="15">
        <f>VLOOKUP(A:A,[1]TDSheet!$A:$Z,26,0)</f>
        <v>74.186999999999998</v>
      </c>
      <c r="AA92" s="15">
        <f>VLOOKUP(A:A,[1]TDSheet!$A:$AA,27,0)</f>
        <v>44.001600000000003</v>
      </c>
      <c r="AB92" s="15">
        <f>VLOOKUP(A:A,[3]TDSheet!$A:$D,4,0)</f>
        <v>40.996000000000002</v>
      </c>
      <c r="AC92" s="15">
        <f>VLOOKUP(A:A,[1]TDSheet!$A:$AC,29,0)</f>
        <v>0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/>
      <c r="AJ9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2024-07-19T12:51:14Z</dcterms:modified>
</cp:coreProperties>
</file>