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Ост СЫР филиалы\"/>
    </mc:Choice>
  </mc:AlternateContent>
  <xr:revisionPtr revIDLastSave="0" documentId="13_ncr:1_{970A0D57-63AC-4510-B1FD-20DC38726D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3" i="1" l="1"/>
  <c r="S43" i="1"/>
  <c r="T42" i="1"/>
  <c r="S42" i="1"/>
  <c r="T41" i="1"/>
  <c r="S41" i="1"/>
  <c r="O43" i="1"/>
  <c r="O42" i="1"/>
  <c r="O41" i="1"/>
  <c r="O7" i="1"/>
  <c r="T7" i="1" s="1"/>
  <c r="O8" i="1"/>
  <c r="P8" i="1" s="1"/>
  <c r="O9" i="1"/>
  <c r="O10" i="1"/>
  <c r="O11" i="1"/>
  <c r="T11" i="1" s="1"/>
  <c r="O12" i="1"/>
  <c r="S12" i="1" s="1"/>
  <c r="O13" i="1"/>
  <c r="P13" i="1" s="1"/>
  <c r="S13" i="1" s="1"/>
  <c r="O14" i="1"/>
  <c r="P14" i="1" s="1"/>
  <c r="S14" i="1" s="1"/>
  <c r="O15" i="1"/>
  <c r="T15" i="1" s="1"/>
  <c r="O16" i="1"/>
  <c r="P16" i="1" s="1"/>
  <c r="S16" i="1" s="1"/>
  <c r="O17" i="1"/>
  <c r="P17" i="1" s="1"/>
  <c r="S17" i="1" s="1"/>
  <c r="O18" i="1"/>
  <c r="P18" i="1" s="1"/>
  <c r="S18" i="1" s="1"/>
  <c r="O19" i="1"/>
  <c r="T19" i="1" s="1"/>
  <c r="O20" i="1"/>
  <c r="P20" i="1" s="1"/>
  <c r="S20" i="1" s="1"/>
  <c r="O21" i="1"/>
  <c r="S21" i="1" s="1"/>
  <c r="O22" i="1"/>
  <c r="S22" i="1" s="1"/>
  <c r="O23" i="1"/>
  <c r="T23" i="1" s="1"/>
  <c r="O24" i="1"/>
  <c r="S24" i="1" s="1"/>
  <c r="O25" i="1"/>
  <c r="P25" i="1" s="1"/>
  <c r="S25" i="1" s="1"/>
  <c r="O26" i="1"/>
  <c r="P26" i="1" s="1"/>
  <c r="S26" i="1" s="1"/>
  <c r="O27" i="1"/>
  <c r="T27" i="1" s="1"/>
  <c r="O28" i="1"/>
  <c r="S28" i="1" s="1"/>
  <c r="O29" i="1"/>
  <c r="S29" i="1" s="1"/>
  <c r="O30" i="1"/>
  <c r="O31" i="1"/>
  <c r="S31" i="1" s="1"/>
  <c r="O32" i="1"/>
  <c r="O33" i="1"/>
  <c r="T33" i="1" s="1"/>
  <c r="O34" i="1"/>
  <c r="P34" i="1" s="1"/>
  <c r="O35" i="1"/>
  <c r="T35" i="1" s="1"/>
  <c r="O36" i="1"/>
  <c r="T36" i="1" s="1"/>
  <c r="O37" i="1"/>
  <c r="T37" i="1" s="1"/>
  <c r="O38" i="1"/>
  <c r="O39" i="1"/>
  <c r="T39" i="1" s="1"/>
  <c r="O6" i="1"/>
  <c r="P6" i="1" s="1"/>
  <c r="F42" i="1"/>
  <c r="K44" i="1"/>
  <c r="AB31" i="1"/>
  <c r="AB36" i="1"/>
  <c r="AB39" i="1"/>
  <c r="K30" i="1"/>
  <c r="K22" i="1"/>
  <c r="K45" i="1"/>
  <c r="K43" i="1"/>
  <c r="K42" i="1"/>
  <c r="K41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8" i="1" l="1"/>
  <c r="S9" i="1"/>
  <c r="AB9" i="1"/>
  <c r="T29" i="1"/>
  <c r="T25" i="1"/>
  <c r="T21" i="1"/>
  <c r="T17" i="1"/>
  <c r="T13" i="1"/>
  <c r="T9" i="1"/>
  <c r="P33" i="1"/>
  <c r="AB38" i="1"/>
  <c r="S39" i="1"/>
  <c r="T31" i="1"/>
  <c r="P23" i="1"/>
  <c r="P19" i="1"/>
  <c r="P15" i="1"/>
  <c r="P11" i="1"/>
  <c r="P7" i="1"/>
  <c r="S6" i="1"/>
  <c r="AB6" i="1"/>
  <c r="AB34" i="1"/>
  <c r="S34" i="1"/>
  <c r="S32" i="1"/>
  <c r="AB32" i="1"/>
  <c r="AB30" i="1"/>
  <c r="S30" i="1"/>
  <c r="S10" i="1"/>
  <c r="AB10" i="1"/>
  <c r="S8" i="1"/>
  <c r="AB8" i="1"/>
  <c r="T6" i="1"/>
  <c r="S36" i="1"/>
  <c r="T32" i="1"/>
  <c r="T30" i="1"/>
  <c r="T28" i="1"/>
  <c r="T24" i="1"/>
  <c r="T20" i="1"/>
  <c r="T16" i="1"/>
  <c r="T12" i="1"/>
  <c r="T8" i="1"/>
  <c r="AB29" i="1"/>
  <c r="AB25" i="1"/>
  <c r="AB21" i="1"/>
  <c r="AB17" i="1"/>
  <c r="AB13" i="1"/>
  <c r="T38" i="1"/>
  <c r="T34" i="1"/>
  <c r="T26" i="1"/>
  <c r="T22" i="1"/>
  <c r="T18" i="1"/>
  <c r="T14" i="1"/>
  <c r="T10" i="1"/>
  <c r="AB12" i="1"/>
  <c r="AB28" i="1"/>
  <c r="AB26" i="1"/>
  <c r="AB24" i="1"/>
  <c r="AB22" i="1"/>
  <c r="AB20" i="1"/>
  <c r="AB18" i="1"/>
  <c r="AB16" i="1"/>
  <c r="AB14" i="1"/>
  <c r="O5" i="1"/>
  <c r="K5" i="1"/>
  <c r="S38" i="1" l="1"/>
  <c r="AB37" i="1"/>
  <c r="S37" i="1"/>
  <c r="S11" i="1"/>
  <c r="AB11" i="1"/>
  <c r="S19" i="1"/>
  <c r="AB19" i="1"/>
  <c r="S27" i="1"/>
  <c r="AB27" i="1"/>
  <c r="S7" i="1"/>
  <c r="AB7" i="1"/>
  <c r="S15" i="1"/>
  <c r="AB15" i="1"/>
  <c r="S23" i="1"/>
  <c r="AB23" i="1"/>
  <c r="S33" i="1"/>
  <c r="AB33" i="1"/>
  <c r="S35" i="1"/>
  <c r="AB35" i="1"/>
  <c r="P5" i="1"/>
  <c r="AB5" i="1" l="1"/>
</calcChain>
</file>

<file path=xl/sharedStrings.xml><?xml version="1.0" encoding="utf-8"?>
<sst xmlns="http://schemas.openxmlformats.org/spreadsheetml/2006/main" count="130" uniqueCount="81">
  <si>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</si>
  <si>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</si>
  <si>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</si>
  <si>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</si>
  <si>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</si>
  <si>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</si>
  <si>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</si>
  <si>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</si>
  <si>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</si>
  <si>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</si>
  <si>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</si>
  <si>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</si>
  <si>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</si>
  <si>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</si>
  <si>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</si>
  <si>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</si>
  <si>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</si>
  <si>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</si>
  <si>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</si>
  <si>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</si>
  <si>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</si>
  <si>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</si>
  <si>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</si>
  <si>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</si>
  <si>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</si>
  <si>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</si>
  <si>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</si>
  <si>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</si>
  <si>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</si>
  <si>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>27,05,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</si>
  <si>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</si>
  <si>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</si>
  <si>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</si>
  <si>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</si>
  <si>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</si>
  <si>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Крестьянское сладко - сливочное 72,5</t>
  </si>
  <si>
    <t>кг</t>
  </si>
  <si>
    <t>новинка (заказано 100кг)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</si>
  <si>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</si>
  <si>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</si>
  <si>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</si>
  <si>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</si>
  <si>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</si>
  <si>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Спред растительно сливочный  Юговский  1 кг. 15%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</si>
  <si>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</si>
  <si>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</si>
  <si>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</si>
  <si>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</si>
  <si>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</si>
  <si>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</si>
  <si>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</si>
  <si>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</si>
  <si>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</si>
  <si>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</si>
  <si>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</si>
  <si>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</si>
  <si>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Министерский 45% 200г  Останкино</t>
  </si>
  <si>
    <t>ротация на 0,18 (150 дн.)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</si>
  <si>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</si>
  <si>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</si>
  <si>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</si>
  <si>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</si>
  <si>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</si>
  <si>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новинка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</si>
  <si>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</si>
  <si>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продажи!!!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</si>
  <si>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</si>
  <si>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</si>
  <si>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</si>
  <si>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</si>
  <si>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</si>
  <si>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</si>
  <si>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</si>
  <si>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ротация</t>
  </si>
  <si>
    <t>не в матрице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</si>
  <si>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</si>
  <si>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</si>
  <si>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</si>
  <si>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30,06 завод не отгрузил 60кг</t>
  </si>
  <si>
    <t>30,06 завод не отгрузил 200шт.</t>
  </si>
  <si>
    <t>08,07 завод не отгрузит 700кг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</si>
</sst>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2" fillId="5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7" sqref="R7"/>
    </sheetView>
  </sheetViews>
  <sheetFormatPr defaultRowHeight="15" x14ac:dyDescent="0.25"/>
  <cols>
    <col min="1" max="1" width="60" customWidth="1"/>
    <col min="2" max="2" width="3.28515625" customWidth="1"/>
    <col min="3" max="6" width="6.85546875" customWidth="1"/>
    <col min="7" max="7" width="5.42578125" style="10" customWidth="1"/>
    <col min="8" max="8" width="5.42578125" customWidth="1"/>
    <col min="9" max="9" width="9.85546875" customWidth="1"/>
    <col min="10" max="11" width="6.42578125" customWidth="1"/>
    <col min="12" max="13" width="1.28515625" customWidth="1"/>
    <col min="14" max="17" width="6.42578125" customWidth="1"/>
    <col min="18" max="18" width="21.5703125" customWidth="1"/>
    <col min="19" max="20" width="5.140625" customWidth="1"/>
    <col min="21" max="26" width="6" customWidth="1"/>
    <col min="27" max="27" width="27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9823.2799999999988</v>
      </c>
      <c r="F5" s="4">
        <f>SUM(F6:F491)</f>
        <v>16629.752999999997</v>
      </c>
      <c r="G5" s="7"/>
      <c r="H5" s="1"/>
      <c r="I5" s="1"/>
      <c r="J5" s="4">
        <f t="shared" ref="J5:Q5" si="0">SUM(J6:J491)</f>
        <v>9982.6009999999987</v>
      </c>
      <c r="K5" s="4">
        <f t="shared" si="0"/>
        <v>-159.32100000000005</v>
      </c>
      <c r="L5" s="4">
        <f t="shared" si="0"/>
        <v>0</v>
      </c>
      <c r="M5" s="4">
        <f t="shared" si="0"/>
        <v>0</v>
      </c>
      <c r="N5" s="4">
        <f t="shared" si="0"/>
        <v>14439.529999999999</v>
      </c>
      <c r="O5" s="4">
        <f t="shared" si="0"/>
        <v>1964.6559999999997</v>
      </c>
      <c r="P5" s="4">
        <f t="shared" si="0"/>
        <v>7456.2039999999997</v>
      </c>
      <c r="Q5" s="4">
        <f t="shared" si="0"/>
        <v>0</v>
      </c>
      <c r="R5" s="1"/>
      <c r="S5" s="1"/>
      <c r="T5" s="1"/>
      <c r="U5" s="4">
        <f t="shared" ref="U5:Z5" si="1">SUM(U6:U491)</f>
        <v>2147.6235999999999</v>
      </c>
      <c r="V5" s="4">
        <f t="shared" si="1"/>
        <v>1265.3866000000003</v>
      </c>
      <c r="W5" s="4">
        <f t="shared" si="1"/>
        <v>1721.3481999999999</v>
      </c>
      <c r="X5" s="4">
        <f t="shared" si="1"/>
        <v>1523.6021999999998</v>
      </c>
      <c r="Y5" s="4">
        <f t="shared" si="1"/>
        <v>1809.1979999999999</v>
      </c>
      <c r="Z5" s="4">
        <f t="shared" si="1"/>
        <v>2457.4007999999999</v>
      </c>
      <c r="AA5" s="1"/>
      <c r="AB5" s="4">
        <f>SUM(AB6:AB491)</f>
        <v>3082.4639999999995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418</v>
      </c>
      <c r="D6" s="1"/>
      <c r="E6" s="1">
        <v>173</v>
      </c>
      <c r="F6" s="1">
        <v>245</v>
      </c>
      <c r="G6" s="7">
        <v>0.14000000000000001</v>
      </c>
      <c r="H6" s="1">
        <v>180</v>
      </c>
      <c r="I6" s="1">
        <v>9988421</v>
      </c>
      <c r="J6" s="1">
        <v>139</v>
      </c>
      <c r="K6" s="1">
        <f t="shared" ref="K6:K39" si="2">E6-J6</f>
        <v>34</v>
      </c>
      <c r="L6" s="1"/>
      <c r="M6" s="1"/>
      <c r="N6" s="1">
        <v>238</v>
      </c>
      <c r="O6" s="1">
        <f>E6/5</f>
        <v>34.6</v>
      </c>
      <c r="P6" s="5">
        <f>20*O6-N6-F6</f>
        <v>209</v>
      </c>
      <c r="Q6" s="5"/>
      <c r="R6" s="1"/>
      <c r="S6" s="1">
        <f>(F6+N6+P6)/O6</f>
        <v>20</v>
      </c>
      <c r="T6" s="1">
        <f>(F6+N6)/O6</f>
        <v>13.959537572254336</v>
      </c>
      <c r="U6" s="1">
        <v>32.799999999999997</v>
      </c>
      <c r="V6" s="1">
        <v>20.8</v>
      </c>
      <c r="W6" s="1">
        <v>42</v>
      </c>
      <c r="X6" s="1">
        <v>18</v>
      </c>
      <c r="Y6" s="1">
        <v>5.8</v>
      </c>
      <c r="Z6" s="1">
        <v>28.4</v>
      </c>
      <c r="AA6" s="1"/>
      <c r="AB6" s="1">
        <f t="shared" ref="AB6:AB39" si="3">P6*G6</f>
        <v>29.26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181</v>
      </c>
      <c r="D7" s="1">
        <v>224</v>
      </c>
      <c r="E7" s="1">
        <v>165</v>
      </c>
      <c r="F7" s="1">
        <v>235</v>
      </c>
      <c r="G7" s="7">
        <v>0.18</v>
      </c>
      <c r="H7" s="1">
        <v>270</v>
      </c>
      <c r="I7" s="1">
        <v>9988438</v>
      </c>
      <c r="J7" s="1">
        <v>167</v>
      </c>
      <c r="K7" s="1">
        <f t="shared" si="2"/>
        <v>-2</v>
      </c>
      <c r="L7" s="1"/>
      <c r="M7" s="1"/>
      <c r="N7" s="1">
        <v>300</v>
      </c>
      <c r="O7" s="1">
        <f t="shared" ref="O7:O43" si="4">E7/5</f>
        <v>33</v>
      </c>
      <c r="P7" s="5">
        <f t="shared" ref="P7:P26" si="5">20*O7-N7-F7</f>
        <v>125</v>
      </c>
      <c r="Q7" s="5"/>
      <c r="R7" s="1"/>
      <c r="S7" s="1">
        <f t="shared" ref="S7:S39" si="6">(F7+N7+P7)/O7</f>
        <v>20</v>
      </c>
      <c r="T7" s="1">
        <f t="shared" ref="T7:T39" si="7">(F7+N7)/O7</f>
        <v>16.212121212121211</v>
      </c>
      <c r="U7" s="1">
        <v>26.2</v>
      </c>
      <c r="V7" s="1">
        <v>28.2</v>
      </c>
      <c r="W7" s="1">
        <v>24.4</v>
      </c>
      <c r="X7" s="1">
        <v>24.2</v>
      </c>
      <c r="Y7" s="1">
        <v>17.8</v>
      </c>
      <c r="Z7" s="1">
        <v>28.6</v>
      </c>
      <c r="AA7" s="1"/>
      <c r="AB7" s="1">
        <f t="shared" si="3"/>
        <v>22.5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268</v>
      </c>
      <c r="D8" s="1">
        <v>96</v>
      </c>
      <c r="E8" s="1">
        <v>202</v>
      </c>
      <c r="F8" s="1">
        <v>155</v>
      </c>
      <c r="G8" s="7">
        <v>0.18</v>
      </c>
      <c r="H8" s="1">
        <v>270</v>
      </c>
      <c r="I8" s="1">
        <v>9988445</v>
      </c>
      <c r="J8" s="1">
        <v>191</v>
      </c>
      <c r="K8" s="1">
        <f t="shared" si="2"/>
        <v>11</v>
      </c>
      <c r="L8" s="1"/>
      <c r="M8" s="1"/>
      <c r="N8" s="1">
        <v>265</v>
      </c>
      <c r="O8" s="1">
        <f t="shared" si="4"/>
        <v>40.4</v>
      </c>
      <c r="P8" s="5">
        <f t="shared" si="5"/>
        <v>388</v>
      </c>
      <c r="Q8" s="5"/>
      <c r="R8" s="1"/>
      <c r="S8" s="1">
        <f t="shared" si="6"/>
        <v>20</v>
      </c>
      <c r="T8" s="1">
        <f t="shared" si="7"/>
        <v>10.396039603960396</v>
      </c>
      <c r="U8" s="1">
        <v>31.4</v>
      </c>
      <c r="V8" s="1">
        <v>28.8</v>
      </c>
      <c r="W8" s="1">
        <v>31</v>
      </c>
      <c r="X8" s="1">
        <v>28.2</v>
      </c>
      <c r="Y8" s="1">
        <v>25.4</v>
      </c>
      <c r="Z8" s="1">
        <v>24.4</v>
      </c>
      <c r="AA8" s="1"/>
      <c r="AB8" s="1">
        <f t="shared" si="3"/>
        <v>69.84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31</v>
      </c>
      <c r="C9" s="1">
        <v>236</v>
      </c>
      <c r="D9" s="1"/>
      <c r="E9" s="1">
        <v>46</v>
      </c>
      <c r="F9" s="1">
        <v>190</v>
      </c>
      <c r="G9" s="7">
        <v>0.4</v>
      </c>
      <c r="H9" s="1">
        <v>270</v>
      </c>
      <c r="I9" s="1">
        <v>9988452</v>
      </c>
      <c r="J9" s="1">
        <v>46</v>
      </c>
      <c r="K9" s="1">
        <f t="shared" si="2"/>
        <v>0</v>
      </c>
      <c r="L9" s="1"/>
      <c r="M9" s="1"/>
      <c r="N9" s="1">
        <v>0</v>
      </c>
      <c r="O9" s="1">
        <f t="shared" si="4"/>
        <v>9.1999999999999993</v>
      </c>
      <c r="P9" s="5"/>
      <c r="Q9" s="5"/>
      <c r="R9" s="1"/>
      <c r="S9" s="1">
        <f t="shared" si="6"/>
        <v>20.65217391304348</v>
      </c>
      <c r="T9" s="1">
        <f t="shared" si="7"/>
        <v>20.65217391304348</v>
      </c>
      <c r="U9" s="1">
        <v>8.6</v>
      </c>
      <c r="V9" s="1">
        <v>22.6</v>
      </c>
      <c r="W9" s="1">
        <v>13.2</v>
      </c>
      <c r="X9" s="1">
        <v>12.8</v>
      </c>
      <c r="Y9" s="1">
        <v>4.4000000000000004</v>
      </c>
      <c r="Z9" s="1">
        <v>34.6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31</v>
      </c>
      <c r="C10" s="1">
        <v>194</v>
      </c>
      <c r="D10" s="1"/>
      <c r="E10" s="1">
        <v>30</v>
      </c>
      <c r="F10" s="1">
        <v>164</v>
      </c>
      <c r="G10" s="7">
        <v>0.4</v>
      </c>
      <c r="H10" s="1">
        <v>270</v>
      </c>
      <c r="I10" s="1">
        <v>9988476</v>
      </c>
      <c r="J10" s="1">
        <v>30</v>
      </c>
      <c r="K10" s="1">
        <f t="shared" si="2"/>
        <v>0</v>
      </c>
      <c r="L10" s="1"/>
      <c r="M10" s="1"/>
      <c r="N10" s="1">
        <v>0</v>
      </c>
      <c r="O10" s="1">
        <f t="shared" si="4"/>
        <v>6</v>
      </c>
      <c r="P10" s="5"/>
      <c r="Q10" s="5"/>
      <c r="R10" s="1"/>
      <c r="S10" s="1">
        <f t="shared" si="6"/>
        <v>27.333333333333332</v>
      </c>
      <c r="T10" s="1">
        <f t="shared" si="7"/>
        <v>27.333333333333332</v>
      </c>
      <c r="U10" s="1">
        <v>6.2</v>
      </c>
      <c r="V10" s="1">
        <v>7.4</v>
      </c>
      <c r="W10" s="1">
        <v>2.4</v>
      </c>
      <c r="X10" s="1">
        <v>6.8</v>
      </c>
      <c r="Y10" s="1">
        <v>6</v>
      </c>
      <c r="Z10" s="1">
        <v>16.399999999999999</v>
      </c>
      <c r="AA10" s="20" t="s">
        <v>42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31</v>
      </c>
      <c r="C11" s="1">
        <v>506</v>
      </c>
      <c r="D11" s="1">
        <v>222</v>
      </c>
      <c r="E11" s="1">
        <v>203</v>
      </c>
      <c r="F11" s="1">
        <v>525</v>
      </c>
      <c r="G11" s="7">
        <v>0.18</v>
      </c>
      <c r="H11" s="1">
        <v>150</v>
      </c>
      <c r="I11" s="1">
        <v>5034819</v>
      </c>
      <c r="J11" s="1">
        <v>191</v>
      </c>
      <c r="K11" s="1">
        <f t="shared" si="2"/>
        <v>12</v>
      </c>
      <c r="L11" s="1"/>
      <c r="M11" s="1"/>
      <c r="N11" s="1">
        <v>0</v>
      </c>
      <c r="O11" s="1">
        <f t="shared" si="4"/>
        <v>40.6</v>
      </c>
      <c r="P11" s="5">
        <f t="shared" si="5"/>
        <v>287</v>
      </c>
      <c r="Q11" s="5"/>
      <c r="R11" s="1"/>
      <c r="S11" s="1">
        <f t="shared" si="6"/>
        <v>20</v>
      </c>
      <c r="T11" s="1">
        <f t="shared" si="7"/>
        <v>12.931034482758621</v>
      </c>
      <c r="U11" s="1">
        <v>35.200000000000003</v>
      </c>
      <c r="V11" s="1">
        <v>45.6</v>
      </c>
      <c r="W11" s="1">
        <v>61.2</v>
      </c>
      <c r="X11" s="1">
        <v>13.2</v>
      </c>
      <c r="Y11" s="1">
        <v>8.8000000000000007</v>
      </c>
      <c r="Z11" s="1">
        <v>45.6</v>
      </c>
      <c r="AA11" s="1"/>
      <c r="AB11" s="1">
        <f t="shared" si="3"/>
        <v>51.66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181.53</v>
      </c>
      <c r="D12" s="1"/>
      <c r="E12" s="1">
        <v>20.02</v>
      </c>
      <c r="F12" s="1">
        <v>161.51</v>
      </c>
      <c r="G12" s="7">
        <v>1</v>
      </c>
      <c r="H12" s="1">
        <v>150</v>
      </c>
      <c r="I12" s="1">
        <v>5039845</v>
      </c>
      <c r="J12" s="1">
        <v>20</v>
      </c>
      <c r="K12" s="1">
        <f t="shared" si="2"/>
        <v>1.9999999999999574E-2</v>
      </c>
      <c r="L12" s="1"/>
      <c r="M12" s="1"/>
      <c r="N12" s="1">
        <v>0</v>
      </c>
      <c r="O12" s="1">
        <f t="shared" si="4"/>
        <v>4.0039999999999996</v>
      </c>
      <c r="P12" s="5"/>
      <c r="Q12" s="5"/>
      <c r="R12" s="1"/>
      <c r="S12" s="1">
        <f t="shared" si="6"/>
        <v>40.337162837162836</v>
      </c>
      <c r="T12" s="1">
        <f t="shared" si="7"/>
        <v>40.337162837162836</v>
      </c>
      <c r="U12" s="1">
        <v>3.87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31</v>
      </c>
      <c r="C13" s="1">
        <v>646</v>
      </c>
      <c r="D13" s="1"/>
      <c r="E13" s="1">
        <v>180</v>
      </c>
      <c r="F13" s="1">
        <v>466</v>
      </c>
      <c r="G13" s="7">
        <v>0.1</v>
      </c>
      <c r="H13" s="1">
        <v>90</v>
      </c>
      <c r="I13" s="1">
        <v>8444163</v>
      </c>
      <c r="J13" s="1">
        <v>162</v>
      </c>
      <c r="K13" s="1">
        <f t="shared" si="2"/>
        <v>18</v>
      </c>
      <c r="L13" s="1"/>
      <c r="M13" s="1"/>
      <c r="N13" s="1">
        <v>22</v>
      </c>
      <c r="O13" s="1">
        <f t="shared" si="4"/>
        <v>36</v>
      </c>
      <c r="P13" s="5">
        <f t="shared" si="5"/>
        <v>232</v>
      </c>
      <c r="Q13" s="5"/>
      <c r="R13" s="1"/>
      <c r="S13" s="1">
        <f t="shared" si="6"/>
        <v>20</v>
      </c>
      <c r="T13" s="1">
        <f t="shared" si="7"/>
        <v>13.555555555555555</v>
      </c>
      <c r="U13" s="1">
        <v>33.4</v>
      </c>
      <c r="V13" s="1">
        <v>28.6</v>
      </c>
      <c r="W13" s="1">
        <v>27.2</v>
      </c>
      <c r="X13" s="1">
        <v>55.4</v>
      </c>
      <c r="Y13" s="1">
        <v>23.6</v>
      </c>
      <c r="Z13" s="1">
        <v>44.2</v>
      </c>
      <c r="AA13" s="1"/>
      <c r="AB13" s="1">
        <f t="shared" si="3"/>
        <v>23.200000000000003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31</v>
      </c>
      <c r="C14" s="1">
        <v>1049</v>
      </c>
      <c r="D14" s="1"/>
      <c r="E14" s="1">
        <v>581</v>
      </c>
      <c r="F14" s="1">
        <v>459</v>
      </c>
      <c r="G14" s="7">
        <v>0.18</v>
      </c>
      <c r="H14" s="1">
        <v>150</v>
      </c>
      <c r="I14" s="1">
        <v>5038411</v>
      </c>
      <c r="J14" s="1">
        <v>577.5</v>
      </c>
      <c r="K14" s="1">
        <f t="shared" si="2"/>
        <v>3.5</v>
      </c>
      <c r="L14" s="1"/>
      <c r="M14" s="1"/>
      <c r="N14" s="1">
        <v>1157</v>
      </c>
      <c r="O14" s="1">
        <f t="shared" si="4"/>
        <v>116.2</v>
      </c>
      <c r="P14" s="5">
        <f t="shared" si="5"/>
        <v>708</v>
      </c>
      <c r="Q14" s="5"/>
      <c r="R14" s="1"/>
      <c r="S14" s="1">
        <f t="shared" si="6"/>
        <v>20</v>
      </c>
      <c r="T14" s="1">
        <f t="shared" si="7"/>
        <v>13.907056798623064</v>
      </c>
      <c r="U14" s="1">
        <v>110</v>
      </c>
      <c r="V14" s="1">
        <v>78.599999999999994</v>
      </c>
      <c r="W14" s="1">
        <v>109.8</v>
      </c>
      <c r="X14" s="1">
        <v>86.4</v>
      </c>
      <c r="Y14" s="1">
        <v>100.6</v>
      </c>
      <c r="Z14" s="1">
        <v>143.4</v>
      </c>
      <c r="AA14" s="1"/>
      <c r="AB14" s="1">
        <f t="shared" si="3"/>
        <v>127.44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31</v>
      </c>
      <c r="C15" s="1">
        <v>1114</v>
      </c>
      <c r="D15" s="1">
        <v>3</v>
      </c>
      <c r="E15" s="1">
        <v>598</v>
      </c>
      <c r="F15" s="1">
        <v>512</v>
      </c>
      <c r="G15" s="7">
        <v>0.18</v>
      </c>
      <c r="H15" s="1">
        <v>150</v>
      </c>
      <c r="I15" s="1">
        <v>5038459</v>
      </c>
      <c r="J15" s="1">
        <v>628</v>
      </c>
      <c r="K15" s="1">
        <f t="shared" si="2"/>
        <v>-30</v>
      </c>
      <c r="L15" s="1"/>
      <c r="M15" s="1"/>
      <c r="N15" s="1">
        <v>1456</v>
      </c>
      <c r="O15" s="1">
        <f t="shared" si="4"/>
        <v>119.6</v>
      </c>
      <c r="P15" s="5">
        <f t="shared" si="5"/>
        <v>424</v>
      </c>
      <c r="Q15" s="5"/>
      <c r="R15" s="1"/>
      <c r="S15" s="1">
        <f t="shared" si="6"/>
        <v>20</v>
      </c>
      <c r="T15" s="1">
        <f t="shared" si="7"/>
        <v>16.454849498327761</v>
      </c>
      <c r="U15" s="1">
        <v>131.19999999999999</v>
      </c>
      <c r="V15" s="1">
        <v>93.2</v>
      </c>
      <c r="W15" s="1">
        <v>120</v>
      </c>
      <c r="X15" s="1">
        <v>104.6</v>
      </c>
      <c r="Y15" s="1">
        <v>84.6</v>
      </c>
      <c r="Z15" s="1">
        <v>145.6</v>
      </c>
      <c r="AA15" s="11" t="s">
        <v>78</v>
      </c>
      <c r="AB15" s="1">
        <f t="shared" si="3"/>
        <v>76.319999999999993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31</v>
      </c>
      <c r="C16" s="1">
        <v>1158</v>
      </c>
      <c r="D16" s="1">
        <v>280</v>
      </c>
      <c r="E16" s="1">
        <v>787</v>
      </c>
      <c r="F16" s="1">
        <v>647</v>
      </c>
      <c r="G16" s="7">
        <v>0.18</v>
      </c>
      <c r="H16" s="1">
        <v>150</v>
      </c>
      <c r="I16" s="1">
        <v>5038435</v>
      </c>
      <c r="J16" s="1">
        <v>824</v>
      </c>
      <c r="K16" s="1">
        <f t="shared" si="2"/>
        <v>-37</v>
      </c>
      <c r="L16" s="1"/>
      <c r="M16" s="1"/>
      <c r="N16" s="1">
        <v>1742</v>
      </c>
      <c r="O16" s="1">
        <f t="shared" si="4"/>
        <v>157.4</v>
      </c>
      <c r="P16" s="5">
        <f t="shared" si="5"/>
        <v>759</v>
      </c>
      <c r="Q16" s="5"/>
      <c r="R16" s="1"/>
      <c r="S16" s="1">
        <f t="shared" si="6"/>
        <v>20</v>
      </c>
      <c r="T16" s="1">
        <f t="shared" si="7"/>
        <v>15.177890724269377</v>
      </c>
      <c r="U16" s="1">
        <v>159</v>
      </c>
      <c r="V16" s="1">
        <v>117.6</v>
      </c>
      <c r="W16" s="1">
        <v>142.80000000000001</v>
      </c>
      <c r="X16" s="1">
        <v>128.4</v>
      </c>
      <c r="Y16" s="1">
        <v>126.6</v>
      </c>
      <c r="Z16" s="1">
        <v>177</v>
      </c>
      <c r="AA16" s="1"/>
      <c r="AB16" s="1">
        <f t="shared" si="3"/>
        <v>136.62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31</v>
      </c>
      <c r="C17" s="1">
        <v>561</v>
      </c>
      <c r="D17" s="1">
        <v>90</v>
      </c>
      <c r="E17" s="1">
        <v>366</v>
      </c>
      <c r="F17" s="1">
        <v>280</v>
      </c>
      <c r="G17" s="7">
        <v>0.18</v>
      </c>
      <c r="H17" s="1">
        <v>120</v>
      </c>
      <c r="I17" s="1">
        <v>5038398</v>
      </c>
      <c r="J17" s="1">
        <v>408</v>
      </c>
      <c r="K17" s="1">
        <f t="shared" si="2"/>
        <v>-42</v>
      </c>
      <c r="L17" s="1"/>
      <c r="M17" s="1"/>
      <c r="N17" s="1">
        <v>1054</v>
      </c>
      <c r="O17" s="1">
        <f t="shared" si="4"/>
        <v>73.2</v>
      </c>
      <c r="P17" s="5">
        <f t="shared" si="5"/>
        <v>130</v>
      </c>
      <c r="Q17" s="5"/>
      <c r="R17" s="1"/>
      <c r="S17" s="1">
        <f t="shared" si="6"/>
        <v>20</v>
      </c>
      <c r="T17" s="1">
        <f t="shared" si="7"/>
        <v>18.224043715846992</v>
      </c>
      <c r="U17" s="1">
        <v>85</v>
      </c>
      <c r="V17" s="1">
        <v>56</v>
      </c>
      <c r="W17" s="1">
        <v>67.2</v>
      </c>
      <c r="X17" s="1">
        <v>57.2</v>
      </c>
      <c r="Y17" s="1">
        <v>63.2</v>
      </c>
      <c r="Z17" s="1">
        <v>109.4</v>
      </c>
      <c r="AA17" s="1"/>
      <c r="AB17" s="1">
        <f t="shared" si="3"/>
        <v>23.4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>
        <v>455.88799999999998</v>
      </c>
      <c r="D18" s="1">
        <v>291.60000000000002</v>
      </c>
      <c r="E18" s="1">
        <v>246.809</v>
      </c>
      <c r="F18" s="1">
        <v>495.69900000000001</v>
      </c>
      <c r="G18" s="7">
        <v>1</v>
      </c>
      <c r="H18" s="1">
        <v>150</v>
      </c>
      <c r="I18" s="1">
        <v>5038572</v>
      </c>
      <c r="J18" s="1">
        <v>260.5</v>
      </c>
      <c r="K18" s="1">
        <f t="shared" si="2"/>
        <v>-13.691000000000003</v>
      </c>
      <c r="L18" s="1"/>
      <c r="M18" s="1"/>
      <c r="N18" s="1">
        <v>105.9160000000001</v>
      </c>
      <c r="O18" s="1">
        <f t="shared" si="4"/>
        <v>49.361800000000002</v>
      </c>
      <c r="P18" s="5">
        <f t="shared" si="5"/>
        <v>385.62100000000004</v>
      </c>
      <c r="Q18" s="5"/>
      <c r="R18" s="1"/>
      <c r="S18" s="1">
        <f t="shared" si="6"/>
        <v>20</v>
      </c>
      <c r="T18" s="1">
        <f t="shared" si="7"/>
        <v>12.187865920610676</v>
      </c>
      <c r="U18" s="1">
        <v>41.841200000000001</v>
      </c>
      <c r="V18" s="1">
        <v>49.465000000000003</v>
      </c>
      <c r="W18" s="1">
        <v>50.1616</v>
      </c>
      <c r="X18" s="1">
        <v>46.107799999999997</v>
      </c>
      <c r="Y18" s="1">
        <v>50.610399999999998</v>
      </c>
      <c r="Z18" s="1">
        <v>53.673800000000007</v>
      </c>
      <c r="AA18" s="1"/>
      <c r="AB18" s="1">
        <f t="shared" si="3"/>
        <v>385.62100000000004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237.42599999999999</v>
      </c>
      <c r="D19" s="1"/>
      <c r="E19" s="1">
        <v>121.211</v>
      </c>
      <c r="F19" s="1">
        <v>116.215</v>
      </c>
      <c r="G19" s="7">
        <v>1</v>
      </c>
      <c r="H19" s="1">
        <v>150</v>
      </c>
      <c r="I19" s="1">
        <v>5038596</v>
      </c>
      <c r="J19" s="1">
        <v>126</v>
      </c>
      <c r="K19" s="1">
        <f t="shared" si="2"/>
        <v>-4.7890000000000015</v>
      </c>
      <c r="L19" s="1"/>
      <c r="M19" s="1"/>
      <c r="N19" s="1">
        <v>200</v>
      </c>
      <c r="O19" s="1">
        <f t="shared" si="4"/>
        <v>24.2422</v>
      </c>
      <c r="P19" s="5">
        <f t="shared" si="5"/>
        <v>168.62899999999999</v>
      </c>
      <c r="Q19" s="5"/>
      <c r="R19" s="1"/>
      <c r="S19" s="1">
        <f t="shared" si="6"/>
        <v>20</v>
      </c>
      <c r="T19" s="1">
        <f t="shared" si="7"/>
        <v>13.043989406902014</v>
      </c>
      <c r="U19" s="1">
        <v>16.7148</v>
      </c>
      <c r="V19" s="1">
        <v>17.0732</v>
      </c>
      <c r="W19" s="1">
        <v>17.3292</v>
      </c>
      <c r="X19" s="1">
        <v>11.564</v>
      </c>
      <c r="Y19" s="1">
        <v>22.7026</v>
      </c>
      <c r="Z19" s="1">
        <v>27.9194</v>
      </c>
      <c r="AA19" s="1"/>
      <c r="AB19" s="1">
        <f t="shared" si="3"/>
        <v>168.62899999999999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36</v>
      </c>
      <c r="C20" s="1">
        <v>472.07400000000001</v>
      </c>
      <c r="D20" s="1">
        <v>603.69000000000005</v>
      </c>
      <c r="E20" s="1">
        <v>373.79899999999998</v>
      </c>
      <c r="F20" s="1">
        <v>701.96500000000003</v>
      </c>
      <c r="G20" s="7">
        <v>1</v>
      </c>
      <c r="H20" s="1">
        <v>120</v>
      </c>
      <c r="I20" s="1">
        <v>5038558</v>
      </c>
      <c r="J20" s="1">
        <v>385</v>
      </c>
      <c r="K20" s="1">
        <f t="shared" si="2"/>
        <v>-11.201000000000022</v>
      </c>
      <c r="L20" s="1"/>
      <c r="M20" s="1"/>
      <c r="N20" s="1">
        <v>287.214</v>
      </c>
      <c r="O20" s="1">
        <f t="shared" si="4"/>
        <v>74.759799999999998</v>
      </c>
      <c r="P20" s="5">
        <f t="shared" si="5"/>
        <v>506.01699999999994</v>
      </c>
      <c r="Q20" s="5"/>
      <c r="R20" s="1"/>
      <c r="S20" s="1">
        <f t="shared" si="6"/>
        <v>20</v>
      </c>
      <c r="T20" s="1">
        <f t="shared" si="7"/>
        <v>13.231429190554284</v>
      </c>
      <c r="U20" s="1">
        <v>67.964399999999998</v>
      </c>
      <c r="V20" s="1">
        <v>74.691999999999993</v>
      </c>
      <c r="W20" s="1">
        <v>61.197799999999987</v>
      </c>
      <c r="X20" s="1">
        <v>74.599599999999995</v>
      </c>
      <c r="Y20" s="1">
        <v>59.854399999999998</v>
      </c>
      <c r="Z20" s="1">
        <v>70.198400000000007</v>
      </c>
      <c r="AA20" s="1"/>
      <c r="AB20" s="1">
        <f t="shared" si="3"/>
        <v>506.01699999999994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31</v>
      </c>
      <c r="C21" s="1">
        <v>748</v>
      </c>
      <c r="D21" s="1"/>
      <c r="E21" s="1">
        <v>252</v>
      </c>
      <c r="F21" s="1">
        <v>496</v>
      </c>
      <c r="G21" s="7">
        <v>0.2</v>
      </c>
      <c r="H21" s="1">
        <v>120</v>
      </c>
      <c r="I21" s="1">
        <v>5038831</v>
      </c>
      <c r="J21" s="1">
        <v>242.5</v>
      </c>
      <c r="K21" s="1">
        <f t="shared" si="2"/>
        <v>9.5</v>
      </c>
      <c r="L21" s="1"/>
      <c r="M21" s="1"/>
      <c r="N21" s="1">
        <v>670.39999999999986</v>
      </c>
      <c r="O21" s="1">
        <f t="shared" si="4"/>
        <v>50.4</v>
      </c>
      <c r="P21" s="5"/>
      <c r="Q21" s="5"/>
      <c r="R21" s="1"/>
      <c r="S21" s="1">
        <f t="shared" si="6"/>
        <v>23.142857142857142</v>
      </c>
      <c r="T21" s="1">
        <f t="shared" si="7"/>
        <v>23.142857142857142</v>
      </c>
      <c r="U21" s="1">
        <v>78.8</v>
      </c>
      <c r="V21" s="1">
        <v>37</v>
      </c>
      <c r="W21" s="1">
        <v>52</v>
      </c>
      <c r="X21" s="1">
        <v>52.6</v>
      </c>
      <c r="Y21" s="1">
        <v>40.4</v>
      </c>
      <c r="Z21" s="1">
        <v>103.2</v>
      </c>
      <c r="AA21" s="1" t="s">
        <v>57</v>
      </c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2" t="s">
        <v>49</v>
      </c>
      <c r="B22" s="1" t="s">
        <v>31</v>
      </c>
      <c r="C22" s="1"/>
      <c r="D22" s="1">
        <v>250</v>
      </c>
      <c r="E22" s="1"/>
      <c r="F22" s="1">
        <v>250</v>
      </c>
      <c r="G22" s="7">
        <v>0.18</v>
      </c>
      <c r="H22" s="1">
        <v>120</v>
      </c>
      <c r="I22" s="1">
        <v>5038855</v>
      </c>
      <c r="J22" s="1"/>
      <c r="K22" s="1">
        <f t="shared" ref="K22" si="8">E22-J22</f>
        <v>0</v>
      </c>
      <c r="L22" s="1"/>
      <c r="M22" s="1"/>
      <c r="N22" s="1"/>
      <c r="O22" s="1">
        <f t="shared" si="4"/>
        <v>0</v>
      </c>
      <c r="P22" s="5"/>
      <c r="Q22" s="5"/>
      <c r="R22" s="1"/>
      <c r="S22" s="1" t="e">
        <f t="shared" si="6"/>
        <v>#DIV/0!</v>
      </c>
      <c r="T22" s="1" t="e">
        <f t="shared" si="7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1" t="s">
        <v>63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36</v>
      </c>
      <c r="C23" s="1">
        <v>578.71799999999996</v>
      </c>
      <c r="D23" s="1">
        <v>207.648</v>
      </c>
      <c r="E23" s="1">
        <v>295.67599999999999</v>
      </c>
      <c r="F23" s="1">
        <v>490.69</v>
      </c>
      <c r="G23" s="7">
        <v>1</v>
      </c>
      <c r="H23" s="1">
        <v>120</v>
      </c>
      <c r="I23" s="1">
        <v>6159901</v>
      </c>
      <c r="J23" s="1">
        <v>322</v>
      </c>
      <c r="K23" s="1">
        <f t="shared" si="2"/>
        <v>-26.324000000000012</v>
      </c>
      <c r="L23" s="1"/>
      <c r="M23" s="1"/>
      <c r="N23" s="1">
        <v>680</v>
      </c>
      <c r="O23" s="1">
        <f t="shared" si="4"/>
        <v>59.135199999999998</v>
      </c>
      <c r="P23" s="5">
        <f t="shared" si="5"/>
        <v>12.013999999999953</v>
      </c>
      <c r="Q23" s="5"/>
      <c r="R23" s="1"/>
      <c r="S23" s="1">
        <f t="shared" si="6"/>
        <v>20</v>
      </c>
      <c r="T23" s="1">
        <f t="shared" si="7"/>
        <v>19.796838431255836</v>
      </c>
      <c r="U23" s="1">
        <v>72.198800000000006</v>
      </c>
      <c r="V23" s="1">
        <v>59.311800000000012</v>
      </c>
      <c r="W23" s="1">
        <v>67.353399999999993</v>
      </c>
      <c r="X23" s="1">
        <v>58.2562</v>
      </c>
      <c r="Y23" s="1">
        <v>58.236199999999997</v>
      </c>
      <c r="Z23" s="1">
        <v>73.275000000000006</v>
      </c>
      <c r="AA23" s="1"/>
      <c r="AB23" s="1">
        <f t="shared" si="3"/>
        <v>12.013999999999953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36</v>
      </c>
      <c r="C24" s="1">
        <v>97.57</v>
      </c>
      <c r="D24" s="1">
        <v>43.883000000000003</v>
      </c>
      <c r="E24" s="1">
        <v>52.426000000000002</v>
      </c>
      <c r="F24" s="1">
        <v>85.846999999999994</v>
      </c>
      <c r="G24" s="7">
        <v>1</v>
      </c>
      <c r="H24" s="1">
        <v>120</v>
      </c>
      <c r="I24" s="1">
        <v>6159949</v>
      </c>
      <c r="J24" s="1">
        <v>54.5</v>
      </c>
      <c r="K24" s="1">
        <f t="shared" si="2"/>
        <v>-2.0739999999999981</v>
      </c>
      <c r="L24" s="1"/>
      <c r="M24" s="1"/>
      <c r="N24" s="1">
        <v>200</v>
      </c>
      <c r="O24" s="1">
        <f t="shared" si="4"/>
        <v>10.485200000000001</v>
      </c>
      <c r="P24" s="5"/>
      <c r="Q24" s="5"/>
      <c r="R24" s="1"/>
      <c r="S24" s="1">
        <f t="shared" si="6"/>
        <v>27.261950177392894</v>
      </c>
      <c r="T24" s="1">
        <f t="shared" si="7"/>
        <v>27.261950177392894</v>
      </c>
      <c r="U24" s="1">
        <v>11.522</v>
      </c>
      <c r="V24" s="1">
        <v>10.0472</v>
      </c>
      <c r="W24" s="1">
        <v>7.4584000000000001</v>
      </c>
      <c r="X24" s="1">
        <v>4.7667999999999999</v>
      </c>
      <c r="Y24" s="1">
        <v>4.5284000000000004</v>
      </c>
      <c r="Z24" s="1">
        <v>12.8264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31</v>
      </c>
      <c r="C25" s="1">
        <v>318</v>
      </c>
      <c r="D25" s="1">
        <v>40</v>
      </c>
      <c r="E25" s="1">
        <v>229</v>
      </c>
      <c r="F25" s="1">
        <v>125</v>
      </c>
      <c r="G25" s="7">
        <v>0.1</v>
      </c>
      <c r="H25" s="1">
        <v>60</v>
      </c>
      <c r="I25" s="1">
        <v>8444170</v>
      </c>
      <c r="J25" s="1">
        <v>214</v>
      </c>
      <c r="K25" s="1">
        <f t="shared" si="2"/>
        <v>15</v>
      </c>
      <c r="L25" s="1"/>
      <c r="M25" s="1"/>
      <c r="N25" s="1">
        <v>458</v>
      </c>
      <c r="O25" s="1">
        <f t="shared" si="4"/>
        <v>45.8</v>
      </c>
      <c r="P25" s="5">
        <f t="shared" si="5"/>
        <v>333</v>
      </c>
      <c r="Q25" s="5"/>
      <c r="R25" s="1"/>
      <c r="S25" s="1">
        <f t="shared" si="6"/>
        <v>20</v>
      </c>
      <c r="T25" s="1">
        <f t="shared" si="7"/>
        <v>12.729257641921398</v>
      </c>
      <c r="U25" s="1">
        <v>40.799999999999997</v>
      </c>
      <c r="V25" s="1">
        <v>29.4</v>
      </c>
      <c r="W25" s="1">
        <v>31.6</v>
      </c>
      <c r="X25" s="1">
        <v>42.6</v>
      </c>
      <c r="Y25" s="1">
        <v>17.8</v>
      </c>
      <c r="Z25" s="1">
        <v>45.6</v>
      </c>
      <c r="AA25" s="1"/>
      <c r="AB25" s="1">
        <f t="shared" si="3"/>
        <v>33.300000000000004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31</v>
      </c>
      <c r="C26" s="1">
        <v>478</v>
      </c>
      <c r="D26" s="1">
        <v>256</v>
      </c>
      <c r="E26" s="1">
        <v>262</v>
      </c>
      <c r="F26" s="1">
        <v>472</v>
      </c>
      <c r="G26" s="7">
        <v>0.14000000000000001</v>
      </c>
      <c r="H26" s="1">
        <v>180</v>
      </c>
      <c r="I26" s="1">
        <v>9988391</v>
      </c>
      <c r="J26" s="1">
        <v>225</v>
      </c>
      <c r="K26" s="1">
        <f t="shared" si="2"/>
        <v>37</v>
      </c>
      <c r="L26" s="1"/>
      <c r="M26" s="1"/>
      <c r="N26" s="1">
        <v>368</v>
      </c>
      <c r="O26" s="1">
        <f t="shared" si="4"/>
        <v>52.4</v>
      </c>
      <c r="P26" s="5">
        <f t="shared" si="5"/>
        <v>208</v>
      </c>
      <c r="Q26" s="5"/>
      <c r="R26" s="1"/>
      <c r="S26" s="1">
        <f t="shared" si="6"/>
        <v>20</v>
      </c>
      <c r="T26" s="1">
        <f t="shared" si="7"/>
        <v>16.03053435114504</v>
      </c>
      <c r="U26" s="1">
        <v>54.8</v>
      </c>
      <c r="V26" s="1">
        <v>0</v>
      </c>
      <c r="W26" s="1">
        <v>0</v>
      </c>
      <c r="X26" s="1">
        <v>0</v>
      </c>
      <c r="Y26" s="1">
        <v>16.600000000000001</v>
      </c>
      <c r="Z26" s="1">
        <v>52</v>
      </c>
      <c r="AA26" s="1"/>
      <c r="AB26" s="1">
        <f t="shared" si="3"/>
        <v>29.120000000000005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31</v>
      </c>
      <c r="C27" s="1">
        <v>44</v>
      </c>
      <c r="D27" s="1">
        <v>656</v>
      </c>
      <c r="E27" s="1">
        <v>24</v>
      </c>
      <c r="F27" s="1">
        <v>656</v>
      </c>
      <c r="G27" s="7">
        <v>0.18</v>
      </c>
      <c r="H27" s="1">
        <v>270</v>
      </c>
      <c r="I27" s="1">
        <v>9988681</v>
      </c>
      <c r="J27" s="1">
        <v>74</v>
      </c>
      <c r="K27" s="1">
        <f t="shared" si="2"/>
        <v>-50</v>
      </c>
      <c r="L27" s="1"/>
      <c r="M27" s="1"/>
      <c r="N27" s="1">
        <v>614</v>
      </c>
      <c r="O27" s="1">
        <f t="shared" si="4"/>
        <v>4.8</v>
      </c>
      <c r="P27" s="5"/>
      <c r="Q27" s="5"/>
      <c r="R27" s="1"/>
      <c r="S27" s="1">
        <f t="shared" si="6"/>
        <v>264.58333333333337</v>
      </c>
      <c r="T27" s="1">
        <f t="shared" si="7"/>
        <v>264.58333333333337</v>
      </c>
      <c r="U27" s="1">
        <v>64.400000000000006</v>
      </c>
      <c r="V27" s="1">
        <v>57.4</v>
      </c>
      <c r="W27" s="1">
        <v>58.8</v>
      </c>
      <c r="X27" s="1">
        <v>4.4000000000000004</v>
      </c>
      <c r="Y27" s="1">
        <v>0</v>
      </c>
      <c r="Z27" s="1">
        <v>0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36</v>
      </c>
      <c r="C28" s="1">
        <v>378.97</v>
      </c>
      <c r="D28" s="1"/>
      <c r="E28" s="1">
        <v>14.186</v>
      </c>
      <c r="F28" s="1">
        <v>364.78399999999999</v>
      </c>
      <c r="G28" s="7">
        <v>1</v>
      </c>
      <c r="H28" s="1">
        <v>120</v>
      </c>
      <c r="I28" s="1">
        <v>8785228</v>
      </c>
      <c r="J28" s="1">
        <v>10</v>
      </c>
      <c r="K28" s="1">
        <f t="shared" si="2"/>
        <v>4.1859999999999999</v>
      </c>
      <c r="L28" s="1"/>
      <c r="M28" s="1"/>
      <c r="N28" s="1">
        <v>0</v>
      </c>
      <c r="O28" s="1">
        <f t="shared" si="4"/>
        <v>2.8372000000000002</v>
      </c>
      <c r="P28" s="5"/>
      <c r="Q28" s="5"/>
      <c r="R28" s="1"/>
      <c r="S28" s="1">
        <f t="shared" si="6"/>
        <v>128.57183138305371</v>
      </c>
      <c r="T28" s="1">
        <f t="shared" si="7"/>
        <v>128.57183138305371</v>
      </c>
      <c r="U28" s="1">
        <v>1.3315999999999999</v>
      </c>
      <c r="V28" s="1">
        <v>4.8170000000000002</v>
      </c>
      <c r="W28" s="1">
        <v>4.1058000000000003</v>
      </c>
      <c r="X28" s="1">
        <v>10.007999999999999</v>
      </c>
      <c r="Y28" s="1">
        <v>0</v>
      </c>
      <c r="Z28" s="1">
        <v>0</v>
      </c>
      <c r="AA28" s="20" t="s">
        <v>65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66</v>
      </c>
      <c r="B29" s="1" t="s">
        <v>36</v>
      </c>
      <c r="C29" s="1">
        <v>254.38300000000001</v>
      </c>
      <c r="D29" s="1"/>
      <c r="E29" s="1">
        <v>50.59</v>
      </c>
      <c r="F29" s="1">
        <v>203.79300000000001</v>
      </c>
      <c r="G29" s="7">
        <v>1</v>
      </c>
      <c r="H29" s="1">
        <v>120</v>
      </c>
      <c r="I29" s="1">
        <v>8785198</v>
      </c>
      <c r="J29" s="1">
        <v>45</v>
      </c>
      <c r="K29" s="1">
        <f t="shared" si="2"/>
        <v>5.5900000000000034</v>
      </c>
      <c r="L29" s="1"/>
      <c r="M29" s="1"/>
      <c r="N29" s="1">
        <v>0</v>
      </c>
      <c r="O29" s="1">
        <f t="shared" si="4"/>
        <v>10.118</v>
      </c>
      <c r="P29" s="5"/>
      <c r="Q29" s="5"/>
      <c r="R29" s="1"/>
      <c r="S29" s="1">
        <f t="shared" si="6"/>
        <v>20.141628780391382</v>
      </c>
      <c r="T29" s="1">
        <f t="shared" si="7"/>
        <v>20.141628780391382</v>
      </c>
      <c r="U29" s="1">
        <v>3.1833999999999998</v>
      </c>
      <c r="V29" s="1">
        <v>8.7840000000000007</v>
      </c>
      <c r="W29" s="1">
        <v>11.4514</v>
      </c>
      <c r="X29" s="1">
        <v>5.6631999999999998</v>
      </c>
      <c r="Y29" s="1">
        <v>0</v>
      </c>
      <c r="Z29" s="1">
        <v>0</v>
      </c>
      <c r="AA29" s="20" t="s">
        <v>42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55</v>
      </c>
      <c r="B30" s="17" t="s">
        <v>36</v>
      </c>
      <c r="C30" s="17"/>
      <c r="D30" s="17">
        <v>354.06</v>
      </c>
      <c r="E30" s="17"/>
      <c r="F30" s="18">
        <v>354.06</v>
      </c>
      <c r="G30" s="7">
        <v>1</v>
      </c>
      <c r="H30" s="1">
        <v>180</v>
      </c>
      <c r="I30" s="1">
        <v>5038619</v>
      </c>
      <c r="J30" s="1"/>
      <c r="K30" s="1">
        <f t="shared" ref="K30" si="9">E30-J30</f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4" t="s">
        <v>67</v>
      </c>
      <c r="B31" s="25" t="s">
        <v>36</v>
      </c>
      <c r="C31" s="25">
        <v>183.52099999999999</v>
      </c>
      <c r="D31" s="25"/>
      <c r="E31" s="25">
        <v>97.581000000000003</v>
      </c>
      <c r="F31" s="26">
        <v>85.94</v>
      </c>
      <c r="G31" s="27">
        <v>0</v>
      </c>
      <c r="H31" s="28">
        <v>180</v>
      </c>
      <c r="I31" s="29" t="s">
        <v>73</v>
      </c>
      <c r="J31" s="28">
        <v>106</v>
      </c>
      <c r="K31" s="28">
        <f t="shared" si="2"/>
        <v>-8.4189999999999969</v>
      </c>
      <c r="L31" s="28"/>
      <c r="M31" s="28"/>
      <c r="N31" s="28">
        <v>0</v>
      </c>
      <c r="O31" s="28">
        <f t="shared" si="4"/>
        <v>19.516200000000001</v>
      </c>
      <c r="P31" s="30"/>
      <c r="Q31" s="30"/>
      <c r="R31" s="28"/>
      <c r="S31" s="28">
        <f t="shared" si="6"/>
        <v>4.4035211772783631</v>
      </c>
      <c r="T31" s="28">
        <f t="shared" si="7"/>
        <v>4.4035211772783631</v>
      </c>
      <c r="U31" s="28">
        <v>24.968599999999999</v>
      </c>
      <c r="V31" s="28">
        <v>35.067599999999999</v>
      </c>
      <c r="W31" s="28">
        <v>20.963000000000001</v>
      </c>
      <c r="X31" s="28">
        <v>29.0672</v>
      </c>
      <c r="Y31" s="28">
        <v>31.8444</v>
      </c>
      <c r="Z31" s="28">
        <v>35.462000000000003</v>
      </c>
      <c r="AA31" s="28" t="s">
        <v>74</v>
      </c>
      <c r="AB31" s="28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31</v>
      </c>
      <c r="C32" s="1">
        <v>273</v>
      </c>
      <c r="D32" s="1">
        <v>408</v>
      </c>
      <c r="E32" s="1">
        <v>272</v>
      </c>
      <c r="F32" s="1">
        <v>409</v>
      </c>
      <c r="G32" s="7">
        <v>0.1</v>
      </c>
      <c r="H32" s="1">
        <v>60</v>
      </c>
      <c r="I32" s="1">
        <v>8444187</v>
      </c>
      <c r="J32" s="1">
        <v>375</v>
      </c>
      <c r="K32" s="1">
        <f t="shared" si="2"/>
        <v>-103</v>
      </c>
      <c r="L32" s="1"/>
      <c r="M32" s="1"/>
      <c r="N32" s="1">
        <v>877</v>
      </c>
      <c r="O32" s="1">
        <f t="shared" si="4"/>
        <v>54.4</v>
      </c>
      <c r="P32" s="5"/>
      <c r="Q32" s="5"/>
      <c r="R32" s="1"/>
      <c r="S32" s="1">
        <f t="shared" si="6"/>
        <v>23.639705882352942</v>
      </c>
      <c r="T32" s="1">
        <f t="shared" si="7"/>
        <v>23.639705882352942</v>
      </c>
      <c r="U32" s="1">
        <v>76</v>
      </c>
      <c r="V32" s="1">
        <v>58.8</v>
      </c>
      <c r="W32" s="1">
        <v>57</v>
      </c>
      <c r="X32" s="1">
        <v>61.4</v>
      </c>
      <c r="Y32" s="1">
        <v>59</v>
      </c>
      <c r="Z32" s="1">
        <v>50.8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31</v>
      </c>
      <c r="C33" s="1">
        <v>501</v>
      </c>
      <c r="D33" s="1">
        <v>30</v>
      </c>
      <c r="E33" s="1">
        <v>323</v>
      </c>
      <c r="F33" s="1">
        <v>207</v>
      </c>
      <c r="G33" s="7">
        <v>0.1</v>
      </c>
      <c r="H33" s="1">
        <v>90</v>
      </c>
      <c r="I33" s="1">
        <v>8444194</v>
      </c>
      <c r="J33" s="1">
        <v>300</v>
      </c>
      <c r="K33" s="1">
        <f t="shared" si="2"/>
        <v>23</v>
      </c>
      <c r="L33" s="1"/>
      <c r="M33" s="1"/>
      <c r="N33" s="1">
        <v>631</v>
      </c>
      <c r="O33" s="1">
        <f t="shared" si="4"/>
        <v>64.599999999999994</v>
      </c>
      <c r="P33" s="5">
        <f t="shared" ref="P33:P34" si="10">20*O33-N33-F33</f>
        <v>454</v>
      </c>
      <c r="Q33" s="5"/>
      <c r="R33" s="1"/>
      <c r="S33" s="1">
        <f t="shared" si="6"/>
        <v>20</v>
      </c>
      <c r="T33" s="1">
        <f t="shared" si="7"/>
        <v>12.972136222910217</v>
      </c>
      <c r="U33" s="1">
        <v>58.2</v>
      </c>
      <c r="V33" s="1">
        <v>41.2</v>
      </c>
      <c r="W33" s="1">
        <v>56.2</v>
      </c>
      <c r="X33" s="1">
        <v>57.8</v>
      </c>
      <c r="Y33" s="1">
        <v>66</v>
      </c>
      <c r="Z33" s="1">
        <v>51</v>
      </c>
      <c r="AA33" s="1"/>
      <c r="AB33" s="1">
        <f t="shared" si="3"/>
        <v>45.400000000000006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70</v>
      </c>
      <c r="B34" s="1" t="s">
        <v>31</v>
      </c>
      <c r="C34" s="1">
        <v>740</v>
      </c>
      <c r="D34" s="1"/>
      <c r="E34" s="1">
        <v>560</v>
      </c>
      <c r="F34" s="1">
        <v>175</v>
      </c>
      <c r="G34" s="7">
        <v>0.2</v>
      </c>
      <c r="H34" s="1">
        <v>120</v>
      </c>
      <c r="I34" s="1">
        <v>783798</v>
      </c>
      <c r="J34" s="1">
        <v>518</v>
      </c>
      <c r="K34" s="1">
        <f t="shared" si="2"/>
        <v>42</v>
      </c>
      <c r="L34" s="1"/>
      <c r="M34" s="1"/>
      <c r="N34" s="1">
        <v>1084</v>
      </c>
      <c r="O34" s="1">
        <f t="shared" si="4"/>
        <v>112</v>
      </c>
      <c r="P34" s="5">
        <f t="shared" si="10"/>
        <v>981</v>
      </c>
      <c r="Q34" s="5"/>
      <c r="R34" s="1"/>
      <c r="S34" s="1">
        <f t="shared" si="6"/>
        <v>20</v>
      </c>
      <c r="T34" s="1">
        <f t="shared" si="7"/>
        <v>11.241071428571429</v>
      </c>
      <c r="U34" s="1">
        <v>101.2</v>
      </c>
      <c r="V34" s="1">
        <v>76</v>
      </c>
      <c r="W34" s="1">
        <v>88.6</v>
      </c>
      <c r="X34" s="1">
        <v>98.8</v>
      </c>
      <c r="Y34" s="1">
        <v>73.8</v>
      </c>
      <c r="Z34" s="1">
        <v>119.4</v>
      </c>
      <c r="AA34" s="11" t="s">
        <v>79</v>
      </c>
      <c r="AB34" s="1">
        <f t="shared" si="3"/>
        <v>196.20000000000002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71</v>
      </c>
      <c r="B35" s="14" t="s">
        <v>36</v>
      </c>
      <c r="C35" s="14">
        <v>194.298</v>
      </c>
      <c r="D35" s="14"/>
      <c r="E35" s="14">
        <v>41.744</v>
      </c>
      <c r="F35" s="15">
        <v>152.554</v>
      </c>
      <c r="G35" s="7">
        <v>1</v>
      </c>
      <c r="H35" s="1">
        <v>120</v>
      </c>
      <c r="I35" s="1">
        <v>783811</v>
      </c>
      <c r="J35" s="1">
        <v>44</v>
      </c>
      <c r="K35" s="1">
        <f t="shared" si="2"/>
        <v>-2.2560000000000002</v>
      </c>
      <c r="L35" s="1"/>
      <c r="M35" s="1"/>
      <c r="N35" s="1">
        <v>500</v>
      </c>
      <c r="O35" s="1">
        <f t="shared" si="4"/>
        <v>8.3488000000000007</v>
      </c>
      <c r="P35" s="5"/>
      <c r="Q35" s="5"/>
      <c r="R35" s="1"/>
      <c r="S35" s="1">
        <f t="shared" si="6"/>
        <v>78.161412418551166</v>
      </c>
      <c r="T35" s="1">
        <f t="shared" si="7"/>
        <v>78.161412418551166</v>
      </c>
      <c r="U35" s="1">
        <v>0.68799999999999994</v>
      </c>
      <c r="V35" s="1">
        <v>0</v>
      </c>
      <c r="W35" s="1">
        <v>0</v>
      </c>
      <c r="X35" s="1">
        <v>0</v>
      </c>
      <c r="Y35" s="1">
        <v>0</v>
      </c>
      <c r="Z35" s="1">
        <v>14.468400000000001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4" t="s">
        <v>72</v>
      </c>
      <c r="B36" s="25" t="s">
        <v>36</v>
      </c>
      <c r="C36" s="25">
        <v>210.27500000000001</v>
      </c>
      <c r="D36" s="25">
        <v>266.52199999999999</v>
      </c>
      <c r="E36" s="25">
        <v>147.226</v>
      </c>
      <c r="F36" s="26">
        <v>329.57100000000003</v>
      </c>
      <c r="G36" s="27">
        <v>0</v>
      </c>
      <c r="H36" s="28" t="e">
        <v>#N/A</v>
      </c>
      <c r="I36" s="28" t="s">
        <v>73</v>
      </c>
      <c r="J36" s="28">
        <v>131.5</v>
      </c>
      <c r="K36" s="28">
        <f t="shared" si="2"/>
        <v>15.725999999999999</v>
      </c>
      <c r="L36" s="28"/>
      <c r="M36" s="28"/>
      <c r="N36" s="28"/>
      <c r="O36" s="28">
        <f t="shared" si="4"/>
        <v>29.4452</v>
      </c>
      <c r="P36" s="30"/>
      <c r="Q36" s="30"/>
      <c r="R36" s="28"/>
      <c r="S36" s="28">
        <f t="shared" si="6"/>
        <v>11.192690149837665</v>
      </c>
      <c r="T36" s="28">
        <f t="shared" si="7"/>
        <v>11.192690149837665</v>
      </c>
      <c r="U36" s="28">
        <v>44.423000000000002</v>
      </c>
      <c r="V36" s="28">
        <v>41.197200000000002</v>
      </c>
      <c r="W36" s="28">
        <v>44.06</v>
      </c>
      <c r="X36" s="28">
        <v>26.588999999999999</v>
      </c>
      <c r="Y36" s="28">
        <v>44.366199999999999</v>
      </c>
      <c r="Z36" s="28">
        <v>33.868000000000002</v>
      </c>
      <c r="AA36" s="28" t="s">
        <v>74</v>
      </c>
      <c r="AB36" s="28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75</v>
      </c>
      <c r="B37" s="1" t="s">
        <v>31</v>
      </c>
      <c r="C37" s="1">
        <v>754</v>
      </c>
      <c r="D37" s="1">
        <v>5</v>
      </c>
      <c r="E37" s="1">
        <v>278</v>
      </c>
      <c r="F37" s="1">
        <v>481</v>
      </c>
      <c r="G37" s="7">
        <v>0.2</v>
      </c>
      <c r="H37" s="1">
        <v>120</v>
      </c>
      <c r="I37" s="1">
        <v>783804</v>
      </c>
      <c r="J37" s="1">
        <v>250</v>
      </c>
      <c r="K37" s="1">
        <f t="shared" si="2"/>
        <v>28</v>
      </c>
      <c r="L37" s="1"/>
      <c r="M37" s="1"/>
      <c r="N37" s="1">
        <v>830</v>
      </c>
      <c r="O37" s="1">
        <f t="shared" si="4"/>
        <v>55.6</v>
      </c>
      <c r="P37" s="5"/>
      <c r="Q37" s="5"/>
      <c r="R37" s="1"/>
      <c r="S37" s="1">
        <f t="shared" si="6"/>
        <v>23.579136690647481</v>
      </c>
      <c r="T37" s="1">
        <f t="shared" si="7"/>
        <v>23.579136690647481</v>
      </c>
      <c r="U37" s="1">
        <v>79.2</v>
      </c>
      <c r="V37" s="1">
        <v>59.4</v>
      </c>
      <c r="W37" s="1">
        <v>77.8</v>
      </c>
      <c r="X37" s="1">
        <v>15.2</v>
      </c>
      <c r="Y37" s="1">
        <v>44</v>
      </c>
      <c r="Z37" s="1">
        <v>63.2</v>
      </c>
      <c r="AA37" s="1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76</v>
      </c>
      <c r="B38" s="14" t="s">
        <v>36</v>
      </c>
      <c r="C38" s="14">
        <v>860.16200000000003</v>
      </c>
      <c r="D38" s="14"/>
      <c r="E38" s="14">
        <v>441.012</v>
      </c>
      <c r="F38" s="15">
        <v>404.64600000000002</v>
      </c>
      <c r="G38" s="7">
        <v>1</v>
      </c>
      <c r="H38" s="1">
        <v>120</v>
      </c>
      <c r="I38" s="1">
        <v>783828</v>
      </c>
      <c r="J38" s="1">
        <v>447.5</v>
      </c>
      <c r="K38" s="1">
        <f t="shared" si="2"/>
        <v>-6.4879999999999995</v>
      </c>
      <c r="L38" s="1"/>
      <c r="M38" s="1"/>
      <c r="N38" s="22">
        <v>700</v>
      </c>
      <c r="O38" s="1">
        <f t="shared" si="4"/>
        <v>88.202399999999997</v>
      </c>
      <c r="P38" s="5">
        <f>20*(O38+O39)-N39-F38-F39</f>
        <v>1145.923</v>
      </c>
      <c r="Q38" s="5"/>
      <c r="R38" s="1"/>
      <c r="S38" s="1">
        <f t="shared" si="6"/>
        <v>25.51596101693378</v>
      </c>
      <c r="T38" s="1">
        <f t="shared" si="7"/>
        <v>12.523990276908565</v>
      </c>
      <c r="U38" s="1">
        <v>71.453999999999994</v>
      </c>
      <c r="V38" s="1">
        <v>0</v>
      </c>
      <c r="W38" s="1">
        <v>0</v>
      </c>
      <c r="X38" s="1">
        <v>26.6968</v>
      </c>
      <c r="Y38" s="1">
        <v>0</v>
      </c>
      <c r="Z38" s="1">
        <v>42.671999999999997</v>
      </c>
      <c r="AA38" s="23" t="s">
        <v>80</v>
      </c>
      <c r="AB38" s="1">
        <f t="shared" si="3"/>
        <v>1145.923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4" t="s">
        <v>77</v>
      </c>
      <c r="B39" s="25" t="s">
        <v>36</v>
      </c>
      <c r="C39" s="25">
        <v>11.601000000000001</v>
      </c>
      <c r="D39" s="25">
        <v>201.87799999999999</v>
      </c>
      <c r="E39" s="25"/>
      <c r="F39" s="26">
        <v>213.47900000000001</v>
      </c>
      <c r="G39" s="27">
        <v>0</v>
      </c>
      <c r="H39" s="28" t="e">
        <v>#N/A</v>
      </c>
      <c r="I39" s="28" t="s">
        <v>73</v>
      </c>
      <c r="J39" s="28">
        <v>11.601000000000001</v>
      </c>
      <c r="K39" s="28">
        <f t="shared" si="2"/>
        <v>-11.601000000000001</v>
      </c>
      <c r="L39" s="28"/>
      <c r="M39" s="28"/>
      <c r="N39" s="28"/>
      <c r="O39" s="28">
        <f t="shared" si="4"/>
        <v>0</v>
      </c>
      <c r="P39" s="30"/>
      <c r="Q39" s="30"/>
      <c r="R39" s="28"/>
      <c r="S39" s="28" t="e">
        <f t="shared" si="6"/>
        <v>#DIV/0!</v>
      </c>
      <c r="T39" s="28" t="e">
        <f t="shared" si="7"/>
        <v>#DIV/0!</v>
      </c>
      <c r="U39" s="28">
        <v>15.063800000000001</v>
      </c>
      <c r="V39" s="28">
        <v>74.7316</v>
      </c>
      <c r="W39" s="28">
        <v>90.467600000000004</v>
      </c>
      <c r="X39" s="28">
        <v>48.683599999999998</v>
      </c>
      <c r="Y39" s="28">
        <v>87.455399999999997</v>
      </c>
      <c r="Z39" s="28">
        <v>45.837400000000002</v>
      </c>
      <c r="AA39" s="28" t="s">
        <v>74</v>
      </c>
      <c r="AB39" s="28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6"/>
      <c r="B40" s="6"/>
      <c r="C40" s="6"/>
      <c r="D40" s="6"/>
      <c r="E40" s="6"/>
      <c r="F40" s="6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34</v>
      </c>
      <c r="B41" s="1" t="s">
        <v>31</v>
      </c>
      <c r="C41" s="1">
        <v>-165</v>
      </c>
      <c r="D41" s="1"/>
      <c r="E41" s="1"/>
      <c r="F41" s="21">
        <v>-165</v>
      </c>
      <c r="G41" s="7">
        <v>0</v>
      </c>
      <c r="H41" s="1">
        <v>120</v>
      </c>
      <c r="I41" s="1"/>
      <c r="J41" s="1"/>
      <c r="K41" s="1">
        <f t="shared" ref="K41:K45" si="11">E41-J41</f>
        <v>0</v>
      </c>
      <c r="L41" s="1"/>
      <c r="M41" s="1"/>
      <c r="N41" s="1"/>
      <c r="O41" s="1">
        <f t="shared" si="4"/>
        <v>0</v>
      </c>
      <c r="P41" s="5"/>
      <c r="Q41" s="5"/>
      <c r="R41" s="1"/>
      <c r="S41" s="1" t="e">
        <f t="shared" ref="S41:S43" si="12">(F41+N41+P41)/O41</f>
        <v>#DIV/0!</v>
      </c>
      <c r="T41" s="1" t="e">
        <f t="shared" ref="T41:T43" si="13">(F41+N41)/O41</f>
        <v>#DIV/0!</v>
      </c>
      <c r="U41" s="1">
        <v>33</v>
      </c>
      <c r="V41" s="1">
        <v>0</v>
      </c>
      <c r="W41" s="1">
        <v>7.2</v>
      </c>
      <c r="X41" s="1">
        <v>-4.8</v>
      </c>
      <c r="Y41" s="1">
        <v>549.79999999999995</v>
      </c>
      <c r="Z41" s="1">
        <v>651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38</v>
      </c>
      <c r="B42" s="1" t="s">
        <v>31</v>
      </c>
      <c r="C42" s="1">
        <v>8095</v>
      </c>
      <c r="D42" s="1"/>
      <c r="E42" s="1">
        <v>2390</v>
      </c>
      <c r="F42" s="21">
        <f>5650+F41</f>
        <v>5485</v>
      </c>
      <c r="G42" s="7">
        <v>0.18</v>
      </c>
      <c r="H42" s="1">
        <v>60</v>
      </c>
      <c r="I42" s="1"/>
      <c r="J42" s="1">
        <v>2457</v>
      </c>
      <c r="K42" s="1">
        <f t="shared" si="11"/>
        <v>-67</v>
      </c>
      <c r="L42" s="1"/>
      <c r="M42" s="1"/>
      <c r="N42" s="1"/>
      <c r="O42" s="1">
        <f t="shared" si="4"/>
        <v>478</v>
      </c>
      <c r="P42" s="5"/>
      <c r="Q42" s="5"/>
      <c r="R42" s="1"/>
      <c r="S42" s="1">
        <f t="shared" si="12"/>
        <v>11.47489539748954</v>
      </c>
      <c r="T42" s="1">
        <f t="shared" si="13"/>
        <v>11.47489539748954</v>
      </c>
      <c r="U42" s="1">
        <v>491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39</v>
      </c>
      <c r="B43" s="1" t="s">
        <v>31</v>
      </c>
      <c r="C43" s="1"/>
      <c r="D43" s="1"/>
      <c r="E43" s="1"/>
      <c r="F43" s="1"/>
      <c r="G43" s="7">
        <v>0.18</v>
      </c>
      <c r="H43" s="1">
        <v>120</v>
      </c>
      <c r="I43" s="1"/>
      <c r="J43" s="1"/>
      <c r="K43" s="1">
        <f t="shared" si="11"/>
        <v>0</v>
      </c>
      <c r="L43" s="1"/>
      <c r="M43" s="1"/>
      <c r="N43" s="1"/>
      <c r="O43" s="1">
        <f t="shared" si="4"/>
        <v>0</v>
      </c>
      <c r="P43" s="5"/>
      <c r="Q43" s="5"/>
      <c r="R43" s="1"/>
      <c r="S43" s="1" t="e">
        <f t="shared" si="12"/>
        <v>#DIV/0!</v>
      </c>
      <c r="T43" s="1" t="e">
        <f t="shared" si="13"/>
        <v>#DIV/0!</v>
      </c>
      <c r="U43" s="1">
        <v>36</v>
      </c>
      <c r="V43" s="1">
        <v>3.6</v>
      </c>
      <c r="W43" s="1">
        <v>276.39999999999998</v>
      </c>
      <c r="X43" s="1">
        <v>318.39999999999998</v>
      </c>
      <c r="Y43" s="1">
        <v>115.4</v>
      </c>
      <c r="Z43" s="1">
        <v>113.4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2" t="s">
        <v>35</v>
      </c>
      <c r="B44" s="1" t="s">
        <v>36</v>
      </c>
      <c r="C44" s="1"/>
      <c r="D44" s="1"/>
      <c r="E44" s="1"/>
      <c r="F44" s="1"/>
      <c r="G44" s="7">
        <v>1</v>
      </c>
      <c r="H44" s="1"/>
      <c r="I44" s="1"/>
      <c r="J44" s="1"/>
      <c r="K44" s="1">
        <f t="shared" ref="K44" si="14">E44-J44</f>
        <v>0</v>
      </c>
      <c r="L44" s="1"/>
      <c r="M44" s="1"/>
      <c r="N44" s="1"/>
      <c r="O44" s="1"/>
      <c r="P44" s="5"/>
      <c r="Q44" s="5"/>
      <c r="R44" s="1"/>
      <c r="S44" s="1"/>
      <c r="T44" s="1"/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 t="s">
        <v>37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43</v>
      </c>
      <c r="B45" s="1" t="s">
        <v>36</v>
      </c>
      <c r="C45" s="1"/>
      <c r="D45" s="1"/>
      <c r="E45" s="1"/>
      <c r="F45" s="1"/>
      <c r="G45" s="7">
        <v>1</v>
      </c>
      <c r="H45" s="1"/>
      <c r="I45" s="1"/>
      <c r="J45" s="1"/>
      <c r="K45" s="1">
        <f t="shared" si="11"/>
        <v>0</v>
      </c>
      <c r="L45" s="1"/>
      <c r="M45" s="1"/>
      <c r="N45" s="1"/>
      <c r="O45" s="1"/>
      <c r="P45" s="5"/>
      <c r="Q45" s="5"/>
      <c r="R45" s="1"/>
      <c r="S45" s="1"/>
      <c r="T45" s="1"/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 t="s">
        <v>37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</sheetData>
  <autoFilter ref="A3:AB39" xr:uid="{F3123F39-2B52-481D-832A-BC423B898DD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2024-07-08T11:41:34Z</dcterms:created>
  <dcterms:modified xsi:type="dcterms:W3CDTF">2024-07-08T11:58:00Z</dcterms:modified>
</cp:coreProperties>
</file>