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10,24 Симф Ост\"/>
    </mc:Choice>
  </mc:AlternateContent>
  <xr:revisionPtr revIDLastSave="0" documentId="13_ncr:1_{B274B56A-88E8-44AC-B4B8-529F1C98DB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" i="1" l="1"/>
  <c r="AE9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10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11" i="1"/>
  <c r="V15" i="1"/>
  <c r="V19" i="1"/>
  <c r="V23" i="1"/>
  <c r="V27" i="1"/>
  <c r="V31" i="1"/>
  <c r="V49" i="1"/>
  <c r="V53" i="1"/>
  <c r="V57" i="1"/>
  <c r="V61" i="1"/>
  <c r="V65" i="1"/>
  <c r="V73" i="1"/>
  <c r="V75" i="1"/>
  <c r="V77" i="1"/>
  <c r="V79" i="1"/>
  <c r="V81" i="1"/>
  <c r="V83" i="1"/>
  <c r="V85" i="1"/>
  <c r="V87" i="1"/>
  <c r="V89" i="1"/>
  <c r="V91" i="1"/>
  <c r="V93" i="1"/>
  <c r="U33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V48" i="1" s="1"/>
  <c r="S49" i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U106" i="1" s="1"/>
  <c r="S7" i="1"/>
  <c r="V7" i="1" s="1"/>
  <c r="M8" i="1"/>
  <c r="U8" i="1" s="1"/>
  <c r="M9" i="1"/>
  <c r="M10" i="1"/>
  <c r="U10" i="1" s="1"/>
  <c r="M11" i="1"/>
  <c r="M12" i="1"/>
  <c r="M13" i="1"/>
  <c r="M14" i="1"/>
  <c r="M15" i="1"/>
  <c r="M16" i="1"/>
  <c r="U16" i="1" s="1"/>
  <c r="M17" i="1"/>
  <c r="M18" i="1"/>
  <c r="U18" i="1" s="1"/>
  <c r="M19" i="1"/>
  <c r="M20" i="1"/>
  <c r="M21" i="1"/>
  <c r="M22" i="1"/>
  <c r="M23" i="1"/>
  <c r="M24" i="1"/>
  <c r="U24" i="1" s="1"/>
  <c r="M25" i="1"/>
  <c r="M26" i="1"/>
  <c r="U26" i="1" s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U41" i="1" s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3" i="1"/>
  <c r="M104" i="1"/>
  <c r="M105" i="1"/>
  <c r="M106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L6" i="1" s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2" i="1"/>
  <c r="K93" i="1"/>
  <c r="U93" i="1" s="1"/>
  <c r="K94" i="1"/>
  <c r="K95" i="1"/>
  <c r="K96" i="1"/>
  <c r="K97" i="1"/>
  <c r="U97" i="1" s="1"/>
  <c r="K98" i="1"/>
  <c r="K99" i="1"/>
  <c r="U99" i="1" s="1"/>
  <c r="K100" i="1"/>
  <c r="K101" i="1"/>
  <c r="U101" i="1" s="1"/>
  <c r="K102" i="1"/>
  <c r="K103" i="1"/>
  <c r="U103" i="1" s="1"/>
  <c r="K104" i="1"/>
  <c r="K105" i="1"/>
  <c r="U105" i="1" s="1"/>
  <c r="K106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W6" i="1"/>
  <c r="N6" i="1"/>
  <c r="O6" i="1"/>
  <c r="P6" i="1"/>
  <c r="Q6" i="1"/>
  <c r="R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7" i="1"/>
  <c r="AE7" i="1" s="1"/>
  <c r="K6" i="1" l="1"/>
  <c r="U7" i="1"/>
  <c r="U98" i="1"/>
  <c r="Z6" i="1"/>
  <c r="AB6" i="1"/>
  <c r="U104" i="1"/>
  <c r="V106" i="1"/>
  <c r="U102" i="1"/>
  <c r="U100" i="1"/>
  <c r="U94" i="1"/>
  <c r="U92" i="1"/>
  <c r="U45" i="1"/>
  <c r="U37" i="1"/>
  <c r="U30" i="1"/>
  <c r="U28" i="1"/>
  <c r="U22" i="1"/>
  <c r="U20" i="1"/>
  <c r="U14" i="1"/>
  <c r="U12" i="1"/>
  <c r="U96" i="1"/>
  <c r="U43" i="1"/>
  <c r="U39" i="1"/>
  <c r="U35" i="1"/>
  <c r="AE6" i="1"/>
  <c r="T6" i="1"/>
  <c r="U47" i="1"/>
  <c r="U32" i="1"/>
  <c r="S6" i="1"/>
  <c r="U95" i="1"/>
  <c r="V47" i="1"/>
  <c r="J6" i="1"/>
  <c r="I6" i="1"/>
</calcChain>
</file>

<file path=xl/sharedStrings.xml><?xml version="1.0" encoding="utf-8"?>
<sst xmlns="http://schemas.openxmlformats.org/spreadsheetml/2006/main" count="242" uniqueCount="131">
  <si>
    <t>Период: 03.10.2024 - 10.10.2024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</si>
  <si>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</si>
  <si>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</si>
  <si>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</si>
  <si>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</si>
  <si>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</si>
  <si>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</si>
  <si>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</si>
  <si>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</si>
  <si>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</si>
  <si>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</si>
  <si>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</si>
  <si>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</si>
  <si>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</si>
  <si>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</si>
  <si>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</si>
  <si>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</si>
  <si>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</si>
  <si>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</si>
  <si>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</si>
  <si>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</si>
  <si>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</si>
  <si>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</si>
  <si>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</si>
  <si>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</si>
  <si>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</si>
  <si>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</si>
  <si>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</si>
  <si>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</si>
  <si>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</si>
  <si>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</si>
  <si>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</si>
  <si>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</si>
  <si>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</si>
  <si>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</si>
  <si>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</si>
  <si>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</si>
  <si>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</si>
  <si>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</si>
  <si>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</si>
  <si>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</si>
  <si>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</si>
  <si>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</si>
  <si>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</si>
  <si>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</si>
  <si>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</si>
  <si>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</si>
  <si>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</si>
  <si>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</si>
  <si>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</si>
  <si>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</si>
  <si>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</si>
  <si>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</si>
  <si>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</si>
  <si>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</si>
  <si>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</si>
  <si>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</si>
  <si>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</si>
  <si>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</si>
  <si>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</si>
  <si>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</si>
  <si>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</si>
  <si>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</si>
  <si>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</si>
  <si>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</si>
  <si>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</si>
  <si>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</si>
  <si>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</si>
  <si>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</si>
  <si>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</si>
  <si>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</si>
  <si>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</si>
  <si>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</si>
  <si>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</si>
  <si>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</si>
  <si>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</si>
  <si>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</si>
  <si>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</si>
  <si>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</si>
  <si>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</si>
  <si>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</si>
  <si>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</si>
  <si>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</si>
  <si>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</si>
  <si>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</si>
  <si>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</si>
  <si>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</si>
  <si>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</si>
  <si>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</si>
  <si>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</si>
  <si>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</si>
  <si>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</si>
  <si>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</si>
  <si>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</si>
  <si>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6870 С ГОВЯДИНОЙ СН сос п/о мгс 1*6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</si>
  <si>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</si>
  <si>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</si>
  <si>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</si>
  <si>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</si>
  <si>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</si>
  <si>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</si>
  <si>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</si>
  <si>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</si>
  <si>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6492 ШПИК С ЧЕСНОК.И ПЕРЦЕМ к/в в/у 0.3кг_45c  ОСТАНКИНО</t>
  </si>
  <si>
    <t>6801 ОСТАНКИНСКАЯ вар п/о 0.4кг 8шт.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</si>
  <si>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</si>
  <si>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</si>
  <si>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</si>
  <si>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</si>
  <si>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</si>
  <si>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</si>
  <si>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</si>
  <si>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</si>
  <si>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</si>
  <si>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</si>
  <si>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</si>
  <si>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</si>
  <si>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</si>
  <si>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</si>
  <si>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</si>
  <si>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</si>
  <si>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</si>
  <si>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</si>
  <si>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10,10,</t>
  </si>
  <si>
    <t>11,10,</t>
  </si>
  <si>
    <t>12,10,</t>
  </si>
  <si>
    <t>15,10,</t>
  </si>
  <si>
    <t>20,09,</t>
  </si>
  <si>
    <t>27,09,</t>
  </si>
  <si>
    <t>04,10,</t>
  </si>
  <si>
    <t>2,1т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</si>
</sst>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30.09.2024 - 07.10.2024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08,10,</v>
          </cell>
          <cell r="L5" t="str">
            <v>09,10,</v>
          </cell>
          <cell r="M5" t="str">
            <v>10,10,</v>
          </cell>
          <cell r="N5" t="str">
            <v>11,10,</v>
          </cell>
          <cell r="T5" t="str">
            <v>12,10,</v>
          </cell>
          <cell r="Y5" t="str">
            <v>20,09,</v>
          </cell>
          <cell r="Z5" t="str">
            <v>27,09,</v>
          </cell>
          <cell r="AA5" t="str">
            <v>04,10,</v>
          </cell>
          <cell r="AB5" t="str">
            <v>05,10,</v>
          </cell>
        </row>
        <row r="6">
          <cell r="E6">
            <v>80242.099999999991</v>
          </cell>
          <cell r="F6">
            <v>93059.424999999988</v>
          </cell>
          <cell r="I6">
            <v>81179.063000000009</v>
          </cell>
          <cell r="J6">
            <v>-936.96300000000031</v>
          </cell>
          <cell r="K6">
            <v>9170</v>
          </cell>
          <cell r="L6">
            <v>15850</v>
          </cell>
          <cell r="M6">
            <v>17030</v>
          </cell>
          <cell r="N6">
            <v>16825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16048.419999999996</v>
          </cell>
          <cell r="T6">
            <v>11320</v>
          </cell>
          <cell r="W6">
            <v>0</v>
          </cell>
          <cell r="X6">
            <v>0</v>
          </cell>
          <cell r="Y6">
            <v>17175.424999999996</v>
          </cell>
          <cell r="Z6">
            <v>16874.728800000001</v>
          </cell>
          <cell r="AA6">
            <v>16098.7322</v>
          </cell>
          <cell r="AB6">
            <v>13767.420999999995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40.116</v>
          </cell>
          <cell r="D7">
            <v>101.41500000000001</v>
          </cell>
          <cell r="E7">
            <v>49.664999999999999</v>
          </cell>
          <cell r="F7">
            <v>90.271000000000001</v>
          </cell>
          <cell r="G7">
            <v>1</v>
          </cell>
          <cell r="H7" t="e">
            <v>#N/A</v>
          </cell>
          <cell r="I7">
            <v>48</v>
          </cell>
          <cell r="J7">
            <v>1.6649999999999991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9.9329999999999998</v>
          </cell>
          <cell r="U7">
            <v>9.0879895298499953</v>
          </cell>
          <cell r="V7">
            <v>9.0879895298499953</v>
          </cell>
          <cell r="Y7">
            <v>0</v>
          </cell>
          <cell r="Z7">
            <v>0</v>
          </cell>
          <cell r="AA7">
            <v>8.008799999999999</v>
          </cell>
          <cell r="AB7">
            <v>9.6210000000000004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440</v>
          </cell>
          <cell r="D8">
            <v>217</v>
          </cell>
          <cell r="E8">
            <v>360</v>
          </cell>
          <cell r="F8">
            <v>280</v>
          </cell>
          <cell r="G8">
            <v>0.4</v>
          </cell>
          <cell r="H8">
            <v>60</v>
          </cell>
          <cell r="I8">
            <v>376</v>
          </cell>
          <cell r="J8">
            <v>-16</v>
          </cell>
          <cell r="K8">
            <v>120</v>
          </cell>
          <cell r="L8">
            <v>80</v>
          </cell>
          <cell r="M8">
            <v>80</v>
          </cell>
          <cell r="N8">
            <v>80</v>
          </cell>
          <cell r="S8">
            <v>72</v>
          </cell>
          <cell r="T8">
            <v>40</v>
          </cell>
          <cell r="U8">
            <v>9.4444444444444446</v>
          </cell>
          <cell r="V8">
            <v>3.8888888888888888</v>
          </cell>
          <cell r="Y8">
            <v>68.599999999999994</v>
          </cell>
          <cell r="Z8">
            <v>63.2</v>
          </cell>
          <cell r="AA8">
            <v>68.599999999999994</v>
          </cell>
          <cell r="AB8">
            <v>53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153</v>
          </cell>
          <cell r="D9">
            <v>1</v>
          </cell>
          <cell r="E9">
            <v>80</v>
          </cell>
          <cell r="F9">
            <v>73</v>
          </cell>
          <cell r="G9">
            <v>0.25</v>
          </cell>
          <cell r="H9">
            <v>120</v>
          </cell>
          <cell r="I9">
            <v>81</v>
          </cell>
          <cell r="J9">
            <v>-1</v>
          </cell>
          <cell r="K9">
            <v>0</v>
          </cell>
          <cell r="L9">
            <v>80</v>
          </cell>
          <cell r="M9">
            <v>0</v>
          </cell>
          <cell r="N9">
            <v>0</v>
          </cell>
          <cell r="S9">
            <v>16</v>
          </cell>
          <cell r="T9">
            <v>40</v>
          </cell>
          <cell r="U9">
            <v>12.0625</v>
          </cell>
          <cell r="V9">
            <v>4.5625</v>
          </cell>
          <cell r="Y9">
            <v>12.8</v>
          </cell>
          <cell r="Z9">
            <v>13.8</v>
          </cell>
          <cell r="AA9">
            <v>15.4</v>
          </cell>
          <cell r="AB9">
            <v>11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1756.6959999999999</v>
          </cell>
          <cell r="D10">
            <v>1986.732</v>
          </cell>
          <cell r="E10">
            <v>1736.4269999999999</v>
          </cell>
          <cell r="F10">
            <v>1978.242</v>
          </cell>
          <cell r="G10">
            <v>1</v>
          </cell>
          <cell r="H10">
            <v>45</v>
          </cell>
          <cell r="I10">
            <v>1714.9</v>
          </cell>
          <cell r="J10">
            <v>21.526999999999816</v>
          </cell>
          <cell r="K10">
            <v>200</v>
          </cell>
          <cell r="L10">
            <v>200</v>
          </cell>
          <cell r="M10">
            <v>700</v>
          </cell>
          <cell r="N10">
            <v>0</v>
          </cell>
          <cell r="S10">
            <v>347.28539999999998</v>
          </cell>
          <cell r="T10">
            <v>400</v>
          </cell>
          <cell r="U10">
            <v>10.015514617084394</v>
          </cell>
          <cell r="V10">
            <v>5.6963005067301999</v>
          </cell>
          <cell r="Y10">
            <v>352.30759999999998</v>
          </cell>
          <cell r="Z10">
            <v>376.30100000000004</v>
          </cell>
          <cell r="AA10">
            <v>345.3888</v>
          </cell>
          <cell r="AB10">
            <v>371.791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2805.7620000000002</v>
          </cell>
          <cell r="D11">
            <v>2752.384</v>
          </cell>
          <cell r="E11">
            <v>1819.5809999999999</v>
          </cell>
          <cell r="F11">
            <v>2614.8980000000001</v>
          </cell>
          <cell r="G11">
            <v>1</v>
          </cell>
          <cell r="H11">
            <v>60</v>
          </cell>
          <cell r="I11">
            <v>1779.02</v>
          </cell>
          <cell r="J11">
            <v>40.560999999999922</v>
          </cell>
          <cell r="K11">
            <v>230</v>
          </cell>
          <cell r="L11">
            <v>400</v>
          </cell>
          <cell r="M11">
            <v>600</v>
          </cell>
          <cell r="N11">
            <v>0</v>
          </cell>
          <cell r="S11">
            <v>363.9162</v>
          </cell>
          <cell r="T11">
            <v>400</v>
          </cell>
          <cell r="U11">
            <v>11.664493089343097</v>
          </cell>
          <cell r="V11">
            <v>7.1854399446905637</v>
          </cell>
          <cell r="Y11">
            <v>382.58240000000001</v>
          </cell>
          <cell r="Z11">
            <v>388.42520000000002</v>
          </cell>
          <cell r="AA11">
            <v>379.56700000000001</v>
          </cell>
          <cell r="AB11">
            <v>330.827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97.56</v>
          </cell>
          <cell r="D12">
            <v>52.2</v>
          </cell>
          <cell r="E12">
            <v>46.064999999999998</v>
          </cell>
          <cell r="F12">
            <v>103.69499999999999</v>
          </cell>
          <cell r="G12">
            <v>1</v>
          </cell>
          <cell r="H12">
            <v>120</v>
          </cell>
          <cell r="I12">
            <v>47</v>
          </cell>
          <cell r="J12">
            <v>-0.93500000000000227</v>
          </cell>
          <cell r="K12">
            <v>0</v>
          </cell>
          <cell r="L12">
            <v>0</v>
          </cell>
          <cell r="M12">
            <v>30</v>
          </cell>
          <cell r="N12">
            <v>30</v>
          </cell>
          <cell r="S12">
            <v>9.2129999999999992</v>
          </cell>
          <cell r="U12">
            <v>17.767828069032888</v>
          </cell>
          <cell r="V12">
            <v>11.255291436014328</v>
          </cell>
          <cell r="Y12">
            <v>15.4368</v>
          </cell>
          <cell r="Z12">
            <v>12.1008</v>
          </cell>
          <cell r="AA12">
            <v>10.815799999999999</v>
          </cell>
          <cell r="AB12">
            <v>6.5339999999999998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45.936999999999998</v>
          </cell>
          <cell r="E13">
            <v>7.9080000000000004</v>
          </cell>
          <cell r="F13">
            <v>38.029000000000003</v>
          </cell>
          <cell r="G13">
            <v>1</v>
          </cell>
          <cell r="H13">
            <v>60</v>
          </cell>
          <cell r="I13">
            <v>7.75</v>
          </cell>
          <cell r="J13">
            <v>0.15800000000000036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1.5816000000000001</v>
          </cell>
          <cell r="U13">
            <v>24.044638340920589</v>
          </cell>
          <cell r="V13">
            <v>24.044638340920589</v>
          </cell>
          <cell r="Y13">
            <v>4.2923999999999998</v>
          </cell>
          <cell r="Z13">
            <v>0.53360000000000007</v>
          </cell>
          <cell r="AA13">
            <v>1.3826000000000001</v>
          </cell>
          <cell r="AB13">
            <v>2.35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100.017</v>
          </cell>
          <cell r="D14">
            <v>166.322</v>
          </cell>
          <cell r="E14">
            <v>133.364</v>
          </cell>
          <cell r="F14">
            <v>131.67500000000001</v>
          </cell>
          <cell r="G14">
            <v>1</v>
          </cell>
          <cell r="H14">
            <v>60</v>
          </cell>
          <cell r="I14">
            <v>131.1</v>
          </cell>
          <cell r="J14">
            <v>2.26400000000001</v>
          </cell>
          <cell r="K14">
            <v>30</v>
          </cell>
          <cell r="L14">
            <v>0</v>
          </cell>
          <cell r="M14">
            <v>20</v>
          </cell>
          <cell r="N14">
            <v>40</v>
          </cell>
          <cell r="S14">
            <v>26.672800000000002</v>
          </cell>
          <cell r="T14">
            <v>40</v>
          </cell>
          <cell r="U14">
            <v>9.8105560721034166</v>
          </cell>
          <cell r="V14">
            <v>4.9366770642752167</v>
          </cell>
          <cell r="Y14">
            <v>23.257400000000001</v>
          </cell>
          <cell r="Z14">
            <v>24.871400000000001</v>
          </cell>
          <cell r="AA14">
            <v>23.489799999999999</v>
          </cell>
          <cell r="AB14">
            <v>27.352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103</v>
          </cell>
          <cell r="D15">
            <v>4</v>
          </cell>
          <cell r="E15">
            <v>101</v>
          </cell>
          <cell r="F15">
            <v>2</v>
          </cell>
          <cell r="G15">
            <v>0.3</v>
          </cell>
          <cell r="H15">
            <v>45</v>
          </cell>
          <cell r="I15">
            <v>119</v>
          </cell>
          <cell r="J15">
            <v>-18</v>
          </cell>
          <cell r="K15">
            <v>90</v>
          </cell>
          <cell r="L15">
            <v>60</v>
          </cell>
          <cell r="M15">
            <v>60</v>
          </cell>
          <cell r="N15">
            <v>30</v>
          </cell>
          <cell r="S15">
            <v>20.2</v>
          </cell>
          <cell r="T15">
            <v>30</v>
          </cell>
          <cell r="U15">
            <v>13.465346534653467</v>
          </cell>
          <cell r="V15">
            <v>9.9009900990099015E-2</v>
          </cell>
          <cell r="Y15">
            <v>13.8</v>
          </cell>
          <cell r="Z15">
            <v>12</v>
          </cell>
          <cell r="AA15">
            <v>24.4</v>
          </cell>
          <cell r="AB15">
            <v>-1</v>
          </cell>
          <cell r="AC15" t="e">
            <v>#N/A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56</v>
          </cell>
          <cell r="D16">
            <v>82</v>
          </cell>
          <cell r="E16">
            <v>119</v>
          </cell>
          <cell r="F16">
            <v>12</v>
          </cell>
          <cell r="G16">
            <v>7.0000000000000007E-2</v>
          </cell>
          <cell r="H16">
            <v>120</v>
          </cell>
          <cell r="I16">
            <v>149</v>
          </cell>
          <cell r="J16">
            <v>-30</v>
          </cell>
          <cell r="K16">
            <v>90</v>
          </cell>
          <cell r="L16">
            <v>60</v>
          </cell>
          <cell r="M16">
            <v>60</v>
          </cell>
          <cell r="N16">
            <v>30</v>
          </cell>
          <cell r="S16">
            <v>23.8</v>
          </cell>
          <cell r="T16">
            <v>30</v>
          </cell>
          <cell r="U16">
            <v>11.848739495798318</v>
          </cell>
          <cell r="V16">
            <v>0.50420168067226889</v>
          </cell>
          <cell r="Y16">
            <v>9</v>
          </cell>
          <cell r="Z16">
            <v>10</v>
          </cell>
          <cell r="AA16">
            <v>24</v>
          </cell>
          <cell r="AB16">
            <v>15</v>
          </cell>
          <cell r="AC16" t="e">
            <v>#N/A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484.29</v>
          </cell>
          <cell r="D17">
            <v>883.51</v>
          </cell>
          <cell r="E17">
            <v>550.96299999999997</v>
          </cell>
          <cell r="F17">
            <v>568.11</v>
          </cell>
          <cell r="G17">
            <v>1</v>
          </cell>
          <cell r="H17">
            <v>60</v>
          </cell>
          <cell r="I17">
            <v>548.35</v>
          </cell>
          <cell r="J17">
            <v>2.6129999999999427</v>
          </cell>
          <cell r="K17">
            <v>0</v>
          </cell>
          <cell r="L17">
            <v>200</v>
          </cell>
          <cell r="M17">
            <v>150</v>
          </cell>
          <cell r="N17">
            <v>100</v>
          </cell>
          <cell r="S17">
            <v>110.1926</v>
          </cell>
          <cell r="T17">
            <v>100</v>
          </cell>
          <cell r="U17">
            <v>10.146870116505102</v>
          </cell>
          <cell r="V17">
            <v>5.1556093603381719</v>
          </cell>
          <cell r="Y17">
            <v>111.03060000000001</v>
          </cell>
          <cell r="Z17">
            <v>110.11880000000001</v>
          </cell>
          <cell r="AA17">
            <v>105.373</v>
          </cell>
          <cell r="AB17">
            <v>89.381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D18">
            <v>10.401</v>
          </cell>
          <cell r="E18">
            <v>10.444000000000001</v>
          </cell>
          <cell r="F18">
            <v>-4.2999999999999997E-2</v>
          </cell>
          <cell r="G18">
            <v>1</v>
          </cell>
          <cell r="H18" t="e">
            <v>#N/A</v>
          </cell>
          <cell r="I18">
            <v>11.273</v>
          </cell>
          <cell r="J18">
            <v>-0.82899999999999885</v>
          </cell>
          <cell r="K18">
            <v>0</v>
          </cell>
          <cell r="L18">
            <v>10</v>
          </cell>
          <cell r="M18">
            <v>0</v>
          </cell>
          <cell r="N18">
            <v>0</v>
          </cell>
          <cell r="S18">
            <v>2.0888</v>
          </cell>
          <cell r="T18">
            <v>10</v>
          </cell>
          <cell r="U18">
            <v>9.5542895442359246</v>
          </cell>
          <cell r="V18">
            <v>-2.0585982382229029E-2</v>
          </cell>
          <cell r="Y18">
            <v>0</v>
          </cell>
          <cell r="Z18">
            <v>0</v>
          </cell>
          <cell r="AA18">
            <v>0.46679999999999999</v>
          </cell>
          <cell r="AB18">
            <v>8.11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981</v>
          </cell>
          <cell r="D19">
            <v>12</v>
          </cell>
          <cell r="E19">
            <v>449</v>
          </cell>
          <cell r="F19">
            <v>530</v>
          </cell>
          <cell r="G19">
            <v>0.25</v>
          </cell>
          <cell r="H19">
            <v>120</v>
          </cell>
          <cell r="I19">
            <v>461</v>
          </cell>
          <cell r="J19">
            <v>-12</v>
          </cell>
          <cell r="K19">
            <v>0</v>
          </cell>
          <cell r="L19">
            <v>400</v>
          </cell>
          <cell r="M19">
            <v>200</v>
          </cell>
          <cell r="N19">
            <v>200</v>
          </cell>
          <cell r="S19">
            <v>89.8</v>
          </cell>
          <cell r="U19">
            <v>14.810690423162583</v>
          </cell>
          <cell r="V19">
            <v>5.9020044543429844</v>
          </cell>
          <cell r="Y19">
            <v>83.6</v>
          </cell>
          <cell r="Z19">
            <v>68.2</v>
          </cell>
          <cell r="AA19">
            <v>82.2</v>
          </cell>
          <cell r="AB19">
            <v>87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46.325000000000003</v>
          </cell>
          <cell r="D20">
            <v>44.753</v>
          </cell>
          <cell r="E20">
            <v>23.794</v>
          </cell>
          <cell r="F20">
            <v>52.598999999999997</v>
          </cell>
          <cell r="G20">
            <v>1</v>
          </cell>
          <cell r="H20">
            <v>30</v>
          </cell>
          <cell r="I20">
            <v>24.3</v>
          </cell>
          <cell r="J20">
            <v>-0.50600000000000023</v>
          </cell>
          <cell r="K20">
            <v>0</v>
          </cell>
          <cell r="L20">
            <v>10</v>
          </cell>
          <cell r="M20">
            <v>0</v>
          </cell>
          <cell r="N20">
            <v>10</v>
          </cell>
          <cell r="S20">
            <v>4.7587999999999999</v>
          </cell>
          <cell r="U20">
            <v>15.25573674035471</v>
          </cell>
          <cell r="V20">
            <v>11.052996553753047</v>
          </cell>
          <cell r="Y20">
            <v>11.933400000000001</v>
          </cell>
          <cell r="Z20">
            <v>8.9073999999999991</v>
          </cell>
          <cell r="AA20">
            <v>8.2850000000000001</v>
          </cell>
          <cell r="AB20">
            <v>1.4850000000000001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559.07100000000003</v>
          </cell>
          <cell r="D21">
            <v>373.17200000000003</v>
          </cell>
          <cell r="E21">
            <v>459.70299999999997</v>
          </cell>
          <cell r="F21">
            <v>388.14100000000002</v>
          </cell>
          <cell r="G21">
            <v>1</v>
          </cell>
          <cell r="H21">
            <v>45</v>
          </cell>
          <cell r="I21">
            <v>449.2</v>
          </cell>
          <cell r="J21">
            <v>10.502999999999986</v>
          </cell>
          <cell r="K21">
            <v>160</v>
          </cell>
          <cell r="L21">
            <v>100</v>
          </cell>
          <cell r="M21">
            <v>100</v>
          </cell>
          <cell r="N21">
            <v>150</v>
          </cell>
          <cell r="S21">
            <v>91.940599999999989</v>
          </cell>
          <cell r="T21">
            <v>50</v>
          </cell>
          <cell r="U21">
            <v>10.312538747843719</v>
          </cell>
          <cell r="V21">
            <v>4.2216496303047846</v>
          </cell>
          <cell r="Y21">
            <v>100.2354</v>
          </cell>
          <cell r="Z21">
            <v>100.03880000000001</v>
          </cell>
          <cell r="AA21">
            <v>98.363</v>
          </cell>
          <cell r="AB21">
            <v>112.17700000000001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2088</v>
          </cell>
          <cell r="D22">
            <v>625</v>
          </cell>
          <cell r="E22">
            <v>911</v>
          </cell>
          <cell r="F22">
            <v>1776</v>
          </cell>
          <cell r="G22">
            <v>0.25</v>
          </cell>
          <cell r="H22">
            <v>120</v>
          </cell>
          <cell r="I22">
            <v>939</v>
          </cell>
          <cell r="J22">
            <v>-28</v>
          </cell>
          <cell r="K22">
            <v>0</v>
          </cell>
          <cell r="L22">
            <v>0</v>
          </cell>
          <cell r="M22">
            <v>0</v>
          </cell>
          <cell r="N22">
            <v>800</v>
          </cell>
          <cell r="S22">
            <v>182.2</v>
          </cell>
          <cell r="U22">
            <v>14.138309549945117</v>
          </cell>
          <cell r="V22">
            <v>9.7475301866081239</v>
          </cell>
          <cell r="Y22">
            <v>194.2</v>
          </cell>
          <cell r="Z22">
            <v>199.8</v>
          </cell>
          <cell r="AA22">
            <v>178.6</v>
          </cell>
          <cell r="AB22">
            <v>135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1563.4090000000001</v>
          </cell>
          <cell r="D23">
            <v>1064.0730000000001</v>
          </cell>
          <cell r="E23">
            <v>1099.646</v>
          </cell>
          <cell r="F23">
            <v>1439.106</v>
          </cell>
          <cell r="G23">
            <v>1</v>
          </cell>
          <cell r="H23">
            <v>45</v>
          </cell>
          <cell r="I23">
            <v>1065.45</v>
          </cell>
          <cell r="J23">
            <v>34.195999999999913</v>
          </cell>
          <cell r="K23">
            <v>160</v>
          </cell>
          <cell r="L23">
            <v>0</v>
          </cell>
          <cell r="M23">
            <v>150</v>
          </cell>
          <cell r="N23">
            <v>400</v>
          </cell>
          <cell r="S23">
            <v>219.92919999999998</v>
          </cell>
          <cell r="T23">
            <v>100</v>
          </cell>
          <cell r="U23">
            <v>10.226500164598425</v>
          </cell>
          <cell r="V23">
            <v>6.5434967253097822</v>
          </cell>
          <cell r="Y23">
            <v>268.74200000000002</v>
          </cell>
          <cell r="Z23">
            <v>248.65439999999998</v>
          </cell>
          <cell r="AA23">
            <v>227.6036</v>
          </cell>
          <cell r="AB23">
            <v>241.39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418</v>
          </cell>
          <cell r="D24">
            <v>279</v>
          </cell>
          <cell r="E24">
            <v>431</v>
          </cell>
          <cell r="F24">
            <v>228</v>
          </cell>
          <cell r="G24">
            <v>0.15</v>
          </cell>
          <cell r="H24">
            <v>60</v>
          </cell>
          <cell r="I24">
            <v>444</v>
          </cell>
          <cell r="J24">
            <v>-13</v>
          </cell>
          <cell r="K24">
            <v>240</v>
          </cell>
          <cell r="L24">
            <v>200</v>
          </cell>
          <cell r="M24">
            <v>80</v>
          </cell>
          <cell r="N24">
            <v>80</v>
          </cell>
          <cell r="S24">
            <v>86.2</v>
          </cell>
          <cell r="U24">
            <v>9.6055684454756385</v>
          </cell>
          <cell r="V24">
            <v>2.6450116009280742</v>
          </cell>
          <cell r="Y24">
            <v>92.8</v>
          </cell>
          <cell r="Z24">
            <v>70.599999999999994</v>
          </cell>
          <cell r="AA24">
            <v>78.8</v>
          </cell>
          <cell r="AB24">
            <v>64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2611</v>
          </cell>
          <cell r="D25">
            <v>2026</v>
          </cell>
          <cell r="E25">
            <v>2388</v>
          </cell>
          <cell r="F25">
            <v>2215</v>
          </cell>
          <cell r="G25">
            <v>0.12</v>
          </cell>
          <cell r="H25">
            <v>60</v>
          </cell>
          <cell r="I25">
            <v>2407</v>
          </cell>
          <cell r="J25">
            <v>-19</v>
          </cell>
          <cell r="K25">
            <v>800</v>
          </cell>
          <cell r="L25">
            <v>200</v>
          </cell>
          <cell r="M25">
            <v>400</v>
          </cell>
          <cell r="N25">
            <v>800</v>
          </cell>
          <cell r="S25">
            <v>477.6</v>
          </cell>
          <cell r="T25">
            <v>200</v>
          </cell>
          <cell r="U25">
            <v>9.6628978224455615</v>
          </cell>
          <cell r="V25">
            <v>4.6377721943048575</v>
          </cell>
          <cell r="Y25">
            <v>483</v>
          </cell>
          <cell r="Z25">
            <v>460.6</v>
          </cell>
          <cell r="AA25">
            <v>459.4</v>
          </cell>
          <cell r="AB25">
            <v>355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200.44499999999999</v>
          </cell>
          <cell r="D26">
            <v>281.24900000000002</v>
          </cell>
          <cell r="E26">
            <v>257.03199999999998</v>
          </cell>
          <cell r="F26">
            <v>221.64599999999999</v>
          </cell>
          <cell r="G26">
            <v>1</v>
          </cell>
          <cell r="H26">
            <v>45</v>
          </cell>
          <cell r="I26">
            <v>258.3</v>
          </cell>
          <cell r="J26">
            <v>-1.2680000000000291</v>
          </cell>
          <cell r="K26">
            <v>70</v>
          </cell>
          <cell r="L26">
            <v>60</v>
          </cell>
          <cell r="M26">
            <v>80</v>
          </cell>
          <cell r="N26">
            <v>50</v>
          </cell>
          <cell r="S26">
            <v>51.406399999999998</v>
          </cell>
          <cell r="T26">
            <v>20</v>
          </cell>
          <cell r="U26">
            <v>9.7584347474244453</v>
          </cell>
          <cell r="V26">
            <v>4.311642130162781</v>
          </cell>
          <cell r="Y26">
            <v>48.180799999999998</v>
          </cell>
          <cell r="Z26">
            <v>47.256799999999998</v>
          </cell>
          <cell r="AA26">
            <v>50.589600000000004</v>
          </cell>
          <cell r="AB26">
            <v>36.17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1859</v>
          </cell>
          <cell r="D27">
            <v>437</v>
          </cell>
          <cell r="E27">
            <v>958</v>
          </cell>
          <cell r="F27">
            <v>1299</v>
          </cell>
          <cell r="G27">
            <v>0.25</v>
          </cell>
          <cell r="H27">
            <v>120</v>
          </cell>
          <cell r="I27">
            <v>991</v>
          </cell>
          <cell r="J27">
            <v>-33</v>
          </cell>
          <cell r="K27">
            <v>0</v>
          </cell>
          <cell r="L27">
            <v>800</v>
          </cell>
          <cell r="M27">
            <v>600</v>
          </cell>
          <cell r="N27">
            <v>200</v>
          </cell>
          <cell r="S27">
            <v>191.6</v>
          </cell>
          <cell r="U27">
            <v>15.130480167014614</v>
          </cell>
          <cell r="V27">
            <v>6.7797494780793324</v>
          </cell>
          <cell r="Y27">
            <v>179.4</v>
          </cell>
          <cell r="Z27">
            <v>169.6</v>
          </cell>
          <cell r="AA27">
            <v>183.8</v>
          </cell>
          <cell r="AB27">
            <v>151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257.81700000000001</v>
          </cell>
          <cell r="D28">
            <v>0.98599999999999999</v>
          </cell>
          <cell r="E28">
            <v>56.048000000000002</v>
          </cell>
          <cell r="F28">
            <v>201.76900000000001</v>
          </cell>
          <cell r="G28">
            <v>1</v>
          </cell>
          <cell r="H28">
            <v>120</v>
          </cell>
          <cell r="I28">
            <v>56.8</v>
          </cell>
          <cell r="J28">
            <v>-0.75199999999999534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11.2096</v>
          </cell>
          <cell r="U28">
            <v>17.999661004852985</v>
          </cell>
          <cell r="V28">
            <v>17.999661004852985</v>
          </cell>
          <cell r="Y28">
            <v>18.924600000000002</v>
          </cell>
          <cell r="Z28">
            <v>8.7766000000000002</v>
          </cell>
          <cell r="AA28">
            <v>11.208400000000001</v>
          </cell>
          <cell r="AB28">
            <v>10.926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68.994</v>
          </cell>
          <cell r="D29">
            <v>308.488</v>
          </cell>
          <cell r="E29">
            <v>209.78399999999999</v>
          </cell>
          <cell r="F29">
            <v>163.56399999999999</v>
          </cell>
          <cell r="G29">
            <v>1</v>
          </cell>
          <cell r="H29">
            <v>45</v>
          </cell>
          <cell r="I29">
            <v>207</v>
          </cell>
          <cell r="J29">
            <v>2.7839999999999918</v>
          </cell>
          <cell r="K29">
            <v>0</v>
          </cell>
          <cell r="L29">
            <v>110</v>
          </cell>
          <cell r="M29">
            <v>40</v>
          </cell>
          <cell r="N29">
            <v>50</v>
          </cell>
          <cell r="S29">
            <v>41.956800000000001</v>
          </cell>
          <cell r="T29">
            <v>50</v>
          </cell>
          <cell r="U29">
            <v>9.8569004309194206</v>
          </cell>
          <cell r="V29">
            <v>3.898390725698814</v>
          </cell>
          <cell r="Y29">
            <v>28.693000000000001</v>
          </cell>
          <cell r="Z29">
            <v>41.857799999999997</v>
          </cell>
          <cell r="AA29">
            <v>39.481200000000001</v>
          </cell>
          <cell r="AB29">
            <v>26.294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470.65300000000002</v>
          </cell>
          <cell r="D30">
            <v>291.50200000000001</v>
          </cell>
          <cell r="E30">
            <v>339.53500000000003</v>
          </cell>
          <cell r="F30">
            <v>277.887</v>
          </cell>
          <cell r="G30">
            <v>1</v>
          </cell>
          <cell r="H30">
            <v>60</v>
          </cell>
          <cell r="I30">
            <v>332.7</v>
          </cell>
          <cell r="J30">
            <v>6.8350000000000364</v>
          </cell>
          <cell r="K30">
            <v>50</v>
          </cell>
          <cell r="L30">
            <v>150</v>
          </cell>
          <cell r="M30">
            <v>100</v>
          </cell>
          <cell r="N30">
            <v>100</v>
          </cell>
          <cell r="S30">
            <v>67.907000000000011</v>
          </cell>
          <cell r="U30">
            <v>9.9825791155550956</v>
          </cell>
          <cell r="V30">
            <v>4.0921701739143233</v>
          </cell>
          <cell r="Y30">
            <v>68.388400000000004</v>
          </cell>
          <cell r="Z30">
            <v>60.323400000000007</v>
          </cell>
          <cell r="AA30">
            <v>64.293800000000005</v>
          </cell>
          <cell r="AB30">
            <v>63.036999999999999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1258</v>
          </cell>
          <cell r="D31">
            <v>929</v>
          </cell>
          <cell r="E31">
            <v>1032</v>
          </cell>
          <cell r="F31">
            <v>1144</v>
          </cell>
          <cell r="G31">
            <v>0.22</v>
          </cell>
          <cell r="H31">
            <v>120</v>
          </cell>
          <cell r="I31">
            <v>1036</v>
          </cell>
          <cell r="J31">
            <v>-4</v>
          </cell>
          <cell r="K31">
            <v>120</v>
          </cell>
          <cell r="L31">
            <v>0</v>
          </cell>
          <cell r="M31">
            <v>400</v>
          </cell>
          <cell r="N31">
            <v>200</v>
          </cell>
          <cell r="S31">
            <v>206.4</v>
          </cell>
          <cell r="T31">
            <v>200</v>
          </cell>
          <cell r="U31">
            <v>10</v>
          </cell>
          <cell r="V31">
            <v>5.5426356589147288</v>
          </cell>
          <cell r="Y31">
            <v>236.8</v>
          </cell>
          <cell r="Z31">
            <v>212.6</v>
          </cell>
          <cell r="AA31">
            <v>192.4</v>
          </cell>
          <cell r="AB31">
            <v>188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2000.704</v>
          </cell>
          <cell r="D32">
            <v>3222.5509999999999</v>
          </cell>
          <cell r="E32">
            <v>1639</v>
          </cell>
          <cell r="F32">
            <v>3254</v>
          </cell>
          <cell r="G32">
            <v>1</v>
          </cell>
          <cell r="H32">
            <v>45</v>
          </cell>
          <cell r="I32">
            <v>1387.8</v>
          </cell>
          <cell r="J32">
            <v>251.20000000000005</v>
          </cell>
          <cell r="K32">
            <v>0</v>
          </cell>
          <cell r="L32">
            <v>0</v>
          </cell>
          <cell r="M32">
            <v>400</v>
          </cell>
          <cell r="N32">
            <v>0</v>
          </cell>
          <cell r="S32">
            <v>327.8</v>
          </cell>
          <cell r="U32">
            <v>11.147040878584502</v>
          </cell>
          <cell r="V32">
            <v>9.9267846247712015</v>
          </cell>
          <cell r="Y32">
            <v>476.6</v>
          </cell>
          <cell r="Z32">
            <v>519.4</v>
          </cell>
          <cell r="AA32">
            <v>404.8</v>
          </cell>
          <cell r="AB32">
            <v>369.221</v>
          </cell>
          <cell r="AC32" t="str">
            <v>?</v>
          </cell>
          <cell r="AD32" t="str">
            <v>м311з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210</v>
          </cell>
          <cell r="D33">
            <v>16</v>
          </cell>
          <cell r="E33">
            <v>177</v>
          </cell>
          <cell r="F33">
            <v>45</v>
          </cell>
          <cell r="G33">
            <v>0.3</v>
          </cell>
          <cell r="H33" t="e">
            <v>#N/A</v>
          </cell>
          <cell r="I33">
            <v>181</v>
          </cell>
          <cell r="J33">
            <v>-4</v>
          </cell>
          <cell r="K33">
            <v>120</v>
          </cell>
          <cell r="L33">
            <v>60</v>
          </cell>
          <cell r="M33">
            <v>60</v>
          </cell>
          <cell r="N33">
            <v>30</v>
          </cell>
          <cell r="S33">
            <v>35.4</v>
          </cell>
          <cell r="T33">
            <v>40</v>
          </cell>
          <cell r="U33">
            <v>10.028248587570621</v>
          </cell>
          <cell r="V33">
            <v>1.271186440677966</v>
          </cell>
          <cell r="Y33">
            <v>14.4</v>
          </cell>
          <cell r="Z33">
            <v>22.8</v>
          </cell>
          <cell r="AA33">
            <v>34.799999999999997</v>
          </cell>
          <cell r="AB33">
            <v>22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184</v>
          </cell>
          <cell r="D34">
            <v>869</v>
          </cell>
          <cell r="E34">
            <v>465</v>
          </cell>
          <cell r="F34">
            <v>570</v>
          </cell>
          <cell r="G34">
            <v>0.3</v>
          </cell>
          <cell r="H34" t="e">
            <v>#N/A</v>
          </cell>
          <cell r="I34">
            <v>482</v>
          </cell>
          <cell r="J34">
            <v>-17</v>
          </cell>
          <cell r="K34">
            <v>0</v>
          </cell>
          <cell r="L34">
            <v>0</v>
          </cell>
          <cell r="M34">
            <v>120</v>
          </cell>
          <cell r="N34">
            <v>30</v>
          </cell>
          <cell r="S34">
            <v>93</v>
          </cell>
          <cell r="T34">
            <v>180</v>
          </cell>
          <cell r="U34">
            <v>9.67741935483871</v>
          </cell>
          <cell r="V34">
            <v>6.129032258064516</v>
          </cell>
          <cell r="Y34">
            <v>120.4</v>
          </cell>
          <cell r="Z34">
            <v>118.6</v>
          </cell>
          <cell r="AA34">
            <v>93.6</v>
          </cell>
          <cell r="AB34">
            <v>58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</v>
          </cell>
          <cell r="D35">
            <v>602</v>
          </cell>
          <cell r="E35">
            <v>72</v>
          </cell>
          <cell r="F35">
            <v>530</v>
          </cell>
          <cell r="G35">
            <v>0.09</v>
          </cell>
          <cell r="H35" t="e">
            <v>#N/A</v>
          </cell>
          <cell r="I35">
            <v>88</v>
          </cell>
          <cell r="J35">
            <v>-16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14.4</v>
          </cell>
          <cell r="U35">
            <v>36.805555555555557</v>
          </cell>
          <cell r="V35">
            <v>36.805555555555557</v>
          </cell>
          <cell r="Y35">
            <v>14</v>
          </cell>
          <cell r="Z35">
            <v>72.2</v>
          </cell>
          <cell r="AA35">
            <v>8</v>
          </cell>
          <cell r="AB35">
            <v>36</v>
          </cell>
          <cell r="AC35" t="str">
            <v>увел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D36">
            <v>200</v>
          </cell>
          <cell r="E36">
            <v>14</v>
          </cell>
          <cell r="F36">
            <v>186</v>
          </cell>
          <cell r="G36">
            <v>0.09</v>
          </cell>
          <cell r="H36" t="e">
            <v>#N/A</v>
          </cell>
          <cell r="I36">
            <v>14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2.8</v>
          </cell>
          <cell r="U36">
            <v>66.428571428571431</v>
          </cell>
          <cell r="V36">
            <v>66.428571428571431</v>
          </cell>
          <cell r="Y36">
            <v>0</v>
          </cell>
          <cell r="Z36">
            <v>0</v>
          </cell>
          <cell r="AA36">
            <v>1.2</v>
          </cell>
          <cell r="AB36">
            <v>8</v>
          </cell>
          <cell r="AC36" t="str">
            <v>увел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159</v>
          </cell>
          <cell r="D37">
            <v>1122</v>
          </cell>
          <cell r="E37">
            <v>446</v>
          </cell>
          <cell r="F37">
            <v>632</v>
          </cell>
          <cell r="G37">
            <v>0.09</v>
          </cell>
          <cell r="H37">
            <v>45</v>
          </cell>
          <cell r="I37">
            <v>447</v>
          </cell>
          <cell r="J37">
            <v>-1</v>
          </cell>
          <cell r="K37">
            <v>0</v>
          </cell>
          <cell r="L37">
            <v>0</v>
          </cell>
          <cell r="M37">
            <v>60</v>
          </cell>
          <cell r="N37">
            <v>150</v>
          </cell>
          <cell r="S37">
            <v>89.2</v>
          </cell>
          <cell r="U37">
            <v>9.4394618834080717</v>
          </cell>
          <cell r="V37">
            <v>7.0852017937219731</v>
          </cell>
          <cell r="Y37">
            <v>83</v>
          </cell>
          <cell r="Z37">
            <v>114</v>
          </cell>
          <cell r="AA37">
            <v>90.2</v>
          </cell>
          <cell r="AB37">
            <v>64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213</v>
          </cell>
          <cell r="D38">
            <v>290</v>
          </cell>
          <cell r="E38">
            <v>213</v>
          </cell>
          <cell r="F38">
            <v>280</v>
          </cell>
          <cell r="G38">
            <v>0.4</v>
          </cell>
          <cell r="H38">
            <v>60</v>
          </cell>
          <cell r="I38">
            <v>223</v>
          </cell>
          <cell r="J38">
            <v>-10</v>
          </cell>
          <cell r="K38">
            <v>0</v>
          </cell>
          <cell r="L38">
            <v>120</v>
          </cell>
          <cell r="M38">
            <v>0</v>
          </cell>
          <cell r="N38">
            <v>80</v>
          </cell>
          <cell r="S38">
            <v>42.6</v>
          </cell>
          <cell r="U38">
            <v>11.267605633802816</v>
          </cell>
          <cell r="V38">
            <v>6.572769953051643</v>
          </cell>
          <cell r="Y38">
            <v>45.2</v>
          </cell>
          <cell r="Z38">
            <v>45.6</v>
          </cell>
          <cell r="AA38">
            <v>47.8</v>
          </cell>
          <cell r="AB38">
            <v>17</v>
          </cell>
          <cell r="AC38" t="str">
            <v>м30з</v>
          </cell>
          <cell r="AD38" t="str">
            <v>костик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146.267</v>
          </cell>
          <cell r="D39">
            <v>1.4970000000000001</v>
          </cell>
          <cell r="E39">
            <v>39.918999999999997</v>
          </cell>
          <cell r="F39">
            <v>92.876999999999995</v>
          </cell>
          <cell r="G39">
            <v>1</v>
          </cell>
          <cell r="H39" t="e">
            <v>#N/A</v>
          </cell>
          <cell r="I39">
            <v>38.700000000000003</v>
          </cell>
          <cell r="J39">
            <v>1.2189999999999941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S39">
            <v>7.9837999999999996</v>
          </cell>
          <cell r="U39">
            <v>11.633182193942734</v>
          </cell>
          <cell r="V39">
            <v>11.633182193942734</v>
          </cell>
          <cell r="Y39">
            <v>7.7254000000000005</v>
          </cell>
          <cell r="Z39">
            <v>7.3918000000000008</v>
          </cell>
          <cell r="AA39">
            <v>10.1464</v>
          </cell>
          <cell r="AB39">
            <v>9.2970000000000006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393</v>
          </cell>
          <cell r="D40">
            <v>408</v>
          </cell>
          <cell r="E40">
            <v>473</v>
          </cell>
          <cell r="F40">
            <v>320</v>
          </cell>
          <cell r="G40">
            <v>0.4</v>
          </cell>
          <cell r="H40">
            <v>60</v>
          </cell>
          <cell r="I40">
            <v>479</v>
          </cell>
          <cell r="J40">
            <v>-6</v>
          </cell>
          <cell r="K40">
            <v>200</v>
          </cell>
          <cell r="L40">
            <v>200</v>
          </cell>
          <cell r="M40">
            <v>80</v>
          </cell>
          <cell r="N40">
            <v>120</v>
          </cell>
          <cell r="S40">
            <v>94.6</v>
          </cell>
          <cell r="U40">
            <v>9.7251585623678647</v>
          </cell>
          <cell r="V40">
            <v>3.382663847780127</v>
          </cell>
          <cell r="Y40">
            <v>83.2</v>
          </cell>
          <cell r="Z40">
            <v>74.400000000000006</v>
          </cell>
          <cell r="AA40">
            <v>94.2</v>
          </cell>
          <cell r="AB40">
            <v>58</v>
          </cell>
          <cell r="AC40" t="str">
            <v>м135з</v>
          </cell>
          <cell r="AD40" t="e">
            <v>#N/A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160</v>
          </cell>
          <cell r="D41">
            <v>48</v>
          </cell>
          <cell r="E41">
            <v>96</v>
          </cell>
          <cell r="F41">
            <v>78</v>
          </cell>
          <cell r="G41">
            <v>0.15</v>
          </cell>
          <cell r="H41" t="e">
            <v>#N/A</v>
          </cell>
          <cell r="I41">
            <v>101</v>
          </cell>
          <cell r="J41">
            <v>-5</v>
          </cell>
          <cell r="K41">
            <v>0</v>
          </cell>
          <cell r="L41">
            <v>50</v>
          </cell>
          <cell r="M41">
            <v>40</v>
          </cell>
          <cell r="N41">
            <v>0</v>
          </cell>
          <cell r="S41">
            <v>19.2</v>
          </cell>
          <cell r="U41">
            <v>8.75</v>
          </cell>
          <cell r="V41">
            <v>4.0625</v>
          </cell>
          <cell r="Y41">
            <v>15.4</v>
          </cell>
          <cell r="Z41">
            <v>22.4</v>
          </cell>
          <cell r="AA41">
            <v>19</v>
          </cell>
          <cell r="AB41">
            <v>8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240.68600000000001</v>
          </cell>
          <cell r="D42">
            <v>732.52800000000002</v>
          </cell>
          <cell r="E42">
            <v>468.82299999999998</v>
          </cell>
          <cell r="F42">
            <v>491.62900000000002</v>
          </cell>
          <cell r="G42">
            <v>1</v>
          </cell>
          <cell r="H42">
            <v>45</v>
          </cell>
          <cell r="I42">
            <v>459.3</v>
          </cell>
          <cell r="J42">
            <v>9.5229999999999677</v>
          </cell>
          <cell r="K42">
            <v>20</v>
          </cell>
          <cell r="L42">
            <v>150</v>
          </cell>
          <cell r="M42">
            <v>100</v>
          </cell>
          <cell r="N42">
            <v>150</v>
          </cell>
          <cell r="S42">
            <v>93.764600000000002</v>
          </cell>
          <cell r="U42">
            <v>9.7225285448879433</v>
          </cell>
          <cell r="V42">
            <v>5.243226121585332</v>
          </cell>
          <cell r="Y42">
            <v>85.865800000000007</v>
          </cell>
          <cell r="Z42">
            <v>87.905600000000007</v>
          </cell>
          <cell r="AA42">
            <v>98.079800000000006</v>
          </cell>
          <cell r="AB42">
            <v>91.488</v>
          </cell>
          <cell r="AC42">
            <v>0</v>
          </cell>
          <cell r="AD42" t="str">
            <v>костик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469</v>
          </cell>
          <cell r="D43">
            <v>85</v>
          </cell>
          <cell r="E43">
            <v>360</v>
          </cell>
          <cell r="F43">
            <v>189</v>
          </cell>
          <cell r="G43">
            <v>0.4</v>
          </cell>
          <cell r="H43">
            <v>60</v>
          </cell>
          <cell r="I43">
            <v>365</v>
          </cell>
          <cell r="J43">
            <v>-5</v>
          </cell>
          <cell r="K43">
            <v>120</v>
          </cell>
          <cell r="L43">
            <v>120</v>
          </cell>
          <cell r="M43">
            <v>40</v>
          </cell>
          <cell r="N43">
            <v>120</v>
          </cell>
          <cell r="S43">
            <v>72</v>
          </cell>
          <cell r="T43">
            <v>120</v>
          </cell>
          <cell r="U43">
            <v>9.8472222222222214</v>
          </cell>
          <cell r="V43">
            <v>2.625</v>
          </cell>
          <cell r="Y43">
            <v>69.599999999999994</v>
          </cell>
          <cell r="Z43">
            <v>47.2</v>
          </cell>
          <cell r="AA43">
            <v>63.2</v>
          </cell>
          <cell r="AB43">
            <v>90</v>
          </cell>
          <cell r="AC43" t="str">
            <v>костик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669</v>
          </cell>
          <cell r="D44">
            <v>617</v>
          </cell>
          <cell r="E44">
            <v>628</v>
          </cell>
          <cell r="F44">
            <v>641</v>
          </cell>
          <cell r="G44">
            <v>0.4</v>
          </cell>
          <cell r="H44">
            <v>60</v>
          </cell>
          <cell r="I44">
            <v>645</v>
          </cell>
          <cell r="J44">
            <v>-17</v>
          </cell>
          <cell r="K44">
            <v>120</v>
          </cell>
          <cell r="L44">
            <v>120</v>
          </cell>
          <cell r="M44">
            <v>120</v>
          </cell>
          <cell r="N44">
            <v>120</v>
          </cell>
          <cell r="S44">
            <v>125.6</v>
          </cell>
          <cell r="T44">
            <v>120</v>
          </cell>
          <cell r="U44">
            <v>9.880573248407643</v>
          </cell>
          <cell r="V44">
            <v>5.1035031847133761</v>
          </cell>
          <cell r="Y44">
            <v>141.19999999999999</v>
          </cell>
          <cell r="Z44">
            <v>126.4</v>
          </cell>
          <cell r="AA44">
            <v>119.4</v>
          </cell>
          <cell r="AB44">
            <v>134</v>
          </cell>
          <cell r="AC44" t="str">
            <v>м43з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7227</v>
          </cell>
          <cell r="D45">
            <v>4524</v>
          </cell>
          <cell r="E45">
            <v>5077</v>
          </cell>
          <cell r="F45">
            <v>6316</v>
          </cell>
          <cell r="G45">
            <v>0.4</v>
          </cell>
          <cell r="H45">
            <v>60</v>
          </cell>
          <cell r="I45">
            <v>5176</v>
          </cell>
          <cell r="J45">
            <v>-99</v>
          </cell>
          <cell r="K45">
            <v>400</v>
          </cell>
          <cell r="L45">
            <v>1400</v>
          </cell>
          <cell r="M45">
            <v>1400</v>
          </cell>
          <cell r="N45">
            <v>600</v>
          </cell>
          <cell r="S45">
            <v>1015.4</v>
          </cell>
          <cell r="T45">
            <v>1000</v>
          </cell>
          <cell r="U45">
            <v>10.947409887728973</v>
          </cell>
          <cell r="V45">
            <v>6.2202087847153829</v>
          </cell>
          <cell r="Y45">
            <v>1143.8</v>
          </cell>
          <cell r="Z45">
            <v>1148.8</v>
          </cell>
          <cell r="AA45">
            <v>1050.2</v>
          </cell>
          <cell r="AB45">
            <v>883</v>
          </cell>
          <cell r="AC45" t="str">
            <v>кор</v>
          </cell>
          <cell r="AD45">
            <v>0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1405</v>
          </cell>
          <cell r="D46">
            <v>567</v>
          </cell>
          <cell r="E46">
            <v>1322</v>
          </cell>
          <cell r="F46">
            <v>436</v>
          </cell>
          <cell r="G46">
            <v>0.5</v>
          </cell>
          <cell r="H46" t="e">
            <v>#N/A</v>
          </cell>
          <cell r="I46">
            <v>1345</v>
          </cell>
          <cell r="J46">
            <v>-23</v>
          </cell>
          <cell r="K46">
            <v>0</v>
          </cell>
          <cell r="L46">
            <v>600</v>
          </cell>
          <cell r="M46">
            <v>240</v>
          </cell>
          <cell r="N46">
            <v>800</v>
          </cell>
          <cell r="S46">
            <v>264.39999999999998</v>
          </cell>
          <cell r="T46">
            <v>600</v>
          </cell>
          <cell r="U46">
            <v>10.121028744326779</v>
          </cell>
          <cell r="V46">
            <v>1.6490166414523451</v>
          </cell>
          <cell r="Y46">
            <v>228.4</v>
          </cell>
          <cell r="Z46">
            <v>159.6</v>
          </cell>
          <cell r="AA46">
            <v>269.2</v>
          </cell>
          <cell r="AB46">
            <v>175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40</v>
          </cell>
          <cell r="D47">
            <v>81</v>
          </cell>
          <cell r="E47">
            <v>56</v>
          </cell>
          <cell r="F47">
            <v>24</v>
          </cell>
          <cell r="G47">
            <v>0.5</v>
          </cell>
          <cell r="H47" t="e">
            <v>#N/A</v>
          </cell>
          <cell r="I47">
            <v>75</v>
          </cell>
          <cell r="J47">
            <v>-19</v>
          </cell>
          <cell r="K47">
            <v>120</v>
          </cell>
          <cell r="L47">
            <v>0</v>
          </cell>
          <cell r="M47">
            <v>40</v>
          </cell>
          <cell r="N47">
            <v>0</v>
          </cell>
          <cell r="S47">
            <v>11.2</v>
          </cell>
          <cell r="U47">
            <v>16.428571428571431</v>
          </cell>
          <cell r="V47">
            <v>2.1428571428571428</v>
          </cell>
          <cell r="Y47">
            <v>15.2</v>
          </cell>
          <cell r="Z47">
            <v>12.6</v>
          </cell>
          <cell r="AA47">
            <v>19</v>
          </cell>
          <cell r="AB47">
            <v>16</v>
          </cell>
          <cell r="AC47" t="str">
            <v>увел</v>
          </cell>
          <cell r="AD47" t="e">
            <v>#N/A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2679</v>
          </cell>
          <cell r="D48">
            <v>1837</v>
          </cell>
          <cell r="E48">
            <v>1910</v>
          </cell>
          <cell r="F48">
            <v>2569</v>
          </cell>
          <cell r="G48">
            <v>0.4</v>
          </cell>
          <cell r="H48">
            <v>60</v>
          </cell>
          <cell r="I48">
            <v>1939</v>
          </cell>
          <cell r="J48">
            <v>-29</v>
          </cell>
          <cell r="K48">
            <v>0</v>
          </cell>
          <cell r="L48">
            <v>0</v>
          </cell>
          <cell r="M48">
            <v>400</v>
          </cell>
          <cell r="N48">
            <v>400</v>
          </cell>
          <cell r="S48">
            <v>382</v>
          </cell>
          <cell r="T48">
            <v>600</v>
          </cell>
          <cell r="U48">
            <v>10.390052356020943</v>
          </cell>
          <cell r="V48">
            <v>6.7251308900523563</v>
          </cell>
          <cell r="Y48">
            <v>421.2</v>
          </cell>
          <cell r="Z48">
            <v>444.4</v>
          </cell>
          <cell r="AA48">
            <v>353.2</v>
          </cell>
          <cell r="AB48">
            <v>416</v>
          </cell>
          <cell r="AC48" t="str">
            <v>м1400з</v>
          </cell>
          <cell r="AD48" t="str">
            <v>м470з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6823</v>
          </cell>
          <cell r="D49">
            <v>4910</v>
          </cell>
          <cell r="E49">
            <v>4836</v>
          </cell>
          <cell r="F49">
            <v>6787</v>
          </cell>
          <cell r="G49">
            <v>0.4</v>
          </cell>
          <cell r="H49">
            <v>60</v>
          </cell>
          <cell r="I49">
            <v>4933</v>
          </cell>
          <cell r="J49">
            <v>-97</v>
          </cell>
          <cell r="K49">
            <v>0</v>
          </cell>
          <cell r="L49">
            <v>1000</v>
          </cell>
          <cell r="M49">
            <v>1000</v>
          </cell>
          <cell r="N49">
            <v>0</v>
          </cell>
          <cell r="S49">
            <v>967.2</v>
          </cell>
          <cell r="T49">
            <v>1400</v>
          </cell>
          <cell r="U49">
            <v>10.532464846980975</v>
          </cell>
          <cell r="V49">
            <v>7.0171629445822994</v>
          </cell>
          <cell r="Y49">
            <v>1095.2</v>
          </cell>
          <cell r="Z49">
            <v>1133.4000000000001</v>
          </cell>
          <cell r="AA49">
            <v>955.2</v>
          </cell>
          <cell r="AB49">
            <v>894</v>
          </cell>
          <cell r="AC49" t="str">
            <v>кор</v>
          </cell>
          <cell r="AD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157</v>
          </cell>
          <cell r="D50">
            <v>63</v>
          </cell>
          <cell r="E50">
            <v>86</v>
          </cell>
          <cell r="F50">
            <v>131</v>
          </cell>
          <cell r="G50">
            <v>0.84</v>
          </cell>
          <cell r="H50" t="e">
            <v>#N/A</v>
          </cell>
          <cell r="I50">
            <v>89</v>
          </cell>
          <cell r="J50">
            <v>-3</v>
          </cell>
          <cell r="K50">
            <v>0</v>
          </cell>
          <cell r="L50">
            <v>30</v>
          </cell>
          <cell r="M50">
            <v>30</v>
          </cell>
          <cell r="N50">
            <v>0</v>
          </cell>
          <cell r="S50">
            <v>17.2</v>
          </cell>
          <cell r="U50">
            <v>11.104651162790699</v>
          </cell>
          <cell r="V50">
            <v>7.6162790697674421</v>
          </cell>
          <cell r="Y50">
            <v>12.6</v>
          </cell>
          <cell r="Z50">
            <v>16</v>
          </cell>
          <cell r="AA50">
            <v>21</v>
          </cell>
          <cell r="AB50">
            <v>17</v>
          </cell>
          <cell r="AC50" t="e">
            <v>#N/A</v>
          </cell>
          <cell r="AD50" t="e">
            <v>#N/A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1857</v>
          </cell>
          <cell r="D51">
            <v>2041</v>
          </cell>
          <cell r="E51">
            <v>1641</v>
          </cell>
          <cell r="F51">
            <v>2224</v>
          </cell>
          <cell r="G51">
            <v>0.3</v>
          </cell>
          <cell r="H51">
            <v>60</v>
          </cell>
          <cell r="I51">
            <v>1674</v>
          </cell>
          <cell r="J51">
            <v>-33</v>
          </cell>
          <cell r="K51">
            <v>0</v>
          </cell>
          <cell r="L51">
            <v>200</v>
          </cell>
          <cell r="M51">
            <v>400</v>
          </cell>
          <cell r="N51">
            <v>400</v>
          </cell>
          <cell r="S51">
            <v>328.2</v>
          </cell>
          <cell r="T51">
            <v>200</v>
          </cell>
          <cell r="U51">
            <v>10.432663010359537</v>
          </cell>
          <cell r="V51">
            <v>6.7763558805606339</v>
          </cell>
          <cell r="Y51">
            <v>334.8</v>
          </cell>
          <cell r="Z51">
            <v>321.60000000000002</v>
          </cell>
          <cell r="AA51">
            <v>334.2</v>
          </cell>
          <cell r="AB51">
            <v>338</v>
          </cell>
          <cell r="AC51" t="str">
            <v>костик</v>
          </cell>
          <cell r="AD51" t="str">
            <v>зк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187</v>
          </cell>
          <cell r="D52">
            <v>144</v>
          </cell>
          <cell r="E52">
            <v>159</v>
          </cell>
          <cell r="F52">
            <v>167</v>
          </cell>
          <cell r="G52">
            <v>0.1</v>
          </cell>
          <cell r="H52" t="e">
            <v>#N/A</v>
          </cell>
          <cell r="I52">
            <v>163</v>
          </cell>
          <cell r="J52">
            <v>-4</v>
          </cell>
          <cell r="K52">
            <v>0</v>
          </cell>
          <cell r="L52">
            <v>60</v>
          </cell>
          <cell r="M52">
            <v>40</v>
          </cell>
          <cell r="N52">
            <v>40</v>
          </cell>
          <cell r="S52">
            <v>31.8</v>
          </cell>
          <cell r="U52">
            <v>9.6540880503144653</v>
          </cell>
          <cell r="V52">
            <v>5.2515723270440251</v>
          </cell>
          <cell r="Y52">
            <v>24.2</v>
          </cell>
          <cell r="Z52">
            <v>36</v>
          </cell>
          <cell r="AA52">
            <v>31.6</v>
          </cell>
          <cell r="AB52">
            <v>14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934</v>
          </cell>
          <cell r="D53">
            <v>4098</v>
          </cell>
          <cell r="E53">
            <v>1673</v>
          </cell>
          <cell r="F53">
            <v>2111</v>
          </cell>
          <cell r="G53">
            <v>0.1</v>
          </cell>
          <cell r="H53">
            <v>60</v>
          </cell>
          <cell r="I53">
            <v>1700</v>
          </cell>
          <cell r="J53">
            <v>-27</v>
          </cell>
          <cell r="K53">
            <v>280</v>
          </cell>
          <cell r="L53">
            <v>0</v>
          </cell>
          <cell r="M53">
            <v>420</v>
          </cell>
          <cell r="N53">
            <v>280</v>
          </cell>
          <cell r="S53">
            <v>334.6</v>
          </cell>
          <cell r="T53">
            <v>140</v>
          </cell>
          <cell r="U53">
            <v>9.6563060370591742</v>
          </cell>
          <cell r="V53">
            <v>6.3090257023311409</v>
          </cell>
          <cell r="Y53">
            <v>389.2</v>
          </cell>
          <cell r="Z53">
            <v>380.2</v>
          </cell>
          <cell r="AA53">
            <v>330.6</v>
          </cell>
          <cell r="AB53">
            <v>261</v>
          </cell>
          <cell r="AC53" t="str">
            <v>костик</v>
          </cell>
          <cell r="AD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1375</v>
          </cell>
          <cell r="D54">
            <v>2655</v>
          </cell>
          <cell r="E54">
            <v>1567</v>
          </cell>
          <cell r="F54">
            <v>1433</v>
          </cell>
          <cell r="G54">
            <v>0.1</v>
          </cell>
          <cell r="H54">
            <v>60</v>
          </cell>
          <cell r="I54">
            <v>1593</v>
          </cell>
          <cell r="J54">
            <v>-26</v>
          </cell>
          <cell r="K54">
            <v>420</v>
          </cell>
          <cell r="L54">
            <v>420</v>
          </cell>
          <cell r="M54">
            <v>280</v>
          </cell>
          <cell r="N54">
            <v>420</v>
          </cell>
          <cell r="S54">
            <v>313.39999999999998</v>
          </cell>
          <cell r="U54">
            <v>9.4862795149968093</v>
          </cell>
          <cell r="V54">
            <v>4.5724313975749844</v>
          </cell>
          <cell r="Y54">
            <v>323.39999999999998</v>
          </cell>
          <cell r="Z54">
            <v>301.39999999999998</v>
          </cell>
          <cell r="AA54">
            <v>315</v>
          </cell>
          <cell r="AB54">
            <v>206</v>
          </cell>
          <cell r="AC54" t="str">
            <v>костик</v>
          </cell>
          <cell r="AD54">
            <v>0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120</v>
          </cell>
          <cell r="D55">
            <v>252</v>
          </cell>
          <cell r="E55">
            <v>176</v>
          </cell>
          <cell r="F55">
            <v>193</v>
          </cell>
          <cell r="G55">
            <v>0.1</v>
          </cell>
          <cell r="H55" t="e">
            <v>#N/A</v>
          </cell>
          <cell r="I55">
            <v>178</v>
          </cell>
          <cell r="J55">
            <v>-2</v>
          </cell>
          <cell r="K55">
            <v>0</v>
          </cell>
          <cell r="L55">
            <v>50</v>
          </cell>
          <cell r="M55">
            <v>0</v>
          </cell>
          <cell r="N55">
            <v>40</v>
          </cell>
          <cell r="S55">
            <v>35.200000000000003</v>
          </cell>
          <cell r="T55">
            <v>50</v>
          </cell>
          <cell r="U55">
            <v>9.4602272727272716</v>
          </cell>
          <cell r="V55">
            <v>5.482954545454545</v>
          </cell>
          <cell r="Y55">
            <v>34.6</v>
          </cell>
          <cell r="Z55">
            <v>38.4</v>
          </cell>
          <cell r="AA55">
            <v>32.799999999999997</v>
          </cell>
          <cell r="AB55">
            <v>40</v>
          </cell>
          <cell r="AC55" t="str">
            <v>костик</v>
          </cell>
          <cell r="AD55" t="e">
            <v>#N/A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19.190000000000001</v>
          </cell>
          <cell r="D56">
            <v>108.01</v>
          </cell>
          <cell r="E56">
            <v>55.6</v>
          </cell>
          <cell r="F56">
            <v>70.8</v>
          </cell>
          <cell r="G56">
            <v>1</v>
          </cell>
          <cell r="H56">
            <v>45</v>
          </cell>
          <cell r="I56">
            <v>56.2</v>
          </cell>
          <cell r="J56">
            <v>-0.60000000000000142</v>
          </cell>
          <cell r="K56">
            <v>30</v>
          </cell>
          <cell r="L56">
            <v>0</v>
          </cell>
          <cell r="M56">
            <v>10</v>
          </cell>
          <cell r="N56">
            <v>10</v>
          </cell>
          <cell r="S56">
            <v>11.120000000000001</v>
          </cell>
          <cell r="U56">
            <v>10.863309352517984</v>
          </cell>
          <cell r="V56">
            <v>6.3669064748201434</v>
          </cell>
          <cell r="Y56">
            <v>6.944</v>
          </cell>
          <cell r="Z56">
            <v>12.487</v>
          </cell>
          <cell r="AA56">
            <v>11.839</v>
          </cell>
          <cell r="AB56">
            <v>2.375</v>
          </cell>
          <cell r="AC56" t="str">
            <v>костик</v>
          </cell>
          <cell r="AD56" t="e">
            <v>#N/A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261</v>
          </cell>
          <cell r="D57">
            <v>4</v>
          </cell>
          <cell r="E57">
            <v>182</v>
          </cell>
          <cell r="F57">
            <v>79</v>
          </cell>
          <cell r="G57">
            <v>0.3</v>
          </cell>
          <cell r="H57">
            <v>45</v>
          </cell>
          <cell r="I57">
            <v>186</v>
          </cell>
          <cell r="J57">
            <v>-4</v>
          </cell>
          <cell r="K57">
            <v>120</v>
          </cell>
          <cell r="L57">
            <v>60</v>
          </cell>
          <cell r="M57">
            <v>40</v>
          </cell>
          <cell r="N57">
            <v>50</v>
          </cell>
          <cell r="S57">
            <v>36.4</v>
          </cell>
          <cell r="U57">
            <v>9.5879120879120876</v>
          </cell>
          <cell r="V57">
            <v>2.1703296703296706</v>
          </cell>
          <cell r="Y57">
            <v>23</v>
          </cell>
          <cell r="Z57">
            <v>25.8</v>
          </cell>
          <cell r="AA57">
            <v>36.4</v>
          </cell>
          <cell r="AB57">
            <v>21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123</v>
          </cell>
          <cell r="D58">
            <v>663</v>
          </cell>
          <cell r="E58">
            <v>406</v>
          </cell>
          <cell r="F58">
            <v>370</v>
          </cell>
          <cell r="G58">
            <v>0.3</v>
          </cell>
          <cell r="H58">
            <v>45</v>
          </cell>
          <cell r="I58">
            <v>415</v>
          </cell>
          <cell r="J58">
            <v>-9</v>
          </cell>
          <cell r="K58">
            <v>90</v>
          </cell>
          <cell r="L58">
            <v>60</v>
          </cell>
          <cell r="M58">
            <v>60</v>
          </cell>
          <cell r="N58">
            <v>120</v>
          </cell>
          <cell r="S58">
            <v>81.2</v>
          </cell>
          <cell r="T58">
            <v>90</v>
          </cell>
          <cell r="U58">
            <v>9.7290640394088665</v>
          </cell>
          <cell r="V58">
            <v>4.5566502463054182</v>
          </cell>
          <cell r="Y58">
            <v>133.19999999999999</v>
          </cell>
          <cell r="Z58">
            <v>76.599999999999994</v>
          </cell>
          <cell r="AA58">
            <v>75.2</v>
          </cell>
          <cell r="AB58">
            <v>72</v>
          </cell>
          <cell r="AC58" t="str">
            <v>костик</v>
          </cell>
          <cell r="AD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440.411</v>
          </cell>
          <cell r="D59">
            <v>568.16899999999998</v>
          </cell>
          <cell r="E59">
            <v>525.57600000000002</v>
          </cell>
          <cell r="F59">
            <v>474.98599999999999</v>
          </cell>
          <cell r="G59">
            <v>1</v>
          </cell>
          <cell r="H59">
            <v>45</v>
          </cell>
          <cell r="I59">
            <v>532.9</v>
          </cell>
          <cell r="J59">
            <v>-7.3239999999999554</v>
          </cell>
          <cell r="K59">
            <v>180</v>
          </cell>
          <cell r="L59">
            <v>100</v>
          </cell>
          <cell r="M59">
            <v>100</v>
          </cell>
          <cell r="N59">
            <v>140</v>
          </cell>
          <cell r="S59">
            <v>105.1152</v>
          </cell>
          <cell r="T59">
            <v>50</v>
          </cell>
          <cell r="U59">
            <v>9.9413405482746544</v>
          </cell>
          <cell r="V59">
            <v>4.5187185107386938</v>
          </cell>
          <cell r="Y59">
            <v>102.446</v>
          </cell>
          <cell r="Z59">
            <v>97.797600000000003</v>
          </cell>
          <cell r="AA59">
            <v>106.75619999999999</v>
          </cell>
          <cell r="AB59">
            <v>71.48</v>
          </cell>
          <cell r="AC59">
            <v>0</v>
          </cell>
          <cell r="AD59" t="e">
            <v>#N/A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26</v>
          </cell>
          <cell r="D60">
            <v>688</v>
          </cell>
          <cell r="E60">
            <v>220</v>
          </cell>
          <cell r="F60">
            <v>391</v>
          </cell>
          <cell r="G60">
            <v>0.09</v>
          </cell>
          <cell r="H60">
            <v>45</v>
          </cell>
          <cell r="I60">
            <v>239</v>
          </cell>
          <cell r="J60">
            <v>-19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44</v>
          </cell>
          <cell r="T60">
            <v>40</v>
          </cell>
          <cell r="U60">
            <v>9.795454545454545</v>
          </cell>
          <cell r="V60">
            <v>8.8863636363636367</v>
          </cell>
          <cell r="Y60">
            <v>34.200000000000003</v>
          </cell>
          <cell r="Z60">
            <v>58.6</v>
          </cell>
          <cell r="AA60">
            <v>42.2</v>
          </cell>
          <cell r="AB60">
            <v>39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1669</v>
          </cell>
          <cell r="D61">
            <v>1639</v>
          </cell>
          <cell r="E61">
            <v>1485</v>
          </cell>
          <cell r="F61">
            <v>1781</v>
          </cell>
          <cell r="G61">
            <v>0.28000000000000003</v>
          </cell>
          <cell r="H61">
            <v>45</v>
          </cell>
          <cell r="I61">
            <v>1518</v>
          </cell>
          <cell r="J61">
            <v>-33</v>
          </cell>
          <cell r="K61">
            <v>0</v>
          </cell>
          <cell r="L61">
            <v>400</v>
          </cell>
          <cell r="M61">
            <v>200</v>
          </cell>
          <cell r="N61">
            <v>400</v>
          </cell>
          <cell r="S61">
            <v>297</v>
          </cell>
          <cell r="T61">
            <v>200</v>
          </cell>
          <cell r="U61">
            <v>10.037037037037036</v>
          </cell>
          <cell r="V61">
            <v>5.9966329966329965</v>
          </cell>
          <cell r="Y61">
            <v>321</v>
          </cell>
          <cell r="Z61">
            <v>310.2</v>
          </cell>
          <cell r="AA61">
            <v>296.60000000000002</v>
          </cell>
          <cell r="AB61">
            <v>270</v>
          </cell>
          <cell r="AC61">
            <v>0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2359</v>
          </cell>
          <cell r="D62">
            <v>5267</v>
          </cell>
          <cell r="E62">
            <v>3345</v>
          </cell>
          <cell r="F62">
            <v>4205</v>
          </cell>
          <cell r="G62">
            <v>0.35</v>
          </cell>
          <cell r="H62">
            <v>45</v>
          </cell>
          <cell r="I62">
            <v>3401</v>
          </cell>
          <cell r="J62">
            <v>-56</v>
          </cell>
          <cell r="K62">
            <v>0</v>
          </cell>
          <cell r="L62">
            <v>600</v>
          </cell>
          <cell r="M62">
            <v>600</v>
          </cell>
          <cell r="N62">
            <v>800</v>
          </cell>
          <cell r="S62">
            <v>669</v>
          </cell>
          <cell r="T62">
            <v>400</v>
          </cell>
          <cell r="U62">
            <v>9.8729446935724958</v>
          </cell>
          <cell r="V62">
            <v>6.2855007473841553</v>
          </cell>
          <cell r="Y62">
            <v>757.6</v>
          </cell>
          <cell r="Z62">
            <v>737.2</v>
          </cell>
          <cell r="AA62">
            <v>669.2</v>
          </cell>
          <cell r="AB62">
            <v>570</v>
          </cell>
          <cell r="AC62" t="str">
            <v>пл600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4165</v>
          </cell>
          <cell r="D63">
            <v>2653</v>
          </cell>
          <cell r="E63">
            <v>3322</v>
          </cell>
          <cell r="F63">
            <v>3431</v>
          </cell>
          <cell r="G63">
            <v>0.28000000000000003</v>
          </cell>
          <cell r="H63">
            <v>45</v>
          </cell>
          <cell r="I63">
            <v>3361</v>
          </cell>
          <cell r="J63">
            <v>-39</v>
          </cell>
          <cell r="K63">
            <v>600</v>
          </cell>
          <cell r="L63">
            <v>1000</v>
          </cell>
          <cell r="M63">
            <v>600</v>
          </cell>
          <cell r="N63">
            <v>800</v>
          </cell>
          <cell r="S63">
            <v>664.4</v>
          </cell>
          <cell r="T63">
            <v>200</v>
          </cell>
          <cell r="U63">
            <v>9.9804334738109581</v>
          </cell>
          <cell r="V63">
            <v>5.1640577965081276</v>
          </cell>
          <cell r="Y63">
            <v>705.8</v>
          </cell>
          <cell r="Z63">
            <v>638.4</v>
          </cell>
          <cell r="AA63">
            <v>677.2</v>
          </cell>
          <cell r="AB63">
            <v>415</v>
          </cell>
          <cell r="AC63" t="str">
            <v>м335з</v>
          </cell>
          <cell r="AD63" t="str">
            <v>м303з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3443</v>
          </cell>
          <cell r="D64">
            <v>5887</v>
          </cell>
          <cell r="E64">
            <v>3939</v>
          </cell>
          <cell r="F64">
            <v>5129</v>
          </cell>
          <cell r="G64">
            <v>0.35</v>
          </cell>
          <cell r="H64">
            <v>45</v>
          </cell>
          <cell r="I64">
            <v>4033</v>
          </cell>
          <cell r="J64">
            <v>-94</v>
          </cell>
          <cell r="K64">
            <v>0</v>
          </cell>
          <cell r="L64">
            <v>400</v>
          </cell>
          <cell r="M64">
            <v>600</v>
          </cell>
          <cell r="N64">
            <v>1000</v>
          </cell>
          <cell r="S64">
            <v>787.8</v>
          </cell>
          <cell r="T64">
            <v>600</v>
          </cell>
          <cell r="U64">
            <v>9.8108657019548122</v>
          </cell>
          <cell r="V64">
            <v>6.510535668951511</v>
          </cell>
          <cell r="Y64">
            <v>777.6</v>
          </cell>
          <cell r="Z64">
            <v>929.4</v>
          </cell>
          <cell r="AA64">
            <v>769.8</v>
          </cell>
          <cell r="AB64">
            <v>737</v>
          </cell>
          <cell r="AC64" t="str">
            <v>пл600</v>
          </cell>
          <cell r="AD64">
            <v>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5576</v>
          </cell>
          <cell r="D65">
            <v>7072</v>
          </cell>
          <cell r="E65">
            <v>5100</v>
          </cell>
          <cell r="F65">
            <v>7299</v>
          </cell>
          <cell r="G65">
            <v>0.35</v>
          </cell>
          <cell r="H65">
            <v>45</v>
          </cell>
          <cell r="I65">
            <v>5184</v>
          </cell>
          <cell r="J65">
            <v>-84</v>
          </cell>
          <cell r="K65">
            <v>0</v>
          </cell>
          <cell r="L65">
            <v>600</v>
          </cell>
          <cell r="M65">
            <v>600</v>
          </cell>
          <cell r="N65">
            <v>1400</v>
          </cell>
          <cell r="S65">
            <v>1020</v>
          </cell>
          <cell r="T65">
            <v>200</v>
          </cell>
          <cell r="U65">
            <v>9.9009803921568622</v>
          </cell>
          <cell r="V65">
            <v>7.1558823529411768</v>
          </cell>
          <cell r="Y65">
            <v>1136</v>
          </cell>
          <cell r="Z65">
            <v>1245.4000000000001</v>
          </cell>
          <cell r="AA65">
            <v>1048</v>
          </cell>
          <cell r="AB65">
            <v>854</v>
          </cell>
          <cell r="AC65" t="str">
            <v>пл600</v>
          </cell>
          <cell r="AD65">
            <v>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1627</v>
          </cell>
          <cell r="D66">
            <v>1384</v>
          </cell>
          <cell r="E66">
            <v>1371</v>
          </cell>
          <cell r="F66">
            <v>1576</v>
          </cell>
          <cell r="G66">
            <v>0.41</v>
          </cell>
          <cell r="H66">
            <v>45</v>
          </cell>
          <cell r="I66">
            <v>1421</v>
          </cell>
          <cell r="J66">
            <v>-50</v>
          </cell>
          <cell r="K66">
            <v>0</v>
          </cell>
          <cell r="L66">
            <v>200</v>
          </cell>
          <cell r="M66">
            <v>400</v>
          </cell>
          <cell r="N66">
            <v>200</v>
          </cell>
          <cell r="S66">
            <v>274.2</v>
          </cell>
          <cell r="T66">
            <v>280</v>
          </cell>
          <cell r="U66">
            <v>9.6863603209336251</v>
          </cell>
          <cell r="V66">
            <v>5.7476294675419402</v>
          </cell>
          <cell r="Y66">
            <v>311</v>
          </cell>
          <cell r="Z66">
            <v>299.2</v>
          </cell>
          <cell r="AA66">
            <v>264.60000000000002</v>
          </cell>
          <cell r="AB66">
            <v>283</v>
          </cell>
          <cell r="AC66" t="str">
            <v>плакат</v>
          </cell>
          <cell r="AD66">
            <v>0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7527</v>
          </cell>
          <cell r="D67">
            <v>6696</v>
          </cell>
          <cell r="E67">
            <v>6587</v>
          </cell>
          <cell r="F67">
            <v>7818</v>
          </cell>
          <cell r="G67">
            <v>0.41</v>
          </cell>
          <cell r="H67">
            <v>45</v>
          </cell>
          <cell r="I67">
            <v>6501</v>
          </cell>
          <cell r="J67">
            <v>86</v>
          </cell>
          <cell r="K67">
            <v>300</v>
          </cell>
          <cell r="L67">
            <v>1200</v>
          </cell>
          <cell r="M67">
            <v>1400</v>
          </cell>
          <cell r="N67">
            <v>1000</v>
          </cell>
          <cell r="S67">
            <v>1317.4</v>
          </cell>
          <cell r="T67">
            <v>1200</v>
          </cell>
          <cell r="U67">
            <v>9.8056778503112181</v>
          </cell>
          <cell r="V67">
            <v>5.9344162744800357</v>
          </cell>
          <cell r="Y67">
            <v>1460.4</v>
          </cell>
          <cell r="Z67">
            <v>1408</v>
          </cell>
          <cell r="AA67">
            <v>1317</v>
          </cell>
          <cell r="AB67">
            <v>1200</v>
          </cell>
          <cell r="AC67" t="str">
            <v>?</v>
          </cell>
          <cell r="AD67" t="e">
            <v>#N/A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3098</v>
          </cell>
          <cell r="D68">
            <v>2492</v>
          </cell>
          <cell r="E68">
            <v>2483</v>
          </cell>
          <cell r="F68">
            <v>3015</v>
          </cell>
          <cell r="G68">
            <v>0.41</v>
          </cell>
          <cell r="H68">
            <v>45</v>
          </cell>
          <cell r="I68">
            <v>2565</v>
          </cell>
          <cell r="J68">
            <v>-82</v>
          </cell>
          <cell r="K68">
            <v>200</v>
          </cell>
          <cell r="L68">
            <v>200</v>
          </cell>
          <cell r="M68">
            <v>600</v>
          </cell>
          <cell r="N68">
            <v>600</v>
          </cell>
          <cell r="S68">
            <v>496.6</v>
          </cell>
          <cell r="T68">
            <v>250</v>
          </cell>
          <cell r="U68">
            <v>9.7966169955698739</v>
          </cell>
          <cell r="V68">
            <v>6.0712847362062021</v>
          </cell>
          <cell r="Y68">
            <v>582.79999999999995</v>
          </cell>
          <cell r="Z68">
            <v>550</v>
          </cell>
          <cell r="AA68">
            <v>484</v>
          </cell>
          <cell r="AB68">
            <v>426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47.814999999999998</v>
          </cell>
          <cell r="D69">
            <v>20.97</v>
          </cell>
          <cell r="E69">
            <v>34.515000000000001</v>
          </cell>
          <cell r="F69">
            <v>34.270000000000003</v>
          </cell>
          <cell r="G69">
            <v>1</v>
          </cell>
          <cell r="H69">
            <v>30</v>
          </cell>
          <cell r="I69">
            <v>34.5</v>
          </cell>
          <cell r="J69">
            <v>1.5000000000000568E-2</v>
          </cell>
          <cell r="K69">
            <v>0</v>
          </cell>
          <cell r="L69">
            <v>10</v>
          </cell>
          <cell r="M69">
            <v>10</v>
          </cell>
          <cell r="N69">
            <v>0</v>
          </cell>
          <cell r="S69">
            <v>6.9030000000000005</v>
          </cell>
          <cell r="T69">
            <v>10</v>
          </cell>
          <cell r="U69">
            <v>9.310444734173549</v>
          </cell>
          <cell r="V69">
            <v>4.9645081848471682</v>
          </cell>
          <cell r="Y69">
            <v>11.029</v>
          </cell>
          <cell r="Z69">
            <v>5.4350000000000005</v>
          </cell>
          <cell r="AA69">
            <v>6.8920000000000003</v>
          </cell>
          <cell r="AB69">
            <v>3.02</v>
          </cell>
          <cell r="AC69" t="str">
            <v>увел</v>
          </cell>
          <cell r="AD69">
            <v>0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246</v>
          </cell>
          <cell r="D70">
            <v>167</v>
          </cell>
          <cell r="E70">
            <v>251</v>
          </cell>
          <cell r="F70">
            <v>155</v>
          </cell>
          <cell r="G70">
            <v>0.41</v>
          </cell>
          <cell r="H70" t="e">
            <v>#N/A</v>
          </cell>
          <cell r="I70">
            <v>252</v>
          </cell>
          <cell r="J70">
            <v>-1</v>
          </cell>
          <cell r="K70">
            <v>80</v>
          </cell>
          <cell r="L70">
            <v>120</v>
          </cell>
          <cell r="M70">
            <v>40</v>
          </cell>
          <cell r="N70">
            <v>40</v>
          </cell>
          <cell r="S70">
            <v>50.2</v>
          </cell>
          <cell r="T70">
            <v>40</v>
          </cell>
          <cell r="U70">
            <v>9.4621513944223103</v>
          </cell>
          <cell r="V70">
            <v>3.0876494023904382</v>
          </cell>
          <cell r="Y70">
            <v>52.6</v>
          </cell>
          <cell r="Z70">
            <v>42.4</v>
          </cell>
          <cell r="AA70">
            <v>48.2</v>
          </cell>
          <cell r="AB70">
            <v>37</v>
          </cell>
          <cell r="AC70" t="str">
            <v>?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12.07</v>
          </cell>
          <cell r="D71">
            <v>48.972999999999999</v>
          </cell>
          <cell r="E71">
            <v>32.865000000000002</v>
          </cell>
          <cell r="F71">
            <v>23.335999999999999</v>
          </cell>
          <cell r="G71">
            <v>1</v>
          </cell>
          <cell r="H71" t="e">
            <v>#N/A</v>
          </cell>
          <cell r="I71">
            <v>44.1</v>
          </cell>
          <cell r="J71">
            <v>-11.234999999999999</v>
          </cell>
          <cell r="K71">
            <v>0</v>
          </cell>
          <cell r="L71">
            <v>0</v>
          </cell>
          <cell r="M71">
            <v>10</v>
          </cell>
          <cell r="N71">
            <v>0</v>
          </cell>
          <cell r="S71">
            <v>6.5730000000000004</v>
          </cell>
          <cell r="T71">
            <v>20</v>
          </cell>
          <cell r="U71">
            <v>8.1144074243115778</v>
          </cell>
          <cell r="V71">
            <v>3.5502814544348085</v>
          </cell>
          <cell r="Y71">
            <v>2.3117999999999999</v>
          </cell>
          <cell r="Z71">
            <v>5.4454000000000002</v>
          </cell>
          <cell r="AA71">
            <v>4.9097999999999997</v>
          </cell>
          <cell r="AB71">
            <v>13.018000000000001</v>
          </cell>
          <cell r="AC71" t="str">
            <v>костик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718</v>
          </cell>
          <cell r="D72">
            <v>517</v>
          </cell>
          <cell r="E72">
            <v>840</v>
          </cell>
          <cell r="F72">
            <v>376</v>
          </cell>
          <cell r="G72">
            <v>0.36</v>
          </cell>
          <cell r="H72" t="e">
            <v>#N/A</v>
          </cell>
          <cell r="I72">
            <v>859</v>
          </cell>
          <cell r="J72">
            <v>-19</v>
          </cell>
          <cell r="K72">
            <v>480</v>
          </cell>
          <cell r="L72">
            <v>270</v>
          </cell>
          <cell r="M72">
            <v>180</v>
          </cell>
          <cell r="N72">
            <v>240</v>
          </cell>
          <cell r="S72">
            <v>168</v>
          </cell>
          <cell r="T72">
            <v>60</v>
          </cell>
          <cell r="U72">
            <v>9.5595238095238102</v>
          </cell>
          <cell r="V72">
            <v>2.2380952380952381</v>
          </cell>
          <cell r="Y72">
            <v>148.6</v>
          </cell>
          <cell r="Z72">
            <v>123.4</v>
          </cell>
          <cell r="AA72">
            <v>164.6</v>
          </cell>
          <cell r="AB72">
            <v>83</v>
          </cell>
          <cell r="AC72" t="str">
            <v>к720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30.3</v>
          </cell>
          <cell r="D73">
            <v>105.589</v>
          </cell>
          <cell r="E73">
            <v>73.864000000000004</v>
          </cell>
          <cell r="F73">
            <v>54.572000000000003</v>
          </cell>
          <cell r="G73">
            <v>1</v>
          </cell>
          <cell r="H73" t="e">
            <v>#N/A</v>
          </cell>
          <cell r="I73">
            <v>67.5</v>
          </cell>
          <cell r="J73">
            <v>6.3640000000000043</v>
          </cell>
          <cell r="K73">
            <v>20</v>
          </cell>
          <cell r="L73">
            <v>20</v>
          </cell>
          <cell r="M73">
            <v>20</v>
          </cell>
          <cell r="N73">
            <v>10</v>
          </cell>
          <cell r="S73">
            <v>14.7728</v>
          </cell>
          <cell r="T73">
            <v>20</v>
          </cell>
          <cell r="U73">
            <v>9.7863641286689056</v>
          </cell>
          <cell r="V73">
            <v>3.6940864291129647</v>
          </cell>
          <cell r="Y73">
            <v>10.355599999999999</v>
          </cell>
          <cell r="Z73">
            <v>12.898400000000001</v>
          </cell>
          <cell r="AA73">
            <v>13.9268</v>
          </cell>
          <cell r="AB73">
            <v>10.747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115</v>
          </cell>
          <cell r="D74">
            <v>136</v>
          </cell>
          <cell r="E74">
            <v>150</v>
          </cell>
          <cell r="F74">
            <v>86</v>
          </cell>
          <cell r="G74">
            <v>0.41</v>
          </cell>
          <cell r="H74" t="e">
            <v>#N/A</v>
          </cell>
          <cell r="I74">
            <v>153</v>
          </cell>
          <cell r="J74">
            <v>-3</v>
          </cell>
          <cell r="K74">
            <v>90</v>
          </cell>
          <cell r="L74">
            <v>30</v>
          </cell>
          <cell r="M74">
            <v>30</v>
          </cell>
          <cell r="N74">
            <v>30</v>
          </cell>
          <cell r="S74">
            <v>30</v>
          </cell>
          <cell r="T74">
            <v>30</v>
          </cell>
          <cell r="U74">
            <v>9.8666666666666671</v>
          </cell>
          <cell r="V74">
            <v>2.8666666666666667</v>
          </cell>
          <cell r="Y74">
            <v>37.4</v>
          </cell>
          <cell r="Z74">
            <v>24.8</v>
          </cell>
          <cell r="AA74">
            <v>28.4</v>
          </cell>
          <cell r="AB74">
            <v>10</v>
          </cell>
          <cell r="AC74" t="str">
            <v>увел</v>
          </cell>
          <cell r="AD74" t="e">
            <v>#N/A</v>
          </cell>
        </row>
        <row r="75">
          <cell r="A75" t="str">
            <v>6770 ИСПАНСКИЕ сос ц/о мгс 0.41кг 6шт.  ОСТАНКИНО</v>
          </cell>
          <cell r="B75" t="str">
            <v>шт</v>
          </cell>
          <cell r="C75">
            <v>409</v>
          </cell>
          <cell r="D75">
            <v>13</v>
          </cell>
          <cell r="E75">
            <v>417</v>
          </cell>
          <cell r="F75">
            <v>-9</v>
          </cell>
          <cell r="G75">
            <v>0</v>
          </cell>
          <cell r="H75" t="e">
            <v>#N/A</v>
          </cell>
          <cell r="I75">
            <v>460</v>
          </cell>
          <cell r="J75">
            <v>-43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83.4</v>
          </cell>
          <cell r="U75">
            <v>-0.1079136690647482</v>
          </cell>
          <cell r="V75">
            <v>-0.1079136690647482</v>
          </cell>
          <cell r="Y75">
            <v>46.6</v>
          </cell>
          <cell r="Z75">
            <v>30.8</v>
          </cell>
          <cell r="AA75">
            <v>70.400000000000006</v>
          </cell>
          <cell r="AB75">
            <v>72</v>
          </cell>
          <cell r="AC75" t="str">
            <v>вывод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264</v>
          </cell>
          <cell r="D76">
            <v>1695</v>
          </cell>
          <cell r="E76">
            <v>690</v>
          </cell>
          <cell r="F76">
            <v>775</v>
          </cell>
          <cell r="G76">
            <v>0.28000000000000003</v>
          </cell>
          <cell r="H76" t="e">
            <v>#N/A</v>
          </cell>
          <cell r="I76">
            <v>713</v>
          </cell>
          <cell r="J76">
            <v>-23</v>
          </cell>
          <cell r="K76">
            <v>160</v>
          </cell>
          <cell r="L76">
            <v>0</v>
          </cell>
          <cell r="M76">
            <v>120</v>
          </cell>
          <cell r="N76">
            <v>200</v>
          </cell>
          <cell r="S76">
            <v>138</v>
          </cell>
          <cell r="T76">
            <v>80</v>
          </cell>
          <cell r="U76">
            <v>9.6739130434782616</v>
          </cell>
          <cell r="V76">
            <v>5.6159420289855069</v>
          </cell>
          <cell r="Y76">
            <v>132</v>
          </cell>
          <cell r="Z76">
            <v>138.4</v>
          </cell>
          <cell r="AA76">
            <v>138.80000000000001</v>
          </cell>
          <cell r="AB76">
            <v>133</v>
          </cell>
          <cell r="AC76" t="str">
            <v>м10з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1148.98</v>
          </cell>
          <cell r="D77">
            <v>1562</v>
          </cell>
          <cell r="E77">
            <v>1055</v>
          </cell>
          <cell r="F77">
            <v>1623.98</v>
          </cell>
          <cell r="G77">
            <v>0.4</v>
          </cell>
          <cell r="H77" t="e">
            <v>#N/A</v>
          </cell>
          <cell r="I77">
            <v>1082</v>
          </cell>
          <cell r="J77">
            <v>-27</v>
          </cell>
          <cell r="K77">
            <v>0</v>
          </cell>
          <cell r="L77">
            <v>0</v>
          </cell>
          <cell r="M77">
            <v>120</v>
          </cell>
          <cell r="N77">
            <v>320</v>
          </cell>
          <cell r="S77">
            <v>211</v>
          </cell>
          <cell r="U77">
            <v>9.7818957345971569</v>
          </cell>
          <cell r="V77">
            <v>7.6965876777251188</v>
          </cell>
          <cell r="Y77">
            <v>280.2</v>
          </cell>
          <cell r="Z77">
            <v>258.2</v>
          </cell>
          <cell r="AA77">
            <v>220.8</v>
          </cell>
          <cell r="AB77">
            <v>156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502</v>
          </cell>
          <cell r="D78">
            <v>618</v>
          </cell>
          <cell r="E78">
            <v>545</v>
          </cell>
          <cell r="F78">
            <v>260</v>
          </cell>
          <cell r="G78">
            <v>0.33</v>
          </cell>
          <cell r="H78" t="e">
            <v>#N/A</v>
          </cell>
          <cell r="I78">
            <v>576</v>
          </cell>
          <cell r="J78">
            <v>-31</v>
          </cell>
          <cell r="K78">
            <v>320</v>
          </cell>
          <cell r="L78">
            <v>200</v>
          </cell>
          <cell r="M78">
            <v>120</v>
          </cell>
          <cell r="N78">
            <v>120</v>
          </cell>
          <cell r="S78">
            <v>109</v>
          </cell>
          <cell r="T78">
            <v>40</v>
          </cell>
          <cell r="U78">
            <v>9.7247706422018343</v>
          </cell>
          <cell r="V78">
            <v>2.3853211009174311</v>
          </cell>
          <cell r="Y78">
            <v>98</v>
          </cell>
          <cell r="Z78">
            <v>73.400000000000006</v>
          </cell>
          <cell r="AA78">
            <v>110.4</v>
          </cell>
          <cell r="AB78">
            <v>72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298</v>
          </cell>
          <cell r="D79">
            <v>318</v>
          </cell>
          <cell r="E79">
            <v>338</v>
          </cell>
          <cell r="F79">
            <v>168</v>
          </cell>
          <cell r="G79">
            <v>0.33</v>
          </cell>
          <cell r="H79" t="e">
            <v>#N/A</v>
          </cell>
          <cell r="I79">
            <v>356</v>
          </cell>
          <cell r="J79">
            <v>-18</v>
          </cell>
          <cell r="K79">
            <v>160</v>
          </cell>
          <cell r="L79">
            <v>80</v>
          </cell>
          <cell r="M79">
            <v>80</v>
          </cell>
          <cell r="N79">
            <v>40</v>
          </cell>
          <cell r="S79">
            <v>67.599999999999994</v>
          </cell>
          <cell r="T79">
            <v>120</v>
          </cell>
          <cell r="U79">
            <v>9.5857988165680474</v>
          </cell>
          <cell r="V79">
            <v>2.4852071005917162</v>
          </cell>
          <cell r="Y79">
            <v>57.6</v>
          </cell>
          <cell r="Z79">
            <v>47.2</v>
          </cell>
          <cell r="AA79">
            <v>60.6</v>
          </cell>
          <cell r="AB79">
            <v>50</v>
          </cell>
          <cell r="AC79" t="str">
            <v>к720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D80">
            <v>66</v>
          </cell>
          <cell r="E80">
            <v>22</v>
          </cell>
          <cell r="F80">
            <v>42</v>
          </cell>
          <cell r="G80">
            <v>0.33</v>
          </cell>
          <cell r="H80" t="e">
            <v>#N/A</v>
          </cell>
          <cell r="I80">
            <v>24</v>
          </cell>
          <cell r="J80">
            <v>-2</v>
          </cell>
          <cell r="K80">
            <v>0</v>
          </cell>
          <cell r="L80">
            <v>120</v>
          </cell>
          <cell r="M80">
            <v>0</v>
          </cell>
          <cell r="N80">
            <v>0</v>
          </cell>
          <cell r="S80">
            <v>4.4000000000000004</v>
          </cell>
          <cell r="U80">
            <v>36.818181818181813</v>
          </cell>
          <cell r="V80">
            <v>9.545454545454545</v>
          </cell>
          <cell r="Y80">
            <v>21.8</v>
          </cell>
          <cell r="Z80">
            <v>0</v>
          </cell>
          <cell r="AA80">
            <v>1</v>
          </cell>
          <cell r="AB80">
            <v>11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89</v>
          </cell>
          <cell r="D81">
            <v>1145</v>
          </cell>
          <cell r="E81">
            <v>679</v>
          </cell>
          <cell r="F81">
            <v>461</v>
          </cell>
          <cell r="G81">
            <v>0.33</v>
          </cell>
          <cell r="H81" t="e">
            <v>#N/A</v>
          </cell>
          <cell r="I81">
            <v>783</v>
          </cell>
          <cell r="J81">
            <v>-104</v>
          </cell>
          <cell r="K81">
            <v>0</v>
          </cell>
          <cell r="L81">
            <v>320</v>
          </cell>
          <cell r="M81">
            <v>120</v>
          </cell>
          <cell r="N81">
            <v>120</v>
          </cell>
          <cell r="S81">
            <v>135.80000000000001</v>
          </cell>
          <cell r="T81">
            <v>280</v>
          </cell>
          <cell r="U81">
            <v>9.580265095729013</v>
          </cell>
          <cell r="V81">
            <v>3.3946980854197348</v>
          </cell>
          <cell r="Y81">
            <v>152</v>
          </cell>
          <cell r="Z81">
            <v>110.6</v>
          </cell>
          <cell r="AA81">
            <v>118.6</v>
          </cell>
          <cell r="AB81">
            <v>130</v>
          </cell>
          <cell r="AC81" t="str">
            <v>костик</v>
          </cell>
          <cell r="AD81" t="e">
            <v>#N/A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6.3120000000000003</v>
          </cell>
          <cell r="D82">
            <v>21.030999999999999</v>
          </cell>
          <cell r="E82">
            <v>17.757000000000001</v>
          </cell>
          <cell r="F82">
            <v>9.5860000000000003</v>
          </cell>
          <cell r="G82">
            <v>1</v>
          </cell>
          <cell r="H82" t="e">
            <v>#N/A</v>
          </cell>
          <cell r="I82">
            <v>18.12</v>
          </cell>
          <cell r="J82">
            <v>-0.36299999999999955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3.5514000000000001</v>
          </cell>
          <cell r="T82">
            <v>20</v>
          </cell>
          <cell r="U82">
            <v>8.3307991214732215</v>
          </cell>
          <cell r="V82">
            <v>2.699217210114321</v>
          </cell>
          <cell r="Y82">
            <v>4.2964000000000002</v>
          </cell>
          <cell r="Z82">
            <v>3.2520000000000002</v>
          </cell>
          <cell r="AA82">
            <v>2.2526000000000002</v>
          </cell>
          <cell r="AB82">
            <v>7.1669999999999998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6</v>
          </cell>
          <cell r="D83">
            <v>88</v>
          </cell>
          <cell r="E83">
            <v>61</v>
          </cell>
          <cell r="F83">
            <v>27</v>
          </cell>
          <cell r="G83">
            <v>0.33</v>
          </cell>
          <cell r="H83" t="e">
            <v>#N/A</v>
          </cell>
          <cell r="I83">
            <v>66</v>
          </cell>
          <cell r="J83">
            <v>-5</v>
          </cell>
          <cell r="K83">
            <v>0</v>
          </cell>
          <cell r="L83">
            <v>80</v>
          </cell>
          <cell r="M83">
            <v>0</v>
          </cell>
          <cell r="N83">
            <v>0</v>
          </cell>
          <cell r="S83">
            <v>12.2</v>
          </cell>
          <cell r="T83">
            <v>40</v>
          </cell>
          <cell r="U83">
            <v>12.049180327868854</v>
          </cell>
          <cell r="V83">
            <v>2.2131147540983607</v>
          </cell>
          <cell r="Y83">
            <v>5.2</v>
          </cell>
          <cell r="Z83">
            <v>8.6</v>
          </cell>
          <cell r="AA83">
            <v>9.1999999999999993</v>
          </cell>
          <cell r="AB83">
            <v>17</v>
          </cell>
          <cell r="AC83" t="str">
            <v>костик</v>
          </cell>
          <cell r="AD83" t="e">
            <v>#N/A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328</v>
          </cell>
          <cell r="D84">
            <v>2</v>
          </cell>
          <cell r="E84">
            <v>114</v>
          </cell>
          <cell r="F84">
            <v>214</v>
          </cell>
          <cell r="G84">
            <v>0.4</v>
          </cell>
          <cell r="H84" t="e">
            <v>#N/A</v>
          </cell>
          <cell r="I84">
            <v>118</v>
          </cell>
          <cell r="J84">
            <v>-4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22.8</v>
          </cell>
          <cell r="U84">
            <v>9.3859649122807021</v>
          </cell>
          <cell r="V84">
            <v>9.3859649122807021</v>
          </cell>
          <cell r="Y84">
            <v>46</v>
          </cell>
          <cell r="Z84">
            <v>18.399999999999999</v>
          </cell>
          <cell r="AA84">
            <v>18</v>
          </cell>
          <cell r="AB84">
            <v>30</v>
          </cell>
          <cell r="AC84" t="str">
            <v>увел</v>
          </cell>
          <cell r="AD84" t="e">
            <v>#N/A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37.945999999999998</v>
          </cell>
          <cell r="E85">
            <v>0</v>
          </cell>
          <cell r="F85">
            <v>37.945999999999998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4.6017999999999999</v>
          </cell>
          <cell r="Z85">
            <v>2.1680000000000001</v>
          </cell>
          <cell r="AA85">
            <v>0.27339999999999998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58</v>
          </cell>
          <cell r="D86">
            <v>163</v>
          </cell>
          <cell r="E86">
            <v>169</v>
          </cell>
          <cell r="F86">
            <v>49</v>
          </cell>
          <cell r="G86">
            <v>0.33</v>
          </cell>
          <cell r="H86" t="e">
            <v>#N/A</v>
          </cell>
          <cell r="I86">
            <v>172</v>
          </cell>
          <cell r="J86">
            <v>-3</v>
          </cell>
          <cell r="K86">
            <v>120</v>
          </cell>
          <cell r="L86">
            <v>80</v>
          </cell>
          <cell r="M86">
            <v>40</v>
          </cell>
          <cell r="N86">
            <v>40</v>
          </cell>
          <cell r="S86">
            <v>33.799999999999997</v>
          </cell>
          <cell r="U86">
            <v>9.7337278106508887</v>
          </cell>
          <cell r="V86">
            <v>1.4497041420118344</v>
          </cell>
          <cell r="Y86">
            <v>37.4</v>
          </cell>
          <cell r="Z86">
            <v>22.2</v>
          </cell>
          <cell r="AA86">
            <v>32.799999999999997</v>
          </cell>
          <cell r="AB86">
            <v>11</v>
          </cell>
          <cell r="AC86" t="str">
            <v>костик</v>
          </cell>
          <cell r="AD86" t="e">
            <v>#N/A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170.82900000000001</v>
          </cell>
          <cell r="D87">
            <v>1130.367</v>
          </cell>
          <cell r="E87">
            <v>706.77499999999998</v>
          </cell>
          <cell r="F87">
            <v>582.55799999999999</v>
          </cell>
          <cell r="G87">
            <v>1</v>
          </cell>
          <cell r="H87" t="e">
            <v>#N/A</v>
          </cell>
          <cell r="I87">
            <v>667.3</v>
          </cell>
          <cell r="J87">
            <v>39.475000000000023</v>
          </cell>
          <cell r="K87">
            <v>380</v>
          </cell>
          <cell r="L87">
            <v>150</v>
          </cell>
          <cell r="M87">
            <v>200</v>
          </cell>
          <cell r="N87">
            <v>200</v>
          </cell>
          <cell r="S87">
            <v>141.35499999999999</v>
          </cell>
          <cell r="U87">
            <v>10.700420926037284</v>
          </cell>
          <cell r="V87">
            <v>4.1212408475115847</v>
          </cell>
          <cell r="Y87">
            <v>148.47980000000001</v>
          </cell>
          <cell r="Z87">
            <v>102.333</v>
          </cell>
          <cell r="AA87">
            <v>157.84960000000001</v>
          </cell>
          <cell r="AB87">
            <v>71.561000000000007</v>
          </cell>
          <cell r="AC87" t="e">
            <v>#N/A</v>
          </cell>
          <cell r="AD87" t="e">
            <v>#N/A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488</v>
          </cell>
          <cell r="D88">
            <v>246</v>
          </cell>
          <cell r="E88">
            <v>364</v>
          </cell>
          <cell r="F88">
            <v>355</v>
          </cell>
          <cell r="G88">
            <v>0.1</v>
          </cell>
          <cell r="H88" t="e">
            <v>#N/A</v>
          </cell>
          <cell r="I88">
            <v>370</v>
          </cell>
          <cell r="J88">
            <v>-6</v>
          </cell>
          <cell r="K88">
            <v>50</v>
          </cell>
          <cell r="L88">
            <v>80</v>
          </cell>
          <cell r="M88">
            <v>80</v>
          </cell>
          <cell r="N88">
            <v>100</v>
          </cell>
          <cell r="S88">
            <v>72.8</v>
          </cell>
          <cell r="T88">
            <v>50</v>
          </cell>
          <cell r="U88">
            <v>9.8214285714285712</v>
          </cell>
          <cell r="V88">
            <v>4.8763736263736268</v>
          </cell>
          <cell r="Y88">
            <v>94.6</v>
          </cell>
          <cell r="Z88">
            <v>74</v>
          </cell>
          <cell r="AA88">
            <v>71.2</v>
          </cell>
          <cell r="AB88">
            <v>38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1475</v>
          </cell>
          <cell r="D89">
            <v>1271</v>
          </cell>
          <cell r="E89">
            <v>1186</v>
          </cell>
          <cell r="F89">
            <v>1525</v>
          </cell>
          <cell r="G89">
            <v>0.4</v>
          </cell>
          <cell r="H89" t="e">
            <v>#N/A</v>
          </cell>
          <cell r="I89">
            <v>1211</v>
          </cell>
          <cell r="J89">
            <v>-25</v>
          </cell>
          <cell r="K89">
            <v>120</v>
          </cell>
          <cell r="L89">
            <v>200</v>
          </cell>
          <cell r="M89">
            <v>200</v>
          </cell>
          <cell r="N89">
            <v>400</v>
          </cell>
          <cell r="S89">
            <v>237.2</v>
          </cell>
          <cell r="U89">
            <v>10.307757166947724</v>
          </cell>
          <cell r="V89">
            <v>6.4291736930860033</v>
          </cell>
          <cell r="Y89">
            <v>291.60000000000002</v>
          </cell>
          <cell r="Z89">
            <v>253.6</v>
          </cell>
          <cell r="AA89">
            <v>251.4</v>
          </cell>
          <cell r="AB89">
            <v>160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1574</v>
          </cell>
          <cell r="D90">
            <v>4158</v>
          </cell>
          <cell r="E90">
            <v>3003</v>
          </cell>
          <cell r="F90">
            <v>2541</v>
          </cell>
          <cell r="G90">
            <v>0.35</v>
          </cell>
          <cell r="H90" t="e">
            <v>#N/A</v>
          </cell>
          <cell r="I90">
            <v>3058</v>
          </cell>
          <cell r="J90">
            <v>-55</v>
          </cell>
          <cell r="K90">
            <v>400</v>
          </cell>
          <cell r="L90">
            <v>1000</v>
          </cell>
          <cell r="M90">
            <v>600</v>
          </cell>
          <cell r="N90">
            <v>800</v>
          </cell>
          <cell r="S90">
            <v>600.6</v>
          </cell>
          <cell r="T90">
            <v>400</v>
          </cell>
          <cell r="U90">
            <v>9.5587745587745587</v>
          </cell>
          <cell r="V90">
            <v>4.2307692307692308</v>
          </cell>
          <cell r="Y90">
            <v>565</v>
          </cell>
          <cell r="Z90">
            <v>559.4</v>
          </cell>
          <cell r="AA90">
            <v>580.20000000000005</v>
          </cell>
          <cell r="AB90">
            <v>457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-15.257</v>
          </cell>
          <cell r="D91">
            <v>475.81900000000002</v>
          </cell>
          <cell r="E91">
            <v>157.54</v>
          </cell>
          <cell r="F91">
            <v>238.81100000000001</v>
          </cell>
          <cell r="G91">
            <v>1</v>
          </cell>
          <cell r="H91" t="e">
            <v>#N/A</v>
          </cell>
          <cell r="I91">
            <v>154.4</v>
          </cell>
          <cell r="J91">
            <v>3.1399999999999864</v>
          </cell>
          <cell r="K91">
            <v>30</v>
          </cell>
          <cell r="L91">
            <v>20</v>
          </cell>
          <cell r="M91">
            <v>50</v>
          </cell>
          <cell r="N91">
            <v>50</v>
          </cell>
          <cell r="S91">
            <v>31.507999999999999</v>
          </cell>
          <cell r="U91">
            <v>12.340072362574587</v>
          </cell>
          <cell r="V91">
            <v>7.579376666243494</v>
          </cell>
          <cell r="Y91">
            <v>36.471600000000002</v>
          </cell>
          <cell r="Z91">
            <v>41.516399999999997</v>
          </cell>
          <cell r="AA91">
            <v>42.0396</v>
          </cell>
          <cell r="AB91">
            <v>34.347000000000001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290</v>
          </cell>
          <cell r="D92">
            <v>312</v>
          </cell>
          <cell r="E92">
            <v>327</v>
          </cell>
          <cell r="F92">
            <v>238</v>
          </cell>
          <cell r="G92">
            <v>0.6</v>
          </cell>
          <cell r="H92" t="e">
            <v>#N/A</v>
          </cell>
          <cell r="I92">
            <v>359</v>
          </cell>
          <cell r="J92">
            <v>-32</v>
          </cell>
          <cell r="K92">
            <v>320</v>
          </cell>
          <cell r="L92">
            <v>120</v>
          </cell>
          <cell r="M92">
            <v>120</v>
          </cell>
          <cell r="N92">
            <v>120</v>
          </cell>
          <cell r="S92">
            <v>65.400000000000006</v>
          </cell>
          <cell r="U92">
            <v>14.036697247706421</v>
          </cell>
          <cell r="V92">
            <v>3.6391437308868499</v>
          </cell>
          <cell r="Y92">
            <v>66.599999999999994</v>
          </cell>
          <cell r="Z92">
            <v>63.4</v>
          </cell>
          <cell r="AA92">
            <v>82.6</v>
          </cell>
          <cell r="AB92">
            <v>80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816.21699999999998</v>
          </cell>
          <cell r="D93">
            <v>8.2170000000000005</v>
          </cell>
          <cell r="E93">
            <v>495</v>
          </cell>
          <cell r="F93">
            <v>314</v>
          </cell>
          <cell r="G93">
            <v>1</v>
          </cell>
          <cell r="H93" t="e">
            <v>#N/A</v>
          </cell>
          <cell r="I93">
            <v>466</v>
          </cell>
          <cell r="J93">
            <v>29</v>
          </cell>
          <cell r="K93">
            <v>300</v>
          </cell>
          <cell r="L93">
            <v>50</v>
          </cell>
          <cell r="M93">
            <v>100</v>
          </cell>
          <cell r="N93">
            <v>50</v>
          </cell>
          <cell r="S93">
            <v>99</v>
          </cell>
          <cell r="T93">
            <v>120</v>
          </cell>
          <cell r="U93">
            <v>9.4343434343434343</v>
          </cell>
          <cell r="V93">
            <v>3.1717171717171717</v>
          </cell>
          <cell r="Y93">
            <v>79.599999999999994</v>
          </cell>
          <cell r="Z93">
            <v>76.8</v>
          </cell>
          <cell r="AA93">
            <v>90.2</v>
          </cell>
          <cell r="AB93">
            <v>130.86600000000001</v>
          </cell>
          <cell r="AC93" t="str">
            <v>увел</v>
          </cell>
          <cell r="AD93" t="str">
            <v>сроки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43.179000000000002</v>
          </cell>
          <cell r="D94">
            <v>32.759</v>
          </cell>
          <cell r="E94">
            <v>48.470999999999997</v>
          </cell>
          <cell r="F94">
            <v>5.9249999999999998</v>
          </cell>
          <cell r="G94">
            <v>1</v>
          </cell>
          <cell r="H94" t="e">
            <v>#N/A</v>
          </cell>
          <cell r="I94">
            <v>58.3</v>
          </cell>
          <cell r="J94">
            <v>-9.8290000000000006</v>
          </cell>
          <cell r="K94">
            <v>90</v>
          </cell>
          <cell r="L94">
            <v>20</v>
          </cell>
          <cell r="M94">
            <v>20</v>
          </cell>
          <cell r="N94">
            <v>0</v>
          </cell>
          <cell r="S94">
            <v>9.6941999999999986</v>
          </cell>
          <cell r="U94">
            <v>14.021270450372391</v>
          </cell>
          <cell r="V94">
            <v>0.61119019619978965</v>
          </cell>
          <cell r="Y94">
            <v>8.9575999999999993</v>
          </cell>
          <cell r="Z94">
            <v>8.1936</v>
          </cell>
          <cell r="AA94">
            <v>12.8332</v>
          </cell>
          <cell r="AB94">
            <v>9.1419999999999995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109.54</v>
          </cell>
          <cell r="D95">
            <v>484.58699999999999</v>
          </cell>
          <cell r="E95">
            <v>163.161</v>
          </cell>
          <cell r="F95">
            <v>417.46100000000001</v>
          </cell>
          <cell r="G95">
            <v>1</v>
          </cell>
          <cell r="H95" t="e">
            <v>#N/A</v>
          </cell>
          <cell r="I95">
            <v>171.3</v>
          </cell>
          <cell r="J95">
            <v>-8.13900000000001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32.632199999999997</v>
          </cell>
          <cell r="U95">
            <v>12.792916199336853</v>
          </cell>
          <cell r="V95">
            <v>12.792916199336853</v>
          </cell>
          <cell r="Y95">
            <v>40.545999999999999</v>
          </cell>
          <cell r="Z95">
            <v>56.011000000000003</v>
          </cell>
          <cell r="AA95">
            <v>32.9572</v>
          </cell>
          <cell r="AB95">
            <v>26.388999999999999</v>
          </cell>
          <cell r="AC95" t="e">
            <v>#N/A</v>
          </cell>
          <cell r="AD95" t="str">
            <v>зв90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D96">
            <v>198</v>
          </cell>
          <cell r="E96">
            <v>105</v>
          </cell>
          <cell r="F96">
            <v>182</v>
          </cell>
          <cell r="G96">
            <v>1</v>
          </cell>
          <cell r="H96" t="e">
            <v>#N/A</v>
          </cell>
          <cell r="I96">
            <v>16</v>
          </cell>
          <cell r="J96">
            <v>89</v>
          </cell>
          <cell r="K96">
            <v>50</v>
          </cell>
          <cell r="L96">
            <v>0</v>
          </cell>
          <cell r="M96">
            <v>0</v>
          </cell>
          <cell r="N96">
            <v>20</v>
          </cell>
          <cell r="S96">
            <v>21</v>
          </cell>
          <cell r="U96">
            <v>12</v>
          </cell>
          <cell r="V96">
            <v>8.6666666666666661</v>
          </cell>
          <cell r="Y96">
            <v>0</v>
          </cell>
          <cell r="Z96">
            <v>0</v>
          </cell>
          <cell r="AA96">
            <v>22.6</v>
          </cell>
          <cell r="AB96">
            <v>8</v>
          </cell>
          <cell r="AC96" t="e">
            <v>#N/A</v>
          </cell>
          <cell r="AD96" t="e">
            <v>#N/A</v>
          </cell>
        </row>
        <row r="97">
          <cell r="A97" t="str">
            <v>6870 С ГОВЯДИНОЙ СН сос п/о мгс 1*6  ОСТАНКИНО</v>
          </cell>
          <cell r="B97" t="str">
            <v>кг</v>
          </cell>
          <cell r="C97">
            <v>54.792999999999999</v>
          </cell>
          <cell r="D97">
            <v>64.198999999999998</v>
          </cell>
          <cell r="E97">
            <v>89.408000000000001</v>
          </cell>
          <cell r="G97">
            <v>0</v>
          </cell>
          <cell r="H97" t="e">
            <v>#N/A</v>
          </cell>
          <cell r="I97">
            <v>92.5</v>
          </cell>
          <cell r="J97">
            <v>-3.0919999999999987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17.881599999999999</v>
          </cell>
          <cell r="U97">
            <v>0</v>
          </cell>
          <cell r="V97">
            <v>0</v>
          </cell>
          <cell r="Y97">
            <v>20.878800000000002</v>
          </cell>
          <cell r="Z97">
            <v>22.7928</v>
          </cell>
          <cell r="AA97">
            <v>20.935400000000001</v>
          </cell>
          <cell r="AB97">
            <v>-1.1100000000000001</v>
          </cell>
          <cell r="AC97" t="str">
            <v>рот</v>
          </cell>
          <cell r="AD97" t="e">
            <v>#N/A</v>
          </cell>
        </row>
        <row r="98">
          <cell r="A98" t="str">
            <v>6901 МЯСНИКС ПМ сос б/о мгс 1/160 14шт.  ОСТАНКИНО</v>
          </cell>
          <cell r="B98" t="str">
            <v>шт</v>
          </cell>
          <cell r="C98">
            <v>4</v>
          </cell>
          <cell r="E98">
            <v>0</v>
          </cell>
          <cell r="G98">
            <v>0</v>
          </cell>
          <cell r="H98" t="e">
            <v>#N/A</v>
          </cell>
          <cell r="I98">
            <v>4</v>
          </cell>
          <cell r="J98">
            <v>-4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  <cell r="U98" t="e">
            <v>#DIV/0!</v>
          </cell>
          <cell r="V98" t="e">
            <v>#DIV/0!</v>
          </cell>
          <cell r="Y98">
            <v>15.6</v>
          </cell>
          <cell r="Z98">
            <v>18.2</v>
          </cell>
          <cell r="AA98">
            <v>0</v>
          </cell>
          <cell r="AB98">
            <v>-1</v>
          </cell>
          <cell r="AC98" t="str">
            <v>вывод</v>
          </cell>
          <cell r="AD98" t="e">
            <v>#N/A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362</v>
          </cell>
          <cell r="D99">
            <v>578</v>
          </cell>
          <cell r="E99">
            <v>630</v>
          </cell>
          <cell r="F99">
            <v>292</v>
          </cell>
          <cell r="G99">
            <v>0.33</v>
          </cell>
          <cell r="H99">
            <v>30</v>
          </cell>
          <cell r="I99">
            <v>650</v>
          </cell>
          <cell r="J99">
            <v>-20</v>
          </cell>
          <cell r="K99">
            <v>320</v>
          </cell>
          <cell r="L99">
            <v>120</v>
          </cell>
          <cell r="M99">
            <v>120</v>
          </cell>
          <cell r="N99">
            <v>120</v>
          </cell>
          <cell r="S99">
            <v>126</v>
          </cell>
          <cell r="T99">
            <v>120</v>
          </cell>
          <cell r="U99">
            <v>8.6666666666666661</v>
          </cell>
          <cell r="V99">
            <v>2.3174603174603177</v>
          </cell>
          <cell r="Y99">
            <v>97.2</v>
          </cell>
          <cell r="Z99">
            <v>117.4</v>
          </cell>
          <cell r="AA99">
            <v>121.6</v>
          </cell>
          <cell r="AB99">
            <v>84</v>
          </cell>
          <cell r="AC99" t="str">
            <v>костик</v>
          </cell>
          <cell r="AD99" t="e">
            <v>#N/A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186</v>
          </cell>
          <cell r="D100">
            <v>409</v>
          </cell>
          <cell r="E100">
            <v>415</v>
          </cell>
          <cell r="F100">
            <v>171</v>
          </cell>
          <cell r="G100">
            <v>0.18</v>
          </cell>
          <cell r="H100" t="e">
            <v>#N/A</v>
          </cell>
          <cell r="I100">
            <v>420</v>
          </cell>
          <cell r="J100">
            <v>-5</v>
          </cell>
          <cell r="K100">
            <v>0</v>
          </cell>
          <cell r="L100">
            <v>160</v>
          </cell>
          <cell r="M100">
            <v>200</v>
          </cell>
          <cell r="N100">
            <v>55</v>
          </cell>
          <cell r="S100">
            <v>83</v>
          </cell>
          <cell r="T100">
            <v>120</v>
          </cell>
          <cell r="U100">
            <v>8.5060240963855414</v>
          </cell>
          <cell r="V100">
            <v>2.0602409638554215</v>
          </cell>
          <cell r="Y100">
            <v>105.2</v>
          </cell>
          <cell r="Z100">
            <v>97</v>
          </cell>
          <cell r="AA100">
            <v>76</v>
          </cell>
          <cell r="AB100">
            <v>86</v>
          </cell>
          <cell r="AC100" t="str">
            <v>костик</v>
          </cell>
          <cell r="AD100" t="e">
            <v>#N/A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146</v>
          </cell>
          <cell r="D101">
            <v>610</v>
          </cell>
          <cell r="E101">
            <v>399</v>
          </cell>
          <cell r="F101">
            <v>347</v>
          </cell>
          <cell r="G101">
            <v>0.14000000000000001</v>
          </cell>
          <cell r="H101" t="e">
            <v>#N/A</v>
          </cell>
          <cell r="I101">
            <v>409</v>
          </cell>
          <cell r="J101">
            <v>-10</v>
          </cell>
          <cell r="K101">
            <v>0</v>
          </cell>
          <cell r="L101">
            <v>80</v>
          </cell>
          <cell r="M101">
            <v>120</v>
          </cell>
          <cell r="N101">
            <v>100</v>
          </cell>
          <cell r="S101">
            <v>79.8</v>
          </cell>
          <cell r="T101">
            <v>80</v>
          </cell>
          <cell r="U101">
            <v>9.1102756892230587</v>
          </cell>
          <cell r="V101">
            <v>4.348370927318296</v>
          </cell>
          <cell r="Y101">
            <v>26</v>
          </cell>
          <cell r="Z101">
            <v>19.2</v>
          </cell>
          <cell r="AA101">
            <v>71.8</v>
          </cell>
          <cell r="AB101">
            <v>59</v>
          </cell>
          <cell r="AC101" t="str">
            <v>костик</v>
          </cell>
          <cell r="AD101" t="e">
            <v>#N/A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9</v>
          </cell>
          <cell r="D102">
            <v>60</v>
          </cell>
          <cell r="E102">
            <v>34</v>
          </cell>
          <cell r="F102">
            <v>19</v>
          </cell>
          <cell r="G102">
            <v>0</v>
          </cell>
          <cell r="H102" t="e">
            <v>#N/A</v>
          </cell>
          <cell r="I102">
            <v>34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6.8</v>
          </cell>
          <cell r="U102">
            <v>2.7941176470588238</v>
          </cell>
          <cell r="V102">
            <v>2.7941176470588238</v>
          </cell>
          <cell r="Y102">
            <v>5.4</v>
          </cell>
          <cell r="Z102">
            <v>7</v>
          </cell>
          <cell r="AA102">
            <v>10</v>
          </cell>
          <cell r="AB102">
            <v>9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19.704999999999998</v>
          </cell>
          <cell r="D103">
            <v>53.91</v>
          </cell>
          <cell r="E103">
            <v>27.795999999999999</v>
          </cell>
          <cell r="F103">
            <v>34.015000000000001</v>
          </cell>
          <cell r="G103">
            <v>0</v>
          </cell>
          <cell r="H103" t="e">
            <v>#N/A</v>
          </cell>
          <cell r="I103">
            <v>32</v>
          </cell>
          <cell r="J103">
            <v>-4.2040000000000006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5.5591999999999997</v>
          </cell>
          <cell r="U103">
            <v>6.1186861418909197</v>
          </cell>
          <cell r="V103">
            <v>6.1186861418909197</v>
          </cell>
          <cell r="Y103">
            <v>7.4825999999999997</v>
          </cell>
          <cell r="Z103">
            <v>6.2682000000000002</v>
          </cell>
          <cell r="AA103">
            <v>6.7446000000000002</v>
          </cell>
          <cell r="AB103">
            <v>9.8360000000000003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420</v>
          </cell>
          <cell r="D104">
            <v>3</v>
          </cell>
          <cell r="E104">
            <v>167</v>
          </cell>
          <cell r="F104">
            <v>109</v>
          </cell>
          <cell r="G104">
            <v>0</v>
          </cell>
          <cell r="H104">
            <v>0</v>
          </cell>
          <cell r="I104">
            <v>170</v>
          </cell>
          <cell r="J104">
            <v>-3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33.4</v>
          </cell>
          <cell r="U104">
            <v>3.2634730538922159</v>
          </cell>
          <cell r="V104">
            <v>3.2634730538922159</v>
          </cell>
          <cell r="Y104">
            <v>25.8</v>
          </cell>
          <cell r="Z104">
            <v>22</v>
          </cell>
          <cell r="AA104">
            <v>58</v>
          </cell>
          <cell r="AB104">
            <v>36</v>
          </cell>
          <cell r="AC104">
            <v>0</v>
          </cell>
          <cell r="AD104" t="e">
            <v>#N/A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122.35299999999999</v>
          </cell>
          <cell r="D105">
            <v>300</v>
          </cell>
          <cell r="E105">
            <v>189.071</v>
          </cell>
          <cell r="F105">
            <v>131.084</v>
          </cell>
          <cell r="G105">
            <v>0</v>
          </cell>
          <cell r="H105">
            <v>0</v>
          </cell>
          <cell r="I105">
            <v>185</v>
          </cell>
          <cell r="J105">
            <v>4.070999999999998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37.8142</v>
          </cell>
          <cell r="U105">
            <v>3.466528446985524</v>
          </cell>
          <cell r="V105">
            <v>3.466528446985524</v>
          </cell>
          <cell r="Y105">
            <v>52.827999999999996</v>
          </cell>
          <cell r="Z105">
            <v>53.666999999999994</v>
          </cell>
          <cell r="AA105">
            <v>62.5794</v>
          </cell>
          <cell r="AB105">
            <v>43.131999999999998</v>
          </cell>
          <cell r="AC105">
            <v>0</v>
          </cell>
          <cell r="AD10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04.10.2024 - 10.10.2024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530.58399999999995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612.72400000000005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1.5</v>
          </cell>
          <cell r="F9">
            <v>1256.0150000000001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198.755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260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593</v>
          </cell>
          <cell r="F12">
            <v>2401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1086</v>
          </cell>
          <cell r="F13">
            <v>3733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1346</v>
          </cell>
          <cell r="F14">
            <v>5245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251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</v>
          </cell>
          <cell r="F17">
            <v>281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377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18</v>
          </cell>
          <cell r="F20">
            <v>1390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843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680</v>
          </cell>
          <cell r="F22">
            <v>863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42</v>
          </cell>
          <cell r="F23">
            <v>524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860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414.14400000000001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40</v>
          </cell>
          <cell r="F26">
            <v>4211.0140000000001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366.64499999999998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3.2</v>
          </cell>
          <cell r="F28">
            <v>516.24599999999998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</v>
          </cell>
          <cell r="F31">
            <v>202.26499999999999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</v>
          </cell>
          <cell r="F32">
            <v>230.178</v>
          </cell>
        </row>
        <row r="33">
          <cell r="A33" t="str">
            <v xml:space="preserve"> 240  Колбаса Салями охотничья, ВЕС. ПОКОМ</v>
          </cell>
          <cell r="F33">
            <v>45.765000000000001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4.05</v>
          </cell>
          <cell r="F34">
            <v>450.20800000000003</v>
          </cell>
        </row>
        <row r="35">
          <cell r="A35" t="str">
            <v xml:space="preserve"> 247  Сардельки Нежные, ВЕС.  ПОКОМ</v>
          </cell>
          <cell r="D35">
            <v>2.8</v>
          </cell>
          <cell r="F35">
            <v>185.64400000000001</v>
          </cell>
        </row>
        <row r="36">
          <cell r="A36" t="str">
            <v xml:space="preserve"> 248  Сардельки Сочные ТМ Особый рецепт,   ПОКОМ</v>
          </cell>
          <cell r="D36">
            <v>2.6</v>
          </cell>
          <cell r="F36">
            <v>185.136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6.5</v>
          </cell>
          <cell r="F37">
            <v>1472.5039999999999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277.45600000000002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2.6</v>
          </cell>
          <cell r="F39">
            <v>109.012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94.153000000000006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180.768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1.4</v>
          </cell>
          <cell r="F42">
            <v>167.40700000000001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138.17699999999999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</v>
          </cell>
          <cell r="F44">
            <v>1798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595</v>
          </cell>
          <cell r="F45">
            <v>3104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4607</v>
          </cell>
          <cell r="F46">
            <v>7748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10.8</v>
          </cell>
          <cell r="F48">
            <v>625.56799999999998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9</v>
          </cell>
          <cell r="F49">
            <v>651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19</v>
          </cell>
          <cell r="F50">
            <v>1302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194.3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12</v>
          </cell>
          <cell r="F52">
            <v>1823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28</v>
          </cell>
          <cell r="F53">
            <v>2851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81.099000000000004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169.12299999999999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19</v>
          </cell>
          <cell r="F56">
            <v>1393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23</v>
          </cell>
          <cell r="F57">
            <v>2080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13</v>
          </cell>
          <cell r="F58">
            <v>1293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1.35</v>
          </cell>
          <cell r="F59">
            <v>376.41500000000002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</v>
          </cell>
          <cell r="F60">
            <v>729.95500000000004</v>
          </cell>
        </row>
        <row r="61">
          <cell r="A61" t="str">
            <v xml:space="preserve"> 316  Колбаса Нежная ТМ Зареченские ВЕС  ПОКОМ</v>
          </cell>
          <cell r="F61">
            <v>126.95699999999999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38.192999999999998</v>
          </cell>
        </row>
        <row r="63">
          <cell r="A63" t="str">
            <v xml:space="preserve"> 318  Сосиски Датские ТМ Зареченские, ВЕС  ПОКОМ</v>
          </cell>
          <cell r="D63">
            <v>7.8</v>
          </cell>
          <cell r="F63">
            <v>2827.9969999999998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1817</v>
          </cell>
          <cell r="F64">
            <v>5052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7.093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2218</v>
          </cell>
          <cell r="F67">
            <v>4541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11</v>
          </cell>
          <cell r="F68">
            <v>1027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</v>
          </cell>
          <cell r="F69">
            <v>679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11</v>
          </cell>
          <cell r="F70">
            <v>533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1.3</v>
          </cell>
          <cell r="F71">
            <v>737.50800000000004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9</v>
          </cell>
          <cell r="F72">
            <v>435</v>
          </cell>
        </row>
        <row r="73">
          <cell r="A73" t="str">
            <v xml:space="preserve"> 335  Колбаса Сливушка ТМ Вязанка. ВЕС.  ПОКОМ </v>
          </cell>
          <cell r="F73">
            <v>192.90600000000001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1809</v>
          </cell>
          <cell r="F74">
            <v>4580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15</v>
          </cell>
          <cell r="F75">
            <v>2419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419.12900000000002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1.6</v>
          </cell>
          <cell r="F77">
            <v>295.03699999999998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549.154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439.15300000000002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271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7</v>
          </cell>
          <cell r="F82">
            <v>360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3.7109999999999999</v>
          </cell>
          <cell r="F83">
            <v>209.43799999999999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</v>
          </cell>
          <cell r="F84">
            <v>609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696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14</v>
          </cell>
          <cell r="F87">
            <v>1410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729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</v>
          </cell>
          <cell r="F89">
            <v>548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485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238</v>
          </cell>
        </row>
        <row r="92">
          <cell r="A92" t="str">
            <v xml:space="preserve"> 408  Ветчина Сливушка с индейкой ТМ Вязанка, 0,4кг  ПОКОМ</v>
          </cell>
          <cell r="D92">
            <v>2</v>
          </cell>
          <cell r="F92">
            <v>66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1217</v>
          </cell>
          <cell r="F93">
            <v>4489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3.3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4240</v>
          </cell>
          <cell r="F95">
            <v>10539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2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85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22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22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198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187.06299999999999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1.3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2</v>
          </cell>
          <cell r="F105">
            <v>656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135.453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4</v>
          </cell>
          <cell r="F107">
            <v>260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111.60299999999999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122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1</v>
          </cell>
          <cell r="F110">
            <v>130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1</v>
          </cell>
          <cell r="F111">
            <v>123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303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</v>
          </cell>
          <cell r="F113">
            <v>256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2.4</v>
          </cell>
          <cell r="F114">
            <v>369.44900000000001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20</v>
          </cell>
          <cell r="F115">
            <v>4088.895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27.6</v>
          </cell>
          <cell r="F116">
            <v>5989.2209999999995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17.481999999999999</v>
          </cell>
          <cell r="F117">
            <v>3620.7959999999998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57.807000000000002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1.3</v>
          </cell>
          <cell r="F119">
            <v>31.204999999999998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203.83199999999999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2</v>
          </cell>
          <cell r="F121">
            <v>240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3</v>
          </cell>
          <cell r="F122">
            <v>315</v>
          </cell>
        </row>
        <row r="123">
          <cell r="A123" t="str">
            <v xml:space="preserve"> 473  Ветчина Рубленая ВЕС ТМ Зареченские  ПОКОМ</v>
          </cell>
          <cell r="F123">
            <v>11.6</v>
          </cell>
        </row>
        <row r="124">
          <cell r="A124" t="str">
            <v xml:space="preserve"> 475  Колбаса Нежная 0,4кг ТМ Зареченские  ПОКОМ</v>
          </cell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F125">
            <v>45.006999999999998</v>
          </cell>
        </row>
        <row r="126">
          <cell r="A126" t="str">
            <v xml:space="preserve"> 479  Шпикачки Зареченские ВЕС ТМ Зареченские  ПОКОМ</v>
          </cell>
          <cell r="F126">
            <v>28.95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D127">
            <v>2</v>
          </cell>
          <cell r="F127">
            <v>282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D128">
            <v>11</v>
          </cell>
          <cell r="F128">
            <v>305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D129">
            <v>13</v>
          </cell>
          <cell r="F129">
            <v>479</v>
          </cell>
        </row>
        <row r="130">
          <cell r="A130" t="str">
            <v xml:space="preserve"> 492  Колбаса Салями Филейская 0,3кг ТМ Вязанка  ПОКОМ</v>
          </cell>
          <cell r="D130">
            <v>12</v>
          </cell>
          <cell r="F130">
            <v>458</v>
          </cell>
        </row>
        <row r="131">
          <cell r="A131" t="str">
            <v xml:space="preserve"> 493  Колбаса Салями Филейская ТМ Вязанка ВЕС  ПОКОМ</v>
          </cell>
          <cell r="F131">
            <v>53.024000000000001</v>
          </cell>
        </row>
        <row r="132">
          <cell r="A132" t="str">
            <v xml:space="preserve"> 494  Колбаса Филейская Рубленая ТМ Вязанка ВЕС  ПОКОМ</v>
          </cell>
          <cell r="F132">
            <v>50.033999999999999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D133">
            <v>4</v>
          </cell>
          <cell r="F133">
            <v>468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D134">
            <v>3</v>
          </cell>
          <cell r="F134">
            <v>429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D135">
            <v>4</v>
          </cell>
          <cell r="F135">
            <v>520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D136">
            <v>5</v>
          </cell>
          <cell r="F136">
            <v>492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D137">
            <v>2.6</v>
          </cell>
          <cell r="F137">
            <v>291.51400000000001</v>
          </cell>
        </row>
        <row r="138">
          <cell r="A138" t="str">
            <v>0999 НАБОР ДЛЯ ПИЦЦЫ с/к в/у  ОСТАНКИНО</v>
          </cell>
          <cell r="D138">
            <v>39.9</v>
          </cell>
          <cell r="F138">
            <v>39.9</v>
          </cell>
        </row>
        <row r="139">
          <cell r="A139" t="str">
            <v>3215 ВЕТЧ.МЯСНАЯ Папа может п/о 0.4кг 8шт.    ОСТАНКИНО</v>
          </cell>
          <cell r="D139">
            <v>339</v>
          </cell>
          <cell r="F139">
            <v>339</v>
          </cell>
        </row>
        <row r="140">
          <cell r="A140" t="str">
            <v>3684 ПРЕСИЖН с/к в/у 1/250 8шт.   ОСТАНКИНО</v>
          </cell>
          <cell r="D140">
            <v>108</v>
          </cell>
          <cell r="F140">
            <v>108</v>
          </cell>
        </row>
        <row r="141">
          <cell r="A141" t="str">
            <v>3812 СОЧНЫЕ сос п/о мгс 2*2  ОСТАНКИНО</v>
          </cell>
          <cell r="D141">
            <v>1823.8</v>
          </cell>
          <cell r="F141">
            <v>1823.8</v>
          </cell>
        </row>
        <row r="142">
          <cell r="A142" t="str">
            <v>4063 МЯСНАЯ Папа может вар п/о_Л   ОСТАНКИНО</v>
          </cell>
          <cell r="D142">
            <v>2008.55</v>
          </cell>
          <cell r="F142">
            <v>2008.55</v>
          </cell>
        </row>
        <row r="143">
          <cell r="A143" t="str">
            <v>4117 ЭКСТРА Папа может с/к в/у_Л   ОСТАНКИНО</v>
          </cell>
          <cell r="D143">
            <v>43.6</v>
          </cell>
          <cell r="F143">
            <v>43.6</v>
          </cell>
        </row>
        <row r="144">
          <cell r="A144" t="str">
            <v>4555 Докторская ГОСТ вар п/о ОСТАНКИНО</v>
          </cell>
          <cell r="D144">
            <v>23.75</v>
          </cell>
          <cell r="F144">
            <v>23.75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114.95</v>
          </cell>
          <cell r="F145">
            <v>114.95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66</v>
          </cell>
        </row>
        <row r="147">
          <cell r="A147" t="str">
            <v>4786 КОЛБ.СНЭКИ Папа может в/к мгс 1/70_5  ОСТАНКИНО</v>
          </cell>
          <cell r="D147">
            <v>152</v>
          </cell>
          <cell r="F147">
            <v>154</v>
          </cell>
        </row>
        <row r="148">
          <cell r="A148" t="str">
            <v>4813 ФИЛЕЙНАЯ Папа может вар п/о_Л   ОСТАНКИНО</v>
          </cell>
          <cell r="D148">
            <v>566.15</v>
          </cell>
          <cell r="F148">
            <v>566.15</v>
          </cell>
        </row>
        <row r="149">
          <cell r="A149" t="str">
            <v>4903 КРАКОВСКАЯ п/к н/о мгс_30с  ОСТАНКИНО</v>
          </cell>
          <cell r="D149">
            <v>14.8</v>
          </cell>
          <cell r="F149">
            <v>15.973000000000001</v>
          </cell>
        </row>
        <row r="150">
          <cell r="A150" t="str">
            <v>4993 САЛЯМИ ИТАЛЬЯНСКАЯ с/к в/у 1/250*8_120c ОСТАНКИНО</v>
          </cell>
          <cell r="D150">
            <v>575</v>
          </cell>
          <cell r="F150">
            <v>575</v>
          </cell>
        </row>
        <row r="151">
          <cell r="A151" t="str">
            <v>5246 ДОКТОРСКАЯ ПРЕМИУМ вар б/о мгс_30с ОСТАНКИНО</v>
          </cell>
          <cell r="D151">
            <v>36</v>
          </cell>
          <cell r="F151">
            <v>36</v>
          </cell>
        </row>
        <row r="152">
          <cell r="A152" t="str">
            <v>5341 СЕРВЕЛАТ ОХОТНИЧИЙ в/к в/у  ОСТАНКИНО</v>
          </cell>
          <cell r="D152">
            <v>621.20000000000005</v>
          </cell>
          <cell r="F152">
            <v>621.20000000000005</v>
          </cell>
        </row>
        <row r="153">
          <cell r="A153" t="str">
            <v>5483 ЭКСТРА Папа может с/к в/у 1/250 8шт.   ОСТАНКИНО</v>
          </cell>
          <cell r="D153">
            <v>1058</v>
          </cell>
          <cell r="F153">
            <v>1058</v>
          </cell>
        </row>
        <row r="154">
          <cell r="A154" t="str">
            <v>5544 Сервелат Финский в/к в/у_45с НОВАЯ ОСТАНКИНО</v>
          </cell>
          <cell r="D154">
            <v>1284.44</v>
          </cell>
          <cell r="F154">
            <v>1284.44</v>
          </cell>
        </row>
        <row r="155">
          <cell r="A155" t="str">
            <v>5679 САЛЯМИ ИТАЛЬЯНСКАЯ с/к в/у 1/150_60с ОСТАНКИНО</v>
          </cell>
          <cell r="D155">
            <v>429</v>
          </cell>
          <cell r="F155">
            <v>429</v>
          </cell>
        </row>
        <row r="156">
          <cell r="A156" t="str">
            <v>5682 САЛЯМИ МЕЛКОЗЕРНЕНАЯ с/к в/у 1/120_60с   ОСТАНКИНО</v>
          </cell>
          <cell r="D156">
            <v>2459</v>
          </cell>
          <cell r="F156">
            <v>2459</v>
          </cell>
        </row>
        <row r="157">
          <cell r="A157" t="str">
            <v>5698 СЫТНЫЕ Папа может сар б/о мгс 1*3_Маяк  ОСТАНКИНО</v>
          </cell>
          <cell r="D157">
            <v>225.2</v>
          </cell>
          <cell r="F157">
            <v>225.2</v>
          </cell>
        </row>
        <row r="158">
          <cell r="A158" t="str">
            <v>5706 АРОМАТНАЯ Папа может с/к в/у 1/250 8шт.  ОСТАНКИНО</v>
          </cell>
          <cell r="D158">
            <v>1012</v>
          </cell>
          <cell r="F158">
            <v>1012</v>
          </cell>
        </row>
        <row r="159">
          <cell r="A159" t="str">
            <v>5708 ПОСОЛЬСКАЯ Папа может с/к в/у ОСТАНКИНО</v>
          </cell>
          <cell r="D159">
            <v>58.1</v>
          </cell>
          <cell r="F159">
            <v>58.1</v>
          </cell>
        </row>
        <row r="160">
          <cell r="A160" t="str">
            <v>5820 СЛИВОЧНЫЕ Папа может сос п/о мгс 2*2_45с   ОСТАНКИНО</v>
          </cell>
          <cell r="D160">
            <v>177</v>
          </cell>
          <cell r="F160">
            <v>177</v>
          </cell>
        </row>
        <row r="161">
          <cell r="A161" t="str">
            <v>5851 ЭКСТРА Папа может вар п/о   ОСТАНКИНО</v>
          </cell>
          <cell r="D161">
            <v>373.25</v>
          </cell>
          <cell r="F161">
            <v>373.25</v>
          </cell>
        </row>
        <row r="162">
          <cell r="A162" t="str">
            <v>5931 ОХОТНИЧЬЯ Папа может с/к в/у 1/220 8шт.   ОСТАНКИНО</v>
          </cell>
          <cell r="D162">
            <v>1054</v>
          </cell>
          <cell r="F162">
            <v>1054</v>
          </cell>
        </row>
        <row r="163">
          <cell r="A163" t="str">
            <v>6004 РАГУ СВИНОЕ 1кг 8шт.зам_120с ОСТАНКИНО</v>
          </cell>
          <cell r="D163">
            <v>60</v>
          </cell>
          <cell r="F163">
            <v>60</v>
          </cell>
        </row>
        <row r="164">
          <cell r="A164" t="str">
            <v>6069 ФИЛЕЙНЫЕ Папа может сос ц/о мгс 0.33кг  ОСТАНКИНО</v>
          </cell>
          <cell r="D164">
            <v>5</v>
          </cell>
          <cell r="F164">
            <v>5</v>
          </cell>
        </row>
        <row r="165">
          <cell r="A165" t="str">
            <v>6113 СОЧНЫЕ сос п/о мгс 1*6_Ашан  ОСТАНКИНО</v>
          </cell>
          <cell r="D165">
            <v>1787.2</v>
          </cell>
          <cell r="F165">
            <v>1787.2</v>
          </cell>
        </row>
        <row r="166">
          <cell r="A166" t="str">
            <v>6158 ВРЕМЯ ОЛИВЬЕ Папа может вар п/о 0.4кг   ОСТАНКИНО</v>
          </cell>
          <cell r="D166">
            <v>24</v>
          </cell>
          <cell r="F166">
            <v>24</v>
          </cell>
        </row>
        <row r="167">
          <cell r="A167" t="str">
            <v>6200 ГРУДИНКА ПРЕМИУМ к/в мл/к в/у 0.3кг  ОСТАНКИНО</v>
          </cell>
          <cell r="D167">
            <v>176</v>
          </cell>
          <cell r="F167">
            <v>178</v>
          </cell>
        </row>
        <row r="168">
          <cell r="A168" t="str">
            <v>6206 СВИНИНА ПО-ДОМАШНЕМУ к/в мл/к в/у 0.3кг  ОСТАНКИНО</v>
          </cell>
          <cell r="D168">
            <v>533</v>
          </cell>
          <cell r="F168">
            <v>533</v>
          </cell>
        </row>
        <row r="169">
          <cell r="A169" t="str">
            <v>6221 НЕАПОЛИТАНСКИЙ ДУЭТ с/к с/н мгс 1/90  ОСТАНКИНО</v>
          </cell>
          <cell r="D169">
            <v>384</v>
          </cell>
          <cell r="F169">
            <v>384</v>
          </cell>
        </row>
        <row r="170">
          <cell r="A170" t="str">
            <v>6222 ИТАЛЬЯНСКОЕ АССОРТИ с/в с/н мгс 1/90 ОСТАНКИНО</v>
          </cell>
          <cell r="D170">
            <v>128</v>
          </cell>
          <cell r="F170">
            <v>128</v>
          </cell>
        </row>
        <row r="171">
          <cell r="A171" t="str">
            <v>6228 МЯСНОЕ АССОРТИ к/з с/н мгс 1/90 10шт.  ОСТАНКИНО</v>
          </cell>
          <cell r="D171">
            <v>498</v>
          </cell>
          <cell r="F171">
            <v>498</v>
          </cell>
        </row>
        <row r="172">
          <cell r="A172" t="str">
            <v>6247 ДОМАШНЯЯ Папа может вар п/о 0,4кг 8шт.  ОСТАНКИНО</v>
          </cell>
          <cell r="D172">
            <v>285</v>
          </cell>
          <cell r="F172">
            <v>285</v>
          </cell>
        </row>
        <row r="173">
          <cell r="A173" t="str">
            <v>6253 МОЛОЧНЫЕ Коровино сос п/о мгс 1.5*6  ОСТАНКИНО</v>
          </cell>
          <cell r="D173">
            <v>63</v>
          </cell>
          <cell r="F173">
            <v>63</v>
          </cell>
        </row>
        <row r="174">
          <cell r="A174" t="str">
            <v>6268 ГОВЯЖЬЯ Папа может вар п/о 0,4кг 8 шт.  ОСТАНКИНО</v>
          </cell>
          <cell r="D174">
            <v>433</v>
          </cell>
          <cell r="F174">
            <v>433</v>
          </cell>
        </row>
        <row r="175">
          <cell r="A175" t="str">
            <v>6279 КОРЕЙКА ПО-ОСТ.к/в в/с с/н в/у 1/150_45с  ОСТАНКИНО</v>
          </cell>
          <cell r="D175">
            <v>154</v>
          </cell>
          <cell r="F175">
            <v>156</v>
          </cell>
        </row>
        <row r="176">
          <cell r="A176" t="str">
            <v>6303 МЯСНЫЕ Папа может сос п/о мгс 1.5*3  ОСТАНКИНО</v>
          </cell>
          <cell r="D176">
            <v>449.5</v>
          </cell>
          <cell r="F176">
            <v>449.5</v>
          </cell>
        </row>
        <row r="177">
          <cell r="A177" t="str">
            <v>6324 ДОКТОРСКАЯ ГОСТ вар п/о 0.4кг 8шт.  ОСТАНКИНО</v>
          </cell>
          <cell r="D177">
            <v>616</v>
          </cell>
          <cell r="F177">
            <v>617</v>
          </cell>
        </row>
        <row r="178">
          <cell r="A178" t="str">
            <v>6325 ДОКТОРСКАЯ ПРЕМИУМ вар п/о 0.4кг 8шт.  ОСТАНКИНО</v>
          </cell>
          <cell r="D178">
            <v>590</v>
          </cell>
          <cell r="F178">
            <v>590</v>
          </cell>
        </row>
        <row r="179">
          <cell r="A179" t="str">
            <v>6329 КЛАССИЧЕСКАЯ Папа может вар п/о 0.4кг  ОСТАНКИНО</v>
          </cell>
          <cell r="D179">
            <v>1</v>
          </cell>
          <cell r="F179">
            <v>1</v>
          </cell>
        </row>
        <row r="180">
          <cell r="A180" t="str">
            <v>6333 МЯСНАЯ Папа может вар п/о 0.4кг 8шт.  ОСТАНКИНО</v>
          </cell>
          <cell r="D180">
            <v>6644</v>
          </cell>
          <cell r="F180">
            <v>6706</v>
          </cell>
        </row>
        <row r="181">
          <cell r="A181" t="str">
            <v>6340 ДОМАШНИЙ РЕЦЕПТ Коровино 0.5кг 8шт.  ОСТАНКИНО</v>
          </cell>
          <cell r="D181">
            <v>1440</v>
          </cell>
          <cell r="F181">
            <v>1440</v>
          </cell>
        </row>
        <row r="182">
          <cell r="A182" t="str">
            <v>6341 ДОМАШНИЙ РЕЦЕПТ СО ШПИКОМ Коровино 0.5кг  ОСТАНКИНО</v>
          </cell>
          <cell r="D182">
            <v>161</v>
          </cell>
          <cell r="F182">
            <v>161</v>
          </cell>
        </row>
        <row r="183">
          <cell r="A183" t="str">
            <v>6353 ЭКСТРА Папа может вар п/о 0.4кг 8шт.  ОСТАНКИНО</v>
          </cell>
          <cell r="D183">
            <v>3632</v>
          </cell>
          <cell r="F183">
            <v>3634</v>
          </cell>
        </row>
        <row r="184">
          <cell r="A184" t="str">
            <v>6392 ФИЛЕЙНАЯ Папа может вар п/о 0.4кг. ОСТАНКИНО</v>
          </cell>
          <cell r="D184">
            <v>6213</v>
          </cell>
          <cell r="F184">
            <v>6213</v>
          </cell>
        </row>
        <row r="185">
          <cell r="A185" t="str">
            <v>6415 БАЛЫКОВАЯ Коровино п/к в/у 0.84кг 6шт.  ОСТАНКИНО</v>
          </cell>
          <cell r="D185">
            <v>102</v>
          </cell>
          <cell r="F185">
            <v>102</v>
          </cell>
        </row>
        <row r="186">
          <cell r="A186" t="str">
            <v>6426 КЛАССИЧЕСКАЯ ПМ вар п/о 0.3кг 8шт.  ОСТАНКИНО</v>
          </cell>
          <cell r="D186">
            <v>1867</v>
          </cell>
          <cell r="F186">
            <v>1867</v>
          </cell>
        </row>
        <row r="187">
          <cell r="A187" t="str">
            <v>6448 СВИНИНА МАДЕРА с/к с/н в/у 1/100 10шт.   ОСТАНКИНО</v>
          </cell>
          <cell r="D187">
            <v>217</v>
          </cell>
          <cell r="F187">
            <v>219</v>
          </cell>
        </row>
        <row r="188">
          <cell r="A188" t="str">
            <v>6453 ЭКСТРА Папа может с/к с/н в/у 1/100 14шт.   ОСТАНКИНО</v>
          </cell>
          <cell r="D188">
            <v>1961</v>
          </cell>
          <cell r="F188">
            <v>1961</v>
          </cell>
        </row>
        <row r="189">
          <cell r="A189" t="str">
            <v>6454 АРОМАТНАЯ с/к с/н в/у 1/100 14шт.  ОСТАНКИНО</v>
          </cell>
          <cell r="D189">
            <v>1613</v>
          </cell>
          <cell r="F189">
            <v>1613</v>
          </cell>
        </row>
        <row r="190">
          <cell r="A190" t="str">
            <v>6459 СЕРВЕЛАТ ШВЕЙЦАРСК. в/к с/н в/у 1/100*10  ОСТАНКИНО</v>
          </cell>
          <cell r="D190">
            <v>266</v>
          </cell>
          <cell r="F190">
            <v>268</v>
          </cell>
        </row>
        <row r="191">
          <cell r="A191" t="str">
            <v>6470 ВЕТЧ.МРАМОРНАЯ в/у_45с  ОСТАНКИНО</v>
          </cell>
          <cell r="D191">
            <v>62.982999999999997</v>
          </cell>
          <cell r="F191">
            <v>62.982999999999997</v>
          </cell>
        </row>
        <row r="192">
          <cell r="A192" t="str">
            <v>6492 ШПИК С ЧЕСНОК.И ПЕРЦЕМ к/в в/у 0.3кг_45c  ОСТАНКИНО</v>
          </cell>
          <cell r="D192">
            <v>210</v>
          </cell>
          <cell r="F192">
            <v>212</v>
          </cell>
        </row>
        <row r="193">
          <cell r="A193" t="str">
            <v>6495 ВЕТЧ.МРАМОРНАЯ в/у срез 0.3кг 6шт_45с  ОСТАНКИНО</v>
          </cell>
          <cell r="D193">
            <v>662</v>
          </cell>
          <cell r="F193">
            <v>667</v>
          </cell>
        </row>
        <row r="194">
          <cell r="A194" t="str">
            <v>6527 ШПИКАЧКИ СОЧНЫЕ ПМ сар б/о мгс 1*3 45с ОСТАНКИНО</v>
          </cell>
          <cell r="D194">
            <v>522.29999999999995</v>
          </cell>
          <cell r="F194">
            <v>522.29999999999995</v>
          </cell>
        </row>
        <row r="195">
          <cell r="A195" t="str">
            <v>6586 МРАМОРНАЯ И БАЛЫКОВАЯ в/к с/н мгс 1/90 ОСТАНКИНО</v>
          </cell>
          <cell r="D195">
            <v>348</v>
          </cell>
          <cell r="F195">
            <v>348</v>
          </cell>
        </row>
        <row r="196">
          <cell r="A196" t="str">
            <v>6666 БОЯНСКАЯ Папа может п/к в/у 0,28кг 8 шт. ОСТАНКИНО</v>
          </cell>
          <cell r="D196">
            <v>1507</v>
          </cell>
          <cell r="F196">
            <v>1507</v>
          </cell>
        </row>
        <row r="197">
          <cell r="A197" t="str">
            <v>6683 СЕРВЕЛАТ ЗЕРНИСТЫЙ ПМ в/к в/у 0,35кг  ОСТАНКИНО</v>
          </cell>
          <cell r="D197">
            <v>3385</v>
          </cell>
          <cell r="F197">
            <v>3389</v>
          </cell>
        </row>
        <row r="198">
          <cell r="A198" t="str">
            <v>6684 СЕРВЕЛАТ КАРЕЛЬСКИЙ ПМ в/к в/у 0.28кг  ОСТАНКИНО</v>
          </cell>
          <cell r="D198">
            <v>3147</v>
          </cell>
          <cell r="F198">
            <v>3149</v>
          </cell>
        </row>
        <row r="199">
          <cell r="A199" t="str">
            <v>6689 СЕРВЕЛАТ ОХОТНИЧИЙ ПМ в/к в/у 0,35кг 8шт  ОСТАНКИНО</v>
          </cell>
          <cell r="D199">
            <v>5050</v>
          </cell>
          <cell r="F199">
            <v>5057</v>
          </cell>
        </row>
        <row r="200">
          <cell r="A200" t="str">
            <v>6697 СЕРВЕЛАТ ФИНСКИЙ ПМ в/к в/у 0,35кг 8шт.  ОСТАНКИНО</v>
          </cell>
          <cell r="D200">
            <v>5912</v>
          </cell>
          <cell r="F200">
            <v>5932</v>
          </cell>
        </row>
        <row r="201">
          <cell r="A201" t="str">
            <v>6713 СОЧНЫЙ ГРИЛЬ ПМ сос п/о мгс 0.41кг 8шт.  ОСТАНКИНО</v>
          </cell>
          <cell r="D201">
            <v>1699</v>
          </cell>
          <cell r="F201">
            <v>1699</v>
          </cell>
        </row>
        <row r="202">
          <cell r="A202" t="str">
            <v>6722 СОЧНЫЕ ПМ сос п/о мгс 0,41кг 10шт.  ОСТАНКИНО</v>
          </cell>
          <cell r="D202">
            <v>7208</v>
          </cell>
          <cell r="F202">
            <v>7298</v>
          </cell>
        </row>
        <row r="203">
          <cell r="A203" t="str">
            <v>6726 СЛИВОЧНЫЕ ПМ сос п/о мгс 0.41кг 10шт.  ОСТАНКИНО</v>
          </cell>
          <cell r="D203">
            <v>3496</v>
          </cell>
          <cell r="F203">
            <v>3498</v>
          </cell>
        </row>
        <row r="204">
          <cell r="A204" t="str">
            <v>6747 РУССКАЯ ПРЕМИУМ ПМ вар ф/о в/у  ОСТАНКИНО</v>
          </cell>
          <cell r="D204">
            <v>39</v>
          </cell>
          <cell r="F204">
            <v>39</v>
          </cell>
        </row>
        <row r="205">
          <cell r="A205" t="str">
            <v>6762 СЛИВОЧНЫЕ сос ц/о мгс 0.41кг 8шт.  ОСТАНКИНО</v>
          </cell>
          <cell r="D205">
            <v>389</v>
          </cell>
          <cell r="F205">
            <v>389</v>
          </cell>
        </row>
        <row r="206">
          <cell r="A206" t="str">
            <v>6764 СЛИВОЧНЫЕ сос ц/о мгс 1*4  ОСТАНКИНО</v>
          </cell>
          <cell r="D206">
            <v>39.1</v>
          </cell>
          <cell r="F206">
            <v>39.1</v>
          </cell>
        </row>
        <row r="207">
          <cell r="A207" t="str">
            <v>6765 РУБЛЕНЫЕ сос ц/о мгс 0.36кг 6шт.  ОСТАНКИНО</v>
          </cell>
          <cell r="D207">
            <v>939</v>
          </cell>
          <cell r="F207">
            <v>939</v>
          </cell>
        </row>
        <row r="208">
          <cell r="A208" t="str">
            <v>6767 РУБЛЕНЫЕ сос ц/о мгс 1*4  ОСТАНКИНО</v>
          </cell>
          <cell r="D208">
            <v>56</v>
          </cell>
          <cell r="F208">
            <v>56</v>
          </cell>
        </row>
        <row r="209">
          <cell r="A209" t="str">
            <v>6768 С СЫРОМ сос ц/о мгс 0.41кг 6шт.  ОСТАНКИНО</v>
          </cell>
          <cell r="D209">
            <v>189</v>
          </cell>
          <cell r="F209">
            <v>189</v>
          </cell>
        </row>
        <row r="210">
          <cell r="A210" t="str">
            <v>6770 ИСПАНСКИЕ сос ц/о мгс 0.41кг 6шт.  ОСТАНКИНО</v>
          </cell>
          <cell r="D210">
            <v>165</v>
          </cell>
          <cell r="F210">
            <v>165</v>
          </cell>
        </row>
        <row r="211">
          <cell r="A211" t="str">
            <v>6773 САЛЯМИ Папа может п/к в/у 0,28кг 8шт.  ОСТАНКИНО</v>
          </cell>
          <cell r="D211">
            <v>648</v>
          </cell>
          <cell r="F211">
            <v>648</v>
          </cell>
        </row>
        <row r="212">
          <cell r="A212" t="str">
            <v>6777 МЯСНЫЕ С ГОВЯДИНОЙ ПМ сос п/о мгс 0.4кг  ОСТАНКИНО</v>
          </cell>
          <cell r="D212">
            <v>1186</v>
          </cell>
          <cell r="F212">
            <v>1186</v>
          </cell>
        </row>
        <row r="213">
          <cell r="A213" t="str">
            <v>6785 ВЕНСКАЯ САЛЯМИ п/к в/у 0.33кг 8шт.  ОСТАНКИНО</v>
          </cell>
          <cell r="D213">
            <v>542</v>
          </cell>
          <cell r="F213">
            <v>542</v>
          </cell>
        </row>
        <row r="214">
          <cell r="A214" t="str">
            <v>6787 СЕРВЕЛАТ КРЕМЛЕВСКИЙ в/к в/у 0,33кг 8шт.  ОСТАНКИНО</v>
          </cell>
          <cell r="D214">
            <v>523</v>
          </cell>
          <cell r="F214">
            <v>523</v>
          </cell>
        </row>
        <row r="215">
          <cell r="A215" t="str">
            <v>6791 СЕРВЕЛАТ ПРЕМИУМ в/к в/у 0,33кг 8шт.  ОСТАНКИНО</v>
          </cell>
          <cell r="D215">
            <v>228</v>
          </cell>
          <cell r="F215">
            <v>228</v>
          </cell>
        </row>
        <row r="216">
          <cell r="A216" t="str">
            <v>6793 БАЛЫКОВАЯ в/к в/у 0,33кг 8шт.  ОСТАНКИНО</v>
          </cell>
          <cell r="D216">
            <v>929</v>
          </cell>
          <cell r="F216">
            <v>933</v>
          </cell>
        </row>
        <row r="217">
          <cell r="A217" t="str">
            <v>6794 БАЛЫКОВАЯ в/к в/у  ОСТАНКИНО</v>
          </cell>
          <cell r="D217">
            <v>15.9</v>
          </cell>
          <cell r="F217">
            <v>15.9</v>
          </cell>
        </row>
        <row r="218">
          <cell r="A218" t="str">
            <v>6795 ОСТАНКИНСКАЯ в/к в/у 0,33кг 8шт.  ОСТАНКИНО</v>
          </cell>
          <cell r="D218">
            <v>135</v>
          </cell>
          <cell r="F218">
            <v>135</v>
          </cell>
        </row>
        <row r="219">
          <cell r="A219" t="str">
            <v>6801 ОСТАНКИНСКАЯ вар п/о 0.4кг 8шт.  ОСТАНКИНО</v>
          </cell>
          <cell r="D219">
            <v>257</v>
          </cell>
          <cell r="F219">
            <v>258</v>
          </cell>
        </row>
        <row r="220">
          <cell r="A220" t="str">
            <v>6802 ОСТАНКИНСКАЯ вар п/о  ОСТАНКИНО</v>
          </cell>
          <cell r="D220">
            <v>14.7</v>
          </cell>
          <cell r="F220">
            <v>14.7</v>
          </cell>
        </row>
        <row r="221">
          <cell r="A221" t="str">
            <v>6807 СЕРВЕЛАТ ЕВРОПЕЙСКИЙ в/к в/у 0,33кг 8шт.  ОСТАНКИНО</v>
          </cell>
          <cell r="D221">
            <v>146</v>
          </cell>
          <cell r="F221">
            <v>146</v>
          </cell>
        </row>
        <row r="222">
          <cell r="A222" t="str">
            <v>6829 МОЛОЧНЫЕ КЛАССИЧЕСКИЕ сос п/о мгс 2*4_С  ОСТАНКИНО</v>
          </cell>
          <cell r="D222">
            <v>494.4</v>
          </cell>
          <cell r="F222">
            <v>494.4</v>
          </cell>
        </row>
        <row r="223">
          <cell r="A223" t="str">
            <v>6834 ПОСОЛЬСКАЯ ПМ с/к с/н в/у 1/100 10шт.  ОСТАНКИНО</v>
          </cell>
          <cell r="D223">
            <v>352</v>
          </cell>
          <cell r="F223">
            <v>352</v>
          </cell>
        </row>
        <row r="224">
          <cell r="A224" t="str">
            <v>6837 ФИЛЕЙНЫЕ Папа Может сос ц/о мгс 0.4кг  ОСТАНКИНО</v>
          </cell>
          <cell r="D224">
            <v>1292</v>
          </cell>
          <cell r="F224">
            <v>1292</v>
          </cell>
        </row>
        <row r="225">
          <cell r="A225" t="str">
            <v>6839 ДОКТОРСКАЯ ГОСТ вар б/о срез 0.4кг 8шт.  ОСТАНКИНО</v>
          </cell>
          <cell r="D225">
            <v>17</v>
          </cell>
          <cell r="F225">
            <v>17</v>
          </cell>
        </row>
        <row r="226">
          <cell r="A226" t="str">
            <v>6842 ДЫМОВИЦА ИЗ ОКОРОКА к/в мл/к в/у 0,3кг  ОСТАНКИНО</v>
          </cell>
          <cell r="D226">
            <v>19</v>
          </cell>
          <cell r="F226">
            <v>19</v>
          </cell>
        </row>
        <row r="227">
          <cell r="A227" t="str">
            <v>6852 МОЛОЧНЫЕ ПРЕМИУМ ПМ сос п/о в/ у 1/350  ОСТАНКИНО</v>
          </cell>
          <cell r="D227">
            <v>3011</v>
          </cell>
          <cell r="F227">
            <v>3073</v>
          </cell>
        </row>
        <row r="228">
          <cell r="A228" t="str">
            <v>6853 МОЛОЧНЫЕ ПРЕМИУМ ПМ сос п/о мгс 1*6  ОСТАНКИНО</v>
          </cell>
          <cell r="D228">
            <v>325</v>
          </cell>
          <cell r="F228">
            <v>325</v>
          </cell>
        </row>
        <row r="229">
          <cell r="A229" t="str">
            <v>6854 МОЛОЧНЫЕ ПРЕМИУМ ПМ сос п/о мгс 0.6кг  ОСТАНКИНО</v>
          </cell>
          <cell r="D229">
            <v>439</v>
          </cell>
          <cell r="F229">
            <v>439</v>
          </cell>
        </row>
        <row r="230">
          <cell r="A230" t="str">
            <v>6861 ДОМАШНИЙ РЕЦЕПТ Коровино вар п/о  ОСТАНКИНО</v>
          </cell>
          <cell r="D230">
            <v>453.5</v>
          </cell>
          <cell r="F230">
            <v>453.5</v>
          </cell>
        </row>
        <row r="231">
          <cell r="A231" t="str">
            <v>6862 ДОМАШНИЙ РЕЦЕПТ СО ШПИК. Коровино вар п/о  ОСТАНКИНО</v>
          </cell>
          <cell r="D231">
            <v>134.6</v>
          </cell>
          <cell r="F231">
            <v>134.6</v>
          </cell>
        </row>
        <row r="232">
          <cell r="A232" t="str">
            <v>6865 ВЕТЧ.НЕЖНАЯ Коровино п/о  ОСТАНКИНО</v>
          </cell>
          <cell r="D232">
            <v>177.9</v>
          </cell>
          <cell r="F232">
            <v>177.9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6870 С ГОВЯДИНОЙ СН сос п/о мгс 1*6  ОСТАНКИНО</v>
          </cell>
          <cell r="D234">
            <v>15</v>
          </cell>
          <cell r="F234">
            <v>15</v>
          </cell>
        </row>
        <row r="235">
          <cell r="A235" t="str">
            <v>6903 СОЧНЫЕ ПМ сос п/о мгс 0.41кг_osu  ОСТАНКИНО</v>
          </cell>
          <cell r="D235">
            <v>1</v>
          </cell>
          <cell r="F235">
            <v>1</v>
          </cell>
        </row>
        <row r="236">
          <cell r="A236" t="str">
            <v>6909 ДЛЯ ДЕТЕЙ сос п/о мгс 0.33кг 8шт.  ОСТАНКИНО</v>
          </cell>
          <cell r="D236">
            <v>671</v>
          </cell>
          <cell r="F236">
            <v>677</v>
          </cell>
        </row>
        <row r="237">
          <cell r="A237" t="str">
            <v>6919 БЕКОН с/к с/н в/у 1/180 10шт.  ОСТАНКИНО</v>
          </cell>
          <cell r="D237">
            <v>429</v>
          </cell>
          <cell r="F237">
            <v>432</v>
          </cell>
        </row>
        <row r="238">
          <cell r="A238" t="str">
            <v>6921 БЕКОН Папа может с/к с/н в/у 1/140 10шт  ОСТАНКИНО</v>
          </cell>
          <cell r="D238">
            <v>613</v>
          </cell>
          <cell r="F238">
            <v>616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386</v>
          </cell>
          <cell r="F239">
            <v>386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453</v>
          </cell>
          <cell r="F240">
            <v>453</v>
          </cell>
        </row>
        <row r="241">
          <cell r="A241" t="str">
            <v>БОНУС ДОМАШНИЙ РЕЦЕПТ Коровино 0.5кг 8шт. (6305)</v>
          </cell>
          <cell r="D241">
            <v>62</v>
          </cell>
          <cell r="F241">
            <v>62</v>
          </cell>
        </row>
        <row r="242">
          <cell r="A242" t="str">
            <v>БОНУС ДОМАШНИЙ РЕЦЕПТ Коровино вар п/о (5324)</v>
          </cell>
          <cell r="D242">
            <v>46</v>
          </cell>
          <cell r="F242">
            <v>46</v>
          </cell>
        </row>
        <row r="243">
          <cell r="A243" t="str">
            <v>БОНУС СОЧНЫЕ сос п/о мгс 0.41кг_UZ (6087)  ОСТАНКИНО</v>
          </cell>
          <cell r="D243">
            <v>160</v>
          </cell>
          <cell r="F243">
            <v>160</v>
          </cell>
        </row>
        <row r="244">
          <cell r="A244" t="str">
            <v>БОНУС СОЧНЫЕ сос п/о мгс 1*6_UZ (6088)  ОСТАНКИНО</v>
          </cell>
          <cell r="D244">
            <v>355</v>
          </cell>
          <cell r="F244">
            <v>355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967.81299999999999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1189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1.4</v>
          </cell>
        </row>
        <row r="248">
          <cell r="A248" t="str">
            <v>БОНУС_Колбаса вареная Филейская ТМ Вязанка. ВЕС  ПОКОМ</v>
          </cell>
          <cell r="F248">
            <v>366.137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419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110.70099999999999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342</v>
          </cell>
        </row>
        <row r="252">
          <cell r="A252" t="str">
            <v>Бутербродная вареная 0,47 кг шт.  СПК</v>
          </cell>
          <cell r="D252">
            <v>105</v>
          </cell>
          <cell r="F252">
            <v>105</v>
          </cell>
        </row>
        <row r="253">
          <cell r="A253" t="str">
            <v>Вацлавская п/к (черева) 390 гр.шт. термоус.пак  СПК</v>
          </cell>
          <cell r="D253">
            <v>127</v>
          </cell>
          <cell r="F253">
            <v>127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7</v>
          </cell>
          <cell r="F254">
            <v>462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1220</v>
          </cell>
          <cell r="F255">
            <v>2830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2424</v>
          </cell>
          <cell r="F256">
            <v>3939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12</v>
          </cell>
          <cell r="F257">
            <v>414</v>
          </cell>
        </row>
        <row r="258">
          <cell r="A258" t="str">
            <v>Готовые чебуреки со свининой и говядиной Гор.шт.0,36 кг зам.  ПОКОМ</v>
          </cell>
          <cell r="D258">
            <v>2</v>
          </cell>
          <cell r="F258">
            <v>2</v>
          </cell>
        </row>
        <row r="259">
          <cell r="A259" t="str">
            <v>Гуцульская с/к "КолбасГрад" 160 гр.шт. термоус. пак  СПК</v>
          </cell>
          <cell r="D259">
            <v>145</v>
          </cell>
          <cell r="F259">
            <v>145</v>
          </cell>
        </row>
        <row r="260">
          <cell r="A260" t="str">
            <v>Дельгаро с/в "Эликатессе" 140 гр.шт.  СПК</v>
          </cell>
          <cell r="D260">
            <v>70</v>
          </cell>
          <cell r="F260">
            <v>70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335</v>
          </cell>
          <cell r="F261">
            <v>335</v>
          </cell>
        </row>
        <row r="262">
          <cell r="A262" t="str">
            <v>Докторская вареная в/с  СПК</v>
          </cell>
          <cell r="D262">
            <v>8.4</v>
          </cell>
          <cell r="F262">
            <v>8.4</v>
          </cell>
        </row>
        <row r="263">
          <cell r="A263" t="str">
            <v>Докторская вареная в/с 0,47 кг шт.  СПК</v>
          </cell>
          <cell r="D263">
            <v>133</v>
          </cell>
          <cell r="F263">
            <v>133</v>
          </cell>
        </row>
        <row r="264">
          <cell r="A264" t="str">
            <v>Докторская вареная термоус.пак. "Высокий вкус"  СПК</v>
          </cell>
          <cell r="D264">
            <v>114.056</v>
          </cell>
          <cell r="F264">
            <v>114.056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17</v>
          </cell>
          <cell r="F266">
            <v>17</v>
          </cell>
        </row>
        <row r="267">
          <cell r="A267" t="str">
            <v>Классическая вареная 400 гр.шт.  СПК</v>
          </cell>
          <cell r="D267">
            <v>1</v>
          </cell>
          <cell r="F267">
            <v>1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1236</v>
          </cell>
          <cell r="F268">
            <v>1236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1078</v>
          </cell>
          <cell r="F269">
            <v>1078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236</v>
          </cell>
          <cell r="F270">
            <v>236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69</v>
          </cell>
          <cell r="F271">
            <v>69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5</v>
          </cell>
          <cell r="F272">
            <v>602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2448</v>
          </cell>
        </row>
        <row r="275">
          <cell r="A275" t="str">
            <v>Ла Фаворте с/в "Эликатессе" 140 гр.шт.  СПК</v>
          </cell>
          <cell r="D275">
            <v>108</v>
          </cell>
          <cell r="F275">
            <v>108</v>
          </cell>
        </row>
        <row r="276">
          <cell r="A276" t="str">
            <v>Ливерная Печеночная "Просто выгодно" 0,3 кг.шт.  СПК</v>
          </cell>
          <cell r="D276">
            <v>291</v>
          </cell>
          <cell r="F276">
            <v>291</v>
          </cell>
        </row>
        <row r="277">
          <cell r="A277" t="str">
            <v>Любительская вареная термоус.пак. "Высокий вкус"  СПК</v>
          </cell>
          <cell r="D277">
            <v>123.5</v>
          </cell>
          <cell r="F277">
            <v>123.5</v>
          </cell>
        </row>
        <row r="278">
          <cell r="A278" t="str">
            <v>Мини-пицца с ветчиной и сыром 0,3кг ТМ Зареченские  ПОКОМ</v>
          </cell>
          <cell r="F278">
            <v>27</v>
          </cell>
        </row>
        <row r="279">
          <cell r="A279" t="str">
            <v>Мини-сосиски в тесте 0,3кг ТМ Зареченские  ПОКОМ</v>
          </cell>
          <cell r="D279">
            <v>1</v>
          </cell>
          <cell r="F279">
            <v>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247.20099999999999</v>
          </cell>
        </row>
        <row r="281">
          <cell r="A281" t="str">
            <v>Мини-чебуречки с мясом ВЕС 5,5кг ТМ Зареченские  ПОКОМ</v>
          </cell>
          <cell r="F281">
            <v>148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</v>
          </cell>
          <cell r="F282">
            <v>41</v>
          </cell>
        </row>
        <row r="283">
          <cell r="A283" t="str">
            <v>Мини-шарики с курочкой и сыром ТМ Зареченские ВЕС  ПОКОМ</v>
          </cell>
          <cell r="F283">
            <v>203.7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4.5</v>
          </cell>
          <cell r="F285">
            <v>4.5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13</v>
          </cell>
          <cell r="F286">
            <v>2817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16</v>
          </cell>
          <cell r="F288">
            <v>1735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11</v>
          </cell>
          <cell r="F289">
            <v>1835</v>
          </cell>
        </row>
        <row r="290">
          <cell r="A290" t="str">
            <v>Наггетсы с куриным филе и сыром ТМ Вязанка 0,25 кг ПОКОМ</v>
          </cell>
          <cell r="D290">
            <v>20</v>
          </cell>
          <cell r="F290">
            <v>761</v>
          </cell>
        </row>
        <row r="291">
          <cell r="A291" t="str">
            <v>Наггетсы Хрустящие 0,3кг ТМ Зареченские  ПОКОМ</v>
          </cell>
          <cell r="F291">
            <v>95</v>
          </cell>
        </row>
        <row r="292">
          <cell r="A292" t="str">
            <v>Наггетсы Хрустящие ТМ Зареченские. ВЕС ПОКОМ</v>
          </cell>
          <cell r="D292">
            <v>6</v>
          </cell>
          <cell r="F292">
            <v>740</v>
          </cell>
        </row>
        <row r="293">
          <cell r="A293" t="str">
            <v>Оригинальная с перцем с/к  СПК</v>
          </cell>
          <cell r="D293">
            <v>125.3</v>
          </cell>
          <cell r="F293">
            <v>125.3</v>
          </cell>
        </row>
        <row r="294">
          <cell r="A294" t="str">
            <v>Особая вареная  СПК</v>
          </cell>
          <cell r="D294">
            <v>2.5</v>
          </cell>
          <cell r="F294">
            <v>2.5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344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55</v>
          </cell>
        </row>
        <row r="297">
          <cell r="A297" t="str">
            <v>Пельмени Бигбули #МЕГАВКУСИЩЕ с сочной грудинкой 0,9 кг  ПОКОМ</v>
          </cell>
          <cell r="F297">
            <v>971</v>
          </cell>
        </row>
        <row r="298">
          <cell r="A298" t="str">
            <v>Пельмени Бигбули с мясом, Горячая штучка 0,43кг  ПОКОМ</v>
          </cell>
          <cell r="D298">
            <v>3</v>
          </cell>
          <cell r="F298">
            <v>174</v>
          </cell>
        </row>
        <row r="299">
          <cell r="A299" t="str">
            <v>Пельмени Бигбули с мясом, Горячая штучка 0,9кг  ПОКОМ</v>
          </cell>
          <cell r="D299">
            <v>1</v>
          </cell>
          <cell r="F299">
            <v>295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835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210</v>
          </cell>
        </row>
        <row r="302">
          <cell r="A302" t="str">
            <v>Пельмени Бульмени Жюльен Горячая штучка 0,43  ПОКОМ</v>
          </cell>
          <cell r="D302">
            <v>1</v>
          </cell>
          <cell r="F302">
            <v>1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2</v>
          </cell>
          <cell r="F303">
            <v>254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172</v>
          </cell>
          <cell r="F304">
            <v>2166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5</v>
          </cell>
          <cell r="F305">
            <v>1168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D306">
            <v>2.7</v>
          </cell>
          <cell r="F306">
            <v>249.70099999999999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1135.2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494</v>
          </cell>
          <cell r="F308">
            <v>3000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8</v>
          </cell>
          <cell r="F309">
            <v>1061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27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52</v>
          </cell>
        </row>
        <row r="312">
          <cell r="A312" t="str">
            <v>Пельмени Жемчужные сфера 1,0кг ТМ Зареченские  ПОКОМ</v>
          </cell>
          <cell r="F312">
            <v>26</v>
          </cell>
        </row>
        <row r="313">
          <cell r="A313" t="str">
            <v>Пельмени Медвежьи ушки с фермерскими сливками 0,7кг  ПОКОМ</v>
          </cell>
          <cell r="D313">
            <v>6</v>
          </cell>
          <cell r="F313">
            <v>229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5</v>
          </cell>
          <cell r="F314">
            <v>166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90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6</v>
          </cell>
          <cell r="F316">
            <v>1142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552.29999999999995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571</v>
          </cell>
        </row>
        <row r="320">
          <cell r="A320" t="str">
            <v>Пельмени Сочные сфера 0,8 кг ТМ Стародворье  ПОКОМ</v>
          </cell>
          <cell r="F320">
            <v>65</v>
          </cell>
        </row>
        <row r="321">
          <cell r="A321" t="str">
            <v>Пельмени Татарские 0,4кг ТМ Особый рецепт  ПОКОМ</v>
          </cell>
          <cell r="F321">
            <v>80</v>
          </cell>
        </row>
        <row r="322">
          <cell r="A322" t="str">
            <v>Пипперони с/к "Эликатессе" 0,10 кг.шт.  СПК</v>
          </cell>
          <cell r="D322">
            <v>24</v>
          </cell>
          <cell r="F322">
            <v>24</v>
          </cell>
        </row>
        <row r="323">
          <cell r="A323" t="str">
            <v>Пирожки с мясом 0,3кг ТМ Зареченские  ПОКОМ</v>
          </cell>
          <cell r="D323">
            <v>1</v>
          </cell>
          <cell r="F323">
            <v>8</v>
          </cell>
        </row>
        <row r="324">
          <cell r="A324" t="str">
            <v>Пирожки с мясом 3,7кг ВЕС ТМ Зареченские  ПОКОМ</v>
          </cell>
          <cell r="F324">
            <v>218.31100000000001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4</v>
          </cell>
          <cell r="F325">
            <v>23</v>
          </cell>
        </row>
        <row r="326">
          <cell r="A326" t="str">
            <v>Пирожки с яблоком и грушей 0,3кг ТМ Зареченские  ПОКОМ</v>
          </cell>
          <cell r="F326">
            <v>4</v>
          </cell>
        </row>
        <row r="327">
          <cell r="A327" t="str">
            <v>Пирожки с яблоком и грушей ВЕС ТМ Зареченские  ПОКОМ</v>
          </cell>
          <cell r="F327">
            <v>25.210999999999999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23</v>
          </cell>
          <cell r="F328">
            <v>23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33</v>
          </cell>
          <cell r="F330">
            <v>33</v>
          </cell>
        </row>
        <row r="331">
          <cell r="A331" t="str">
            <v>Плавленый Сыр колбасный копченый 40% СТМ "ПапаМожет" 400 гр  ОСТАНКИНО</v>
          </cell>
          <cell r="D331">
            <v>2</v>
          </cell>
          <cell r="F331">
            <v>2</v>
          </cell>
        </row>
        <row r="332">
          <cell r="A332" t="str">
            <v>Покровская вареная 0,47 кг шт.  СПК</v>
          </cell>
          <cell r="D332">
            <v>48</v>
          </cell>
          <cell r="F332">
            <v>48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8</v>
          </cell>
          <cell r="F333">
            <v>8</v>
          </cell>
        </row>
        <row r="334">
          <cell r="A334" t="str">
            <v>Ричеза с/к 230 гр.шт.  СПК</v>
          </cell>
          <cell r="D334">
            <v>198</v>
          </cell>
          <cell r="F334">
            <v>198</v>
          </cell>
        </row>
        <row r="335">
          <cell r="A335" t="str">
            <v>Сальчетти с/к 230 гр.шт.  СПК</v>
          </cell>
          <cell r="D335">
            <v>430</v>
          </cell>
          <cell r="F335">
            <v>430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115</v>
          </cell>
          <cell r="F336">
            <v>115</v>
          </cell>
        </row>
        <row r="337">
          <cell r="A337" t="str">
            <v>Салями Трюфель с/в "Эликатессе" 0,16 кг.шт.  СПК</v>
          </cell>
          <cell r="D337">
            <v>91</v>
          </cell>
          <cell r="F337">
            <v>91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208.95699999999999</v>
          </cell>
          <cell r="F338">
            <v>208.95699999999999</v>
          </cell>
        </row>
        <row r="339">
          <cell r="A339" t="str">
            <v>Сардельки "Необыкновенные" (в ср.защ.атм.)  СПК</v>
          </cell>
          <cell r="D339">
            <v>15.513</v>
          </cell>
          <cell r="F339">
            <v>15.513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117.72799999999999</v>
          </cell>
          <cell r="F340">
            <v>117.72799999999999</v>
          </cell>
        </row>
        <row r="341">
          <cell r="A341" t="str">
            <v>Семейная с чесночком Экстра вареная  СПК</v>
          </cell>
          <cell r="D341">
            <v>21</v>
          </cell>
          <cell r="F341">
            <v>21</v>
          </cell>
        </row>
        <row r="342">
          <cell r="A342" t="str">
            <v>Семейная с чесночком Экстра вареная 0,5 кг.шт.  СПК</v>
          </cell>
          <cell r="D342">
            <v>8</v>
          </cell>
          <cell r="F342">
            <v>8</v>
          </cell>
        </row>
        <row r="343">
          <cell r="A343" t="str">
            <v>Сервелат Европейский в/к, в/с 0,38 кг.шт.термофор.пак  СПК</v>
          </cell>
          <cell r="D343">
            <v>221</v>
          </cell>
          <cell r="F343">
            <v>221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168</v>
          </cell>
          <cell r="F344">
            <v>168</v>
          </cell>
        </row>
        <row r="345">
          <cell r="A345" t="str">
            <v>Сервелат Финский в/к 0,38 кг.шт. термофор.пак.  СПК</v>
          </cell>
          <cell r="D345">
            <v>98</v>
          </cell>
          <cell r="F345">
            <v>98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211</v>
          </cell>
          <cell r="F346">
            <v>211</v>
          </cell>
        </row>
        <row r="347">
          <cell r="A347" t="str">
            <v>Сервелат Фирменный в/к 0,38 кг.шт. термофор.пак.  СПК</v>
          </cell>
          <cell r="D347">
            <v>22</v>
          </cell>
          <cell r="F347">
            <v>22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387</v>
          </cell>
          <cell r="F348">
            <v>387</v>
          </cell>
        </row>
        <row r="349">
          <cell r="A349" t="str">
            <v>Сибирская особая с/к 0,235 кг шт.  СПК</v>
          </cell>
          <cell r="D349">
            <v>350</v>
          </cell>
          <cell r="F349">
            <v>350</v>
          </cell>
        </row>
        <row r="350">
          <cell r="A350" t="str">
            <v>Славянская п/к 0,38 кг шт.термофор.пак.  СПК</v>
          </cell>
          <cell r="D350">
            <v>15</v>
          </cell>
          <cell r="F350">
            <v>15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139.5</v>
          </cell>
          <cell r="F351">
            <v>139.5</v>
          </cell>
        </row>
        <row r="352">
          <cell r="A352" t="str">
            <v>Смаколадьи с яблоком и грушей ТМ Зареченские,0,9 кг ПОКОМ</v>
          </cell>
          <cell r="F352">
            <v>2</v>
          </cell>
        </row>
        <row r="353">
          <cell r="A353" t="str">
            <v>Сосиски "Баварские" 0,36 кг.шт. вак.упак.  СПК</v>
          </cell>
          <cell r="D353">
            <v>22</v>
          </cell>
          <cell r="F353">
            <v>22</v>
          </cell>
        </row>
        <row r="354">
          <cell r="A354" t="str">
            <v>Сосиски "БОЛЬШАЯ SOSиска" (в ср.защ.атм.) 1,0 кг  СПК</v>
          </cell>
          <cell r="D354">
            <v>6</v>
          </cell>
          <cell r="F354">
            <v>6</v>
          </cell>
        </row>
        <row r="355">
          <cell r="A355" t="str">
            <v>Сосиски "БОЛЬШАЯ SOSиска" Бекон (лоток с ср.защ.атм.)  СПК</v>
          </cell>
          <cell r="D355">
            <v>6</v>
          </cell>
          <cell r="F355">
            <v>6</v>
          </cell>
        </row>
        <row r="356">
          <cell r="A356" t="str">
            <v>Сосиски "Молочные" 0,36 кг.шт. вак.упак.  СПК</v>
          </cell>
          <cell r="D356">
            <v>21</v>
          </cell>
          <cell r="F356">
            <v>21</v>
          </cell>
        </row>
        <row r="357">
          <cell r="A357" t="str">
            <v>Сосиски Мини (коллаген) (лоток с ср.защ.атм.) (для ХОРЕКА)  СПК</v>
          </cell>
          <cell r="D357">
            <v>9</v>
          </cell>
          <cell r="F357">
            <v>9</v>
          </cell>
        </row>
        <row r="358">
          <cell r="A358" t="str">
            <v>Сосиски Мусульманские "Просто выгодно" (в ср.защ.атм.)  СПК</v>
          </cell>
          <cell r="D358">
            <v>40.332000000000001</v>
          </cell>
          <cell r="F358">
            <v>40.332000000000001</v>
          </cell>
        </row>
        <row r="359">
          <cell r="A359" t="str">
            <v>Сосиски Хот-дог подкопченные (лоток с ср.защ.атм.)  СПК</v>
          </cell>
          <cell r="D359">
            <v>49</v>
          </cell>
          <cell r="F359">
            <v>49</v>
          </cell>
        </row>
        <row r="360">
          <cell r="A360" t="str">
            <v>Сосисоны в темпуре ВЕС  ПОКОМ</v>
          </cell>
          <cell r="F360">
            <v>14.2</v>
          </cell>
        </row>
        <row r="361">
          <cell r="A361" t="str">
            <v>Сочный мегачебурек ТМ Зареченские ВЕС ПОКОМ</v>
          </cell>
          <cell r="D361">
            <v>2.2400000000000002</v>
          </cell>
          <cell r="F361">
            <v>327.83</v>
          </cell>
        </row>
        <row r="362">
          <cell r="A362" t="str">
            <v>Сыр "Пармезан" 40% колотый 100 гр  ОСТАНКИНО</v>
          </cell>
          <cell r="D362">
            <v>9</v>
          </cell>
          <cell r="F362">
            <v>9</v>
          </cell>
        </row>
        <row r="363">
          <cell r="A363" t="str">
            <v>Сыр "Пармезан" 40% кусок 180 гр  ОСТАНКИНО</v>
          </cell>
          <cell r="D363">
            <v>123</v>
          </cell>
          <cell r="F363">
            <v>123</v>
          </cell>
        </row>
        <row r="364">
          <cell r="A364" t="str">
            <v>Сыр Боккончини копченый 40% 100 гр.  ОСТАНКИНО</v>
          </cell>
          <cell r="D364">
            <v>43</v>
          </cell>
          <cell r="F364">
            <v>43</v>
          </cell>
        </row>
        <row r="365">
          <cell r="A365" t="str">
            <v>Сыр Гауда 45% тм Папа Может, нарезанные ломтики 125г (МИНИ)  Останкино</v>
          </cell>
          <cell r="D365">
            <v>6</v>
          </cell>
          <cell r="F365">
            <v>6</v>
          </cell>
        </row>
        <row r="366">
          <cell r="A366" t="str">
            <v>Сыр колбасный копченый Папа Может 400 гр  ОСТАНКИНО</v>
          </cell>
          <cell r="D366">
            <v>11</v>
          </cell>
          <cell r="F366">
            <v>11</v>
          </cell>
        </row>
        <row r="367">
          <cell r="A367" t="str">
            <v>Сыр Министерский 45% тм Папа Может, нарезанные ломтики 125г (МИНИ)  ОСТАНКИНО</v>
          </cell>
          <cell r="D367">
            <v>1</v>
          </cell>
          <cell r="F367">
            <v>1</v>
          </cell>
        </row>
        <row r="368">
          <cell r="A368" t="str">
            <v>Сыр ПАПА МОЖЕТ "Гауда Голд" 45% 180 г  ОСТАНКИНО</v>
          </cell>
          <cell r="D368">
            <v>453</v>
          </cell>
          <cell r="F368">
            <v>453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905</v>
          </cell>
          <cell r="F369">
            <v>905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12.5</v>
          </cell>
          <cell r="F370">
            <v>12.5</v>
          </cell>
        </row>
        <row r="371">
          <cell r="A371" t="str">
            <v>Сыр ПАПА МОЖЕТ "Министерский" 180гр, 45 %  ОСТАНКИНО</v>
          </cell>
          <cell r="D371">
            <v>97</v>
          </cell>
          <cell r="F371">
            <v>97</v>
          </cell>
        </row>
        <row r="372">
          <cell r="A372" t="str">
            <v>Сыр ПАПА МОЖЕТ "Папин завтрак" 180гр, 45 %  ОСТАНКИНО</v>
          </cell>
          <cell r="D372">
            <v>32</v>
          </cell>
          <cell r="F372">
            <v>32</v>
          </cell>
        </row>
        <row r="373">
          <cell r="A373" t="str">
            <v>Сыр ПАПА МОЖЕТ "Российский традиционный" 45% 180 г  ОСТАНКИНО</v>
          </cell>
          <cell r="D373">
            <v>1045</v>
          </cell>
          <cell r="F373">
            <v>1045</v>
          </cell>
        </row>
        <row r="374">
          <cell r="A374" t="str">
            <v>Сыр ПАПА МОЖЕТ "Тильзитер" 45% 180 г  ОСТАНКИНО</v>
          </cell>
          <cell r="D374">
            <v>337</v>
          </cell>
          <cell r="F374">
            <v>337</v>
          </cell>
        </row>
        <row r="375">
          <cell r="A375" t="str">
            <v>Сыр Папа Может "Тильзитер", 45% брусок ВЕС   ОСТАНКИНО</v>
          </cell>
          <cell r="D375">
            <v>108.6</v>
          </cell>
          <cell r="F375">
            <v>108.6</v>
          </cell>
        </row>
        <row r="376">
          <cell r="A376" t="str">
            <v>Сыр Папа Может Голландский 45%, нарез, 125г (9 шт)  Останкино</v>
          </cell>
          <cell r="D376">
            <v>77</v>
          </cell>
          <cell r="F376">
            <v>77</v>
          </cell>
        </row>
        <row r="377">
          <cell r="A377" t="str">
            <v>Сыр Папа Может Российский 50%, нарезка 125г  Останкино</v>
          </cell>
          <cell r="D377">
            <v>5</v>
          </cell>
          <cell r="F377">
            <v>5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75</v>
          </cell>
          <cell r="F378">
            <v>75</v>
          </cell>
        </row>
        <row r="379">
          <cell r="A379" t="str">
            <v>Сыр полутвердый "Голландский" 45%, брус ВЕС  ОСТАНКИНО</v>
          </cell>
          <cell r="D379">
            <v>7</v>
          </cell>
          <cell r="F379">
            <v>7</v>
          </cell>
        </row>
        <row r="380">
          <cell r="A380" t="str">
            <v>Сыр рассольный жирный Чечил 45% 100 гр  ОСТАНКИНО</v>
          </cell>
          <cell r="D380">
            <v>3</v>
          </cell>
          <cell r="F380">
            <v>3</v>
          </cell>
        </row>
        <row r="381">
          <cell r="A381" t="str">
            <v>Сыр рассольный жирный Чечил копченый 45% 100 гр  ОСТАНКИНО</v>
          </cell>
          <cell r="D381">
            <v>3</v>
          </cell>
          <cell r="F381">
            <v>3</v>
          </cell>
        </row>
        <row r="382">
          <cell r="A382" t="str">
            <v>Сыр Российский сливочный 45% тм Папа Может, нарезанные ломтики 125г (МИНИ)  ОСТАНКИНО</v>
          </cell>
          <cell r="D382">
            <v>117</v>
          </cell>
          <cell r="F382">
            <v>117</v>
          </cell>
        </row>
        <row r="383">
          <cell r="A383" t="str">
            <v>Сыр Скаморца свежий 40% 100 гр.  ОСТАНКИНО</v>
          </cell>
          <cell r="D383">
            <v>49</v>
          </cell>
          <cell r="F383">
            <v>49</v>
          </cell>
        </row>
        <row r="384">
          <cell r="A384" t="str">
            <v>Сыр Творож. Сливочный 140 гр  ОСТАНКИНО</v>
          </cell>
          <cell r="D384">
            <v>4</v>
          </cell>
          <cell r="F384">
            <v>4</v>
          </cell>
        </row>
        <row r="385">
          <cell r="A385" t="str">
            <v>Сыр творожный с зеленью 60% Папа может 140 гр.  ОСТАНКИНО</v>
          </cell>
          <cell r="D385">
            <v>40</v>
          </cell>
          <cell r="F385">
            <v>40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4</v>
          </cell>
          <cell r="F386">
            <v>4</v>
          </cell>
        </row>
        <row r="387">
          <cell r="A387" t="str">
            <v>Сыр Чечил копченый 43% 100г/6шт ТМ Папа Может  ОСТАНКИНО</v>
          </cell>
          <cell r="D387">
            <v>106</v>
          </cell>
          <cell r="F387">
            <v>106</v>
          </cell>
        </row>
        <row r="388">
          <cell r="A388" t="str">
            <v>Сыр Чечил свежий 45% 100г/6шт ТМ Папа Может  ОСТАНКИНО</v>
          </cell>
          <cell r="D388">
            <v>137</v>
          </cell>
          <cell r="F388">
            <v>137</v>
          </cell>
        </row>
        <row r="389">
          <cell r="A389" t="str">
            <v>Сыч/Прод Коровино Российский 50% 200г СЗМЖ  ОСТАНКИНО</v>
          </cell>
          <cell r="D389">
            <v>150</v>
          </cell>
          <cell r="F389">
            <v>150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35.799999999999997</v>
          </cell>
          <cell r="F390">
            <v>35.799999999999997</v>
          </cell>
        </row>
        <row r="391">
          <cell r="A391" t="str">
            <v>Сыч/Прод Коровино Российский Оригин 50% ВЕС (5 кг)  ОСТАНКИНО</v>
          </cell>
          <cell r="D391">
            <v>3</v>
          </cell>
          <cell r="F391">
            <v>9.2650000000000006</v>
          </cell>
        </row>
        <row r="392">
          <cell r="A392" t="str">
            <v>Сыч/Прод Коровино Тильзитер 50% 200г СЗМЖ  ОСТАНКИНО</v>
          </cell>
          <cell r="D392">
            <v>105</v>
          </cell>
          <cell r="F392">
            <v>105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242</v>
          </cell>
          <cell r="F393">
            <v>242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15</v>
          </cell>
          <cell r="F394">
            <v>15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202</v>
          </cell>
          <cell r="F395">
            <v>202</v>
          </cell>
        </row>
        <row r="396">
          <cell r="A396" t="str">
            <v>Торо Неро с/в "Эликатессе" 140 гр.шт.  СПК</v>
          </cell>
          <cell r="D396">
            <v>47</v>
          </cell>
          <cell r="F396">
            <v>47</v>
          </cell>
        </row>
        <row r="397">
          <cell r="A397" t="str">
            <v>Уши свиные копченые к пиву 0,15кг нар. д/ф шт.  СПК</v>
          </cell>
          <cell r="D397">
            <v>28</v>
          </cell>
          <cell r="F397">
            <v>28</v>
          </cell>
        </row>
        <row r="398">
          <cell r="A398" t="str">
            <v>Фестивальная пора с/к 100 гр.шт.нар. (лоток с ср.защ.атм.)  СПК</v>
          </cell>
          <cell r="D398">
            <v>418</v>
          </cell>
          <cell r="F398">
            <v>418</v>
          </cell>
        </row>
        <row r="399">
          <cell r="A399" t="str">
            <v>Фестивальная пора с/к 235 гр.шт.  СПК</v>
          </cell>
          <cell r="D399">
            <v>606.5</v>
          </cell>
          <cell r="F399">
            <v>606.5</v>
          </cell>
        </row>
        <row r="400">
          <cell r="A400" t="str">
            <v>Фестивальная пора с/к термоус.пак  СПК</v>
          </cell>
          <cell r="D400">
            <v>52.5</v>
          </cell>
          <cell r="F400">
            <v>52.5</v>
          </cell>
        </row>
        <row r="401">
          <cell r="A401" t="str">
            <v>Фуэт с/в "Эликатессе" 160 гр.шт.  СПК</v>
          </cell>
          <cell r="D401">
            <v>232</v>
          </cell>
          <cell r="F401">
            <v>232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3</v>
          </cell>
          <cell r="F403">
            <v>424</v>
          </cell>
        </row>
        <row r="404">
          <cell r="A404" t="str">
            <v>Хотстеры ТМ Горячая штучка ТС Хотстеры 0,25 кг зам  ПОКОМ</v>
          </cell>
          <cell r="D404">
            <v>374</v>
          </cell>
          <cell r="F404">
            <v>1524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11</v>
          </cell>
          <cell r="F405">
            <v>482</v>
          </cell>
        </row>
        <row r="406">
          <cell r="A406" t="str">
            <v>Хрустящие крылышки ТМ Горячая штучка 0,3 кг зам  ПОКОМ</v>
          </cell>
          <cell r="D406">
            <v>7</v>
          </cell>
          <cell r="F406">
            <v>521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12.8</v>
          </cell>
        </row>
        <row r="408">
          <cell r="A408" t="str">
            <v>Чебупай сочное яблоко ТМ Горячая штучка 0,2 кг зам.  ПОКОМ</v>
          </cell>
          <cell r="D408">
            <v>2</v>
          </cell>
          <cell r="F408">
            <v>179</v>
          </cell>
        </row>
        <row r="409">
          <cell r="A409" t="str">
            <v>Чебупай спелая вишня ТМ Горячая штучка 0,2 кг зам.  ПОКОМ</v>
          </cell>
          <cell r="D409">
            <v>2</v>
          </cell>
          <cell r="F409">
            <v>346</v>
          </cell>
        </row>
        <row r="410">
          <cell r="A410" t="str">
            <v>Чебупели Foodgital 0,25кг ТМ Горячая штучка  ПОКОМ</v>
          </cell>
          <cell r="F410">
            <v>76</v>
          </cell>
        </row>
        <row r="411">
          <cell r="A411" t="str">
            <v>Чебупели Курочка гриль ТМ Горячая штучка, 0,3 кг зам  ПОКОМ</v>
          </cell>
          <cell r="D411">
            <v>2</v>
          </cell>
          <cell r="F411">
            <v>240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1467</v>
          </cell>
          <cell r="F412">
            <v>3147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1217</v>
          </cell>
          <cell r="F413">
            <v>4520</v>
          </cell>
        </row>
        <row r="414">
          <cell r="A414" t="str">
            <v>Чебуреки Мясные вес 2,7 кг ТМ Зареченские ВЕС ПОКОМ</v>
          </cell>
          <cell r="F414">
            <v>13.5</v>
          </cell>
        </row>
        <row r="415">
          <cell r="A415" t="str">
            <v>Чебуреки сочные ВЕС ТМ Зареченские  ПОКОМ</v>
          </cell>
          <cell r="F415">
            <v>410</v>
          </cell>
        </row>
        <row r="416">
          <cell r="A416" t="str">
            <v>Шпикачки Русские (черева) (в ср.защ.атм.) "Высокий вкус"  СПК</v>
          </cell>
          <cell r="D416">
            <v>175.67699999999999</v>
          </cell>
          <cell r="F416">
            <v>175.67699999999999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122</v>
          </cell>
          <cell r="F417">
            <v>122</v>
          </cell>
        </row>
        <row r="418">
          <cell r="A418" t="str">
            <v>Юбилейная с/к 0,10 кг.шт. нарезка (лоток с ср.защ.атм.)  СПК</v>
          </cell>
          <cell r="D418">
            <v>70</v>
          </cell>
          <cell r="F418">
            <v>70</v>
          </cell>
        </row>
        <row r="419">
          <cell r="A419" t="str">
            <v>Юбилейная с/к 0,235 кг.шт.  СПК</v>
          </cell>
          <cell r="D419">
            <v>696</v>
          </cell>
          <cell r="F419">
            <v>696</v>
          </cell>
        </row>
        <row r="420">
          <cell r="A420" t="str">
            <v>Итого</v>
          </cell>
          <cell r="D420">
            <v>138657.16899999999</v>
          </cell>
          <cell r="F420">
            <v>282180.55699999997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10.10.2024 - 10.10.2024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65.751000000000005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117.574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191.30600000000001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22.27</v>
          </cell>
        </row>
        <row r="11">
          <cell r="A11" t="str">
            <v xml:space="preserve"> 022  Колбаса Вязанка со шпиком, вектор 0,5кг, ПОКОМ</v>
          </cell>
          <cell r="D11">
            <v>64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313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143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75.438000000000002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692.55600000000004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136.58600000000001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105.00700000000001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46.265999999999998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52.207000000000001</v>
          </cell>
        </row>
        <row r="30">
          <cell r="A30" t="str">
            <v xml:space="preserve"> 240  Колбаса Салями охотничья, ВЕС. ПОКОМ</v>
          </cell>
          <cell r="D30">
            <v>1.0529999999999999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91.875</v>
          </cell>
        </row>
        <row r="32">
          <cell r="A32" t="str">
            <v xml:space="preserve"> 247  Сардельки Нежные, ВЕС.  ПОКОМ</v>
          </cell>
          <cell r="D32">
            <v>27.76</v>
          </cell>
        </row>
        <row r="33">
          <cell r="A33" t="str">
            <v xml:space="preserve"> 248  Сардельки Сочные ТМ Особый рецепт,   ПОКОМ</v>
          </cell>
          <cell r="D33">
            <v>39.44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236.626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27.66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37.670999999999999</v>
          </cell>
        </row>
        <row r="37">
          <cell r="A37" t="str">
            <v xml:space="preserve"> 263  Шпикачки Стародворские, ВЕС.  ПОКОМ</v>
          </cell>
          <cell r="D37">
            <v>12.105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32.174999999999997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35.9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22.99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219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608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376</v>
          </cell>
        </row>
        <row r="44">
          <cell r="A44" t="str">
            <v xml:space="preserve"> 283  Сосиски Сочинки, ВЕС, ТМ Стародворье ПОКОМ</v>
          </cell>
          <cell r="D44">
            <v>121.82299999999999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35.685000000000002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398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491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14.651999999999999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39.848999999999997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338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93.822000000000003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104.872</v>
          </cell>
        </row>
        <row r="57">
          <cell r="A57" t="str">
            <v xml:space="preserve"> 316  Колбаса Нежная ТМ Зареченские ВЕС  ПОКОМ</v>
          </cell>
          <cell r="D57">
            <v>43.558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12.224</v>
          </cell>
        </row>
        <row r="59">
          <cell r="A59" t="str">
            <v xml:space="preserve"> 318  Сосиски Датские ТМ Зареченские, ВЕС  ПОКОМ</v>
          </cell>
          <cell r="D59">
            <v>263.71100000000001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574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521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175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182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150.251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80</v>
          </cell>
        </row>
        <row r="67">
          <cell r="A67" t="str">
            <v xml:space="preserve"> 335  Колбаса Сливушка ТМ Вязанка. ВЕС.  ПОКОМ </v>
          </cell>
          <cell r="D67">
            <v>32.664000000000001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493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405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81.292000000000002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73.417000000000002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123.23699999999999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113.054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75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38.247999999999998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92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107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240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644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1140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2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26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68.799000000000007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189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33.35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42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15.95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41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31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70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16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50.88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625.38099999999997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1085.576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463.411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17.446000000000002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4.0259999999999998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37.582000000000001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66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72</v>
          </cell>
        </row>
        <row r="108">
          <cell r="A108" t="str">
            <v xml:space="preserve"> 479  Шпикачки Зареченские ВЕС ТМ Зареченские  ПОКОМ</v>
          </cell>
          <cell r="D108">
            <v>2.6680000000000001</v>
          </cell>
        </row>
        <row r="109">
          <cell r="A109" t="str">
            <v xml:space="preserve"> 483  Колбаса Молочная Традиционная ТМ Стародворье в оболочке полиамид 0,4 кг. ПОКОМ </v>
          </cell>
          <cell r="D109">
            <v>79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45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73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62</v>
          </cell>
        </row>
        <row r="113">
          <cell r="A113" t="str">
            <v xml:space="preserve"> 493  Колбаса Салями Филейская ТМ Вязанка ВЕС  ПОКОМ</v>
          </cell>
          <cell r="D113">
            <v>11.307</v>
          </cell>
        </row>
        <row r="114">
          <cell r="A114" t="str">
            <v xml:space="preserve"> 494  Колбаса Филейская Рубленая ТМ Вязанка ВЕС  ПОКОМ</v>
          </cell>
          <cell r="D114">
            <v>12.707000000000001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1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1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D117">
            <v>83.718000000000004</v>
          </cell>
        </row>
        <row r="118">
          <cell r="A118" t="str">
            <v>0999 НАБОР ДЛЯ ПИЦЦЫ с/к в/у  ОСТАНКИНО</v>
          </cell>
          <cell r="D118">
            <v>13.935</v>
          </cell>
        </row>
        <row r="119">
          <cell r="A119" t="str">
            <v>3215 ВЕТЧ.МЯСНАЯ Папа может п/о 0.4кг 8шт.    ОСТАНКИНО</v>
          </cell>
          <cell r="D119">
            <v>64</v>
          </cell>
        </row>
        <row r="120">
          <cell r="A120" t="str">
            <v>3684 ПРЕСИЖН с/к в/у 1/250 8шт.   ОСТАНКИНО</v>
          </cell>
          <cell r="D120">
            <v>20</v>
          </cell>
        </row>
        <row r="121">
          <cell r="A121" t="str">
            <v>3812 СОЧНЫЕ сос п/о мгс 2*2  ОСТАНКИНО</v>
          </cell>
          <cell r="D121">
            <v>221.64099999999999</v>
          </cell>
        </row>
        <row r="122">
          <cell r="A122" t="str">
            <v>4063 МЯСНАЯ Папа может вар п/о_Л   ОСТАНКИНО</v>
          </cell>
          <cell r="D122">
            <v>224.56700000000001</v>
          </cell>
        </row>
        <row r="123">
          <cell r="A123" t="str">
            <v>4117 ЭКСТРА Папа может с/к в/у_Л   ОСТАНКИНО</v>
          </cell>
          <cell r="D123">
            <v>1.994</v>
          </cell>
        </row>
        <row r="124">
          <cell r="A124" t="str">
            <v>4555 Докторская ГОСТ вар п/о ОСТАНКИНО</v>
          </cell>
          <cell r="D124">
            <v>5.423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16.225999999999999</v>
          </cell>
        </row>
        <row r="126">
          <cell r="A126" t="str">
            <v>4691 ШЕЙКА КОПЧЕНАЯ к/в мл/к в/у 300*6  ОСТАНКИНО</v>
          </cell>
          <cell r="D126">
            <v>13</v>
          </cell>
        </row>
        <row r="127">
          <cell r="A127" t="str">
            <v>4786 КОЛБ.СНЭКИ Папа может в/к мгс 1/70_5  ОСТАНКИНО</v>
          </cell>
          <cell r="D127">
            <v>26</v>
          </cell>
        </row>
        <row r="128">
          <cell r="A128" t="str">
            <v>4813 ФИЛЕЙНАЯ Папа может вар п/о_Л   ОСТАНКИНО</v>
          </cell>
          <cell r="D128">
            <v>59.524000000000001</v>
          </cell>
        </row>
        <row r="129">
          <cell r="A129" t="str">
            <v>4903 КРАКОВСКАЯ п/к н/о мгс_30с  ОСТАНКИНО</v>
          </cell>
          <cell r="D129">
            <v>2.113</v>
          </cell>
        </row>
        <row r="130">
          <cell r="A130" t="str">
            <v>4993 САЛЯМИ ИТАЛЬЯНСКАЯ с/к в/у 1/250*8_120c ОСТАНКИНО</v>
          </cell>
          <cell r="D130">
            <v>123</v>
          </cell>
        </row>
        <row r="131">
          <cell r="A131" t="str">
            <v>5341 СЕРВЕЛАТ ОХОТНИЧИЙ в/к в/у  ОСТАНКИНО</v>
          </cell>
          <cell r="D131">
            <v>50.427999999999997</v>
          </cell>
        </row>
        <row r="132">
          <cell r="A132" t="str">
            <v>5483 ЭКСТРА Папа может с/к в/у 1/250 8шт.   ОСТАНКИНО</v>
          </cell>
          <cell r="D132">
            <v>175</v>
          </cell>
        </row>
        <row r="133">
          <cell r="A133" t="str">
            <v>5544 Сервелат Финский в/к в/у_45с НОВАЯ ОСТАНКИНО</v>
          </cell>
          <cell r="D133">
            <v>89.641999999999996</v>
          </cell>
        </row>
        <row r="134">
          <cell r="A134" t="str">
            <v>5679 САЛЯМИ ИТАЛЬЯНСКАЯ с/к в/у 1/150_60с ОСТАНКИНО</v>
          </cell>
          <cell r="D134">
            <v>115</v>
          </cell>
        </row>
        <row r="135">
          <cell r="A135" t="str">
            <v>5682 САЛЯМИ МЕЛКОЗЕРНЕНАЯ с/к в/у 1/120_60с   ОСТАНКИНО</v>
          </cell>
          <cell r="D135">
            <v>268</v>
          </cell>
        </row>
        <row r="136">
          <cell r="A136" t="str">
            <v>5698 СЫТНЫЕ Папа может сар б/о мгс 1*3_Маяк  ОСТАНКИНО</v>
          </cell>
          <cell r="D136">
            <v>43.845999999999997</v>
          </cell>
        </row>
        <row r="137">
          <cell r="A137" t="str">
            <v>5706 АРОМАТНАЯ Папа может с/к в/у 1/250 8шт.  ОСТАНКИНО</v>
          </cell>
          <cell r="D137">
            <v>231</v>
          </cell>
        </row>
        <row r="138">
          <cell r="A138" t="str">
            <v>5708 ПОСОЛЬСКАЯ Папа может с/к в/у ОСТАНКИНО</v>
          </cell>
          <cell r="D138">
            <v>5.4690000000000003</v>
          </cell>
        </row>
        <row r="139">
          <cell r="A139" t="str">
            <v>5820 СЛИВОЧНЫЕ Папа может сос п/о мгс 2*2_45с   ОСТАНКИНО</v>
          </cell>
          <cell r="D139">
            <v>16.440000000000001</v>
          </cell>
        </row>
        <row r="140">
          <cell r="A140" t="str">
            <v>5851 ЭКСТРА Папа может вар п/о   ОСТАНКИНО</v>
          </cell>
          <cell r="D140">
            <v>59.677</v>
          </cell>
        </row>
        <row r="141">
          <cell r="A141" t="str">
            <v>5931 ОХОТНИЧЬЯ Папа может с/к в/у 1/220 8шт.   ОСТАНКИНО</v>
          </cell>
          <cell r="D141">
            <v>146</v>
          </cell>
        </row>
        <row r="142">
          <cell r="A142" t="str">
            <v>6004 РАГУ СВИНОЕ 1кг 8шт.зам_120с ОСТАНКИНО</v>
          </cell>
          <cell r="D142">
            <v>56</v>
          </cell>
        </row>
        <row r="143">
          <cell r="A143" t="str">
            <v>6113 СОЧНЫЕ сос п/о мгс 1*6_Ашан  ОСТАНКИНО</v>
          </cell>
          <cell r="D143">
            <v>193.17099999999999</v>
          </cell>
        </row>
        <row r="144">
          <cell r="A144" t="str">
            <v>6158 ВРЕМЯ ОЛИВЬЕ Папа может вар п/о 0.4кг   ОСТАНКИНО</v>
          </cell>
          <cell r="D144">
            <v>23</v>
          </cell>
        </row>
        <row r="145">
          <cell r="A145" t="str">
            <v>6200 ГРУДИНКА ПРЕМИУМ к/в мл/к в/у 0.3кг  ОСТАНКИНО</v>
          </cell>
          <cell r="D145">
            <v>49</v>
          </cell>
        </row>
        <row r="146">
          <cell r="A146" t="str">
            <v>6206 СВИНИНА ПО-ДОМАШНЕМУ к/в мл/к в/у 0.3кг  ОСТАНКИНО</v>
          </cell>
          <cell r="D146">
            <v>50</v>
          </cell>
        </row>
        <row r="147">
          <cell r="A147" t="str">
            <v>6221 НЕАПОЛИТАНСКИЙ ДУЭТ с/к с/н мгс 1/90  ОСТАНКИНО</v>
          </cell>
          <cell r="D147">
            <v>114</v>
          </cell>
        </row>
        <row r="148">
          <cell r="A148" t="str">
            <v>6222 ИТАЛЬЯНСКОЕ АССОРТИ с/в с/н мгс 1/90 ОСТАНКИНО</v>
          </cell>
          <cell r="D148">
            <v>45</v>
          </cell>
        </row>
        <row r="149">
          <cell r="A149" t="str">
            <v>6228 МЯСНОЕ АССОРТИ к/з с/н мгс 1/90 10шт.  ОСТАНКИНО</v>
          </cell>
          <cell r="D149">
            <v>86</v>
          </cell>
        </row>
        <row r="150">
          <cell r="A150" t="str">
            <v>6247 ДОМАШНЯЯ Папа может вар п/о 0,4кг 8шт.  ОСТАНКИНО</v>
          </cell>
          <cell r="D150">
            <v>20</v>
          </cell>
        </row>
        <row r="151">
          <cell r="A151" t="str">
            <v>6253 МОЛОЧНЫЕ Коровино сос п/о мгс 1.5*6  ОСТАНКИНО</v>
          </cell>
          <cell r="D151">
            <v>32.24</v>
          </cell>
        </row>
        <row r="152">
          <cell r="A152" t="str">
            <v>6268 ГОВЯЖЬЯ Папа может вар п/о 0,4кг 8 шт.  ОСТАНКИНО</v>
          </cell>
          <cell r="D152">
            <v>78</v>
          </cell>
        </row>
        <row r="153">
          <cell r="A153" t="str">
            <v>6279 КОРЕЙКА ПО-ОСТ.к/в в/с с/н в/у 1/150_45с  ОСТАНКИНО</v>
          </cell>
          <cell r="D153">
            <v>31</v>
          </cell>
        </row>
        <row r="154">
          <cell r="A154" t="str">
            <v>6303 МЯСНЫЕ Папа может сос п/о мгс 1.5*3  ОСТАНКИНО</v>
          </cell>
          <cell r="D154">
            <v>78.147000000000006</v>
          </cell>
        </row>
        <row r="155">
          <cell r="A155" t="str">
            <v>6324 ДОКТОРСКАЯ ГОСТ вар п/о 0.4кг 8шт.  ОСТАНКИНО</v>
          </cell>
          <cell r="D155">
            <v>134</v>
          </cell>
        </row>
        <row r="156">
          <cell r="A156" t="str">
            <v>6325 ДОКТОРСКАЯ ПРЕМИУМ вар п/о 0.4кг 8шт.  ОСТАНКИНО</v>
          </cell>
          <cell r="D156">
            <v>107</v>
          </cell>
        </row>
        <row r="157">
          <cell r="A157" t="str">
            <v>6333 МЯСНАЯ Папа может вар п/о 0.4кг 8шт.  ОСТАНКИНО</v>
          </cell>
          <cell r="D157">
            <v>771</v>
          </cell>
        </row>
        <row r="158">
          <cell r="A158" t="str">
            <v>6340 ДОМАШНИЙ РЕЦЕПТ Коровино 0.5кг 8шт.  ОСТАНКИНО</v>
          </cell>
          <cell r="D158">
            <v>249</v>
          </cell>
        </row>
        <row r="159">
          <cell r="A159" t="str">
            <v>6341 ДОМАШНИЙ РЕЦЕПТ СО ШПИКОМ Коровино 0.5кг  ОСТАНКИНО</v>
          </cell>
          <cell r="D159">
            <v>35</v>
          </cell>
        </row>
        <row r="160">
          <cell r="A160" t="str">
            <v>6353 ЭКСТРА Папа может вар п/о 0.4кг 8шт.  ОСТАНКИНО</v>
          </cell>
          <cell r="D160">
            <v>87</v>
          </cell>
        </row>
        <row r="161">
          <cell r="A161" t="str">
            <v>6392 ФИЛЕЙНАЯ Папа может вар п/о 0.4кг. ОСТАНКИНО</v>
          </cell>
          <cell r="D161">
            <v>665</v>
          </cell>
        </row>
        <row r="162">
          <cell r="A162" t="str">
            <v>6415 БАЛЫКОВАЯ Коровино п/к в/у 0.84кг 6шт.  ОСТАНКИНО</v>
          </cell>
          <cell r="D162">
            <v>17</v>
          </cell>
        </row>
        <row r="163">
          <cell r="A163" t="str">
            <v>6426 КЛАССИЧЕСКАЯ ПМ вар п/о 0.3кг 8шт.  ОСТАНКИНО</v>
          </cell>
          <cell r="D163">
            <v>129</v>
          </cell>
        </row>
        <row r="164">
          <cell r="A164" t="str">
            <v>6448 СВИНИНА МАДЕРА с/к с/н в/у 1/100 10шт.   ОСТАНКИНО</v>
          </cell>
          <cell r="D164">
            <v>61</v>
          </cell>
        </row>
        <row r="165">
          <cell r="A165" t="str">
            <v>6453 ЭКСТРА Папа может с/к с/н в/у 1/100 14шт.   ОСТАНКИНО</v>
          </cell>
          <cell r="D165">
            <v>383</v>
          </cell>
        </row>
        <row r="166">
          <cell r="A166" t="str">
            <v>6454 АРОМАТНАЯ с/к с/н в/у 1/100 14шт.  ОСТАНКИНО</v>
          </cell>
          <cell r="D166">
            <v>302</v>
          </cell>
        </row>
        <row r="167">
          <cell r="A167" t="str">
            <v>6459 СЕРВЕЛАТ ШВЕЙЦАРСК. в/к с/н в/у 1/100*10  ОСТАНКИНО</v>
          </cell>
          <cell r="D167">
            <v>73</v>
          </cell>
        </row>
        <row r="168">
          <cell r="A168" t="str">
            <v>6470 ВЕТЧ.МРАМОРНАЯ в/у_45с  ОСТАНКИНО</v>
          </cell>
          <cell r="D168">
            <v>11.885</v>
          </cell>
        </row>
        <row r="169">
          <cell r="A169" t="str">
            <v>6492 ШПИК С ЧЕСНОК.И ПЕРЦЕМ к/в в/у 0.3кг_45c  ОСТАНКИНО</v>
          </cell>
          <cell r="D169">
            <v>56</v>
          </cell>
        </row>
        <row r="170">
          <cell r="A170" t="str">
            <v>6495 ВЕТЧ.МРАМОРНАЯ в/у срез 0.3кг 6шт_45с  ОСТАНКИНО</v>
          </cell>
          <cell r="D170">
            <v>156</v>
          </cell>
        </row>
        <row r="171">
          <cell r="A171" t="str">
            <v>6527 ШПИКАЧКИ СОЧНЫЕ ПМ сар б/о мгс 1*3 45с ОСТАНКИНО</v>
          </cell>
          <cell r="D171">
            <v>123.788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6666 БОЯНСКАЯ Папа может п/к в/у 0,28кг 8 шт. ОСТАНКИНО</v>
          </cell>
          <cell r="D173">
            <v>288</v>
          </cell>
        </row>
        <row r="174">
          <cell r="A174" t="str">
            <v>6683 СЕРВЕЛАТ ЗЕРНИСТЫЙ ПМ в/к в/у 0,35кг  ОСТАНКИНО</v>
          </cell>
          <cell r="D174">
            <v>506</v>
          </cell>
        </row>
        <row r="175">
          <cell r="A175" t="str">
            <v>6684 СЕРВЕЛАТ КАРЕЛЬСКИЙ ПМ в/к в/у 0.28кг  ОСТАНКИНО</v>
          </cell>
          <cell r="D175">
            <v>408</v>
          </cell>
        </row>
        <row r="176">
          <cell r="A176" t="str">
            <v>6689 СЕРВЕЛАТ ОХОТНИЧИЙ ПМ в/к в/у 0,35кг 8шт  ОСТАНКИНО</v>
          </cell>
          <cell r="D176">
            <v>669</v>
          </cell>
        </row>
        <row r="177">
          <cell r="A177" t="str">
            <v>6697 СЕРВЕЛАТ ФИНСКИЙ ПМ в/к в/у 0,35кг 8шт.  ОСТАНКИНО</v>
          </cell>
          <cell r="D177">
            <v>819</v>
          </cell>
        </row>
        <row r="178">
          <cell r="A178" t="str">
            <v>6713 СОЧНЫЙ ГРИЛЬ ПМ сос п/о мгс 0.41кг 8шт.  ОСТАНКИНО</v>
          </cell>
          <cell r="D178">
            <v>185</v>
          </cell>
        </row>
        <row r="179">
          <cell r="A179" t="str">
            <v>6722 СОЧНЫЕ ПМ сос п/о мгс 0,41кг 10шт.  ОСТАНКИНО</v>
          </cell>
          <cell r="D179">
            <v>694</v>
          </cell>
        </row>
        <row r="180">
          <cell r="A180" t="str">
            <v>6726 СЛИВОЧНЫЕ ПМ сос п/о мгс 0.41кг 10шт.  ОСТАНКИНО</v>
          </cell>
          <cell r="D180">
            <v>446</v>
          </cell>
        </row>
        <row r="181">
          <cell r="A181" t="str">
            <v>6762 СЛИВОЧНЫЕ сос ц/о мгс 0.41кг 8шт.  ОСТАНКИНО</v>
          </cell>
          <cell r="D181">
            <v>74</v>
          </cell>
        </row>
        <row r="182">
          <cell r="A182" t="str">
            <v>6764 СЛИВОЧНЫЕ сос ц/о мгс 1*4  ОСТАНКИНО</v>
          </cell>
          <cell r="D182">
            <v>1.06</v>
          </cell>
        </row>
        <row r="183">
          <cell r="A183" t="str">
            <v>6765 РУБЛЕНЫЕ сос ц/о мгс 0.36кг 6шт.  ОСТАНКИНО</v>
          </cell>
          <cell r="D183">
            <v>208</v>
          </cell>
        </row>
        <row r="184">
          <cell r="A184" t="str">
            <v>6767 РУБЛЕНЫЕ сос ц/о мгс 1*4  ОСТАНКИНО</v>
          </cell>
          <cell r="D184">
            <v>11.78</v>
          </cell>
        </row>
        <row r="185">
          <cell r="A185" t="str">
            <v>6768 С СЫРОМ сос ц/о мгс 0.41кг 6шт.  ОСТАНКИНО</v>
          </cell>
          <cell r="D185">
            <v>45</v>
          </cell>
        </row>
        <row r="186">
          <cell r="A186" t="str">
            <v>6773 САЛЯМИ Папа может п/к в/у 0,28кг 8шт.  ОСТАНКИНО</v>
          </cell>
          <cell r="D186">
            <v>84</v>
          </cell>
        </row>
        <row r="187">
          <cell r="A187" t="str">
            <v>6777 МЯСНЫЕ С ГОВЯДИНОЙ ПМ сос п/о мгс 0.4кг  ОСТАНКИНО</v>
          </cell>
          <cell r="D187">
            <v>178</v>
          </cell>
        </row>
        <row r="188">
          <cell r="A188" t="str">
            <v>6785 ВЕНСКАЯ САЛЯМИ п/к в/у 0.33кг 8шт.  ОСТАНКИНО</v>
          </cell>
          <cell r="D188">
            <v>101</v>
          </cell>
        </row>
        <row r="189">
          <cell r="A189" t="str">
            <v>6787 СЕРВЕЛАТ КРЕМЛЕВСКИЙ в/к в/у 0,33кг 8шт.  ОСТАНКИНО</v>
          </cell>
          <cell r="D189">
            <v>122</v>
          </cell>
        </row>
        <row r="190">
          <cell r="A190" t="str">
            <v>6791 СЕРВЕЛАТ ПРЕМИУМ в/к в/у 0,33кг 8шт.  ОСТАНКИНО</v>
          </cell>
          <cell r="D190">
            <v>111</v>
          </cell>
        </row>
        <row r="191">
          <cell r="A191" t="str">
            <v>6793 БАЛЫКОВАЯ в/к в/у 0,33кг 8шт.  ОСТАНКИНО</v>
          </cell>
          <cell r="D191">
            <v>161</v>
          </cell>
        </row>
        <row r="192">
          <cell r="A192" t="str">
            <v>6794 БАЛЫКОВАЯ в/к в/у  ОСТАНКИНО</v>
          </cell>
          <cell r="D192">
            <v>1.323</v>
          </cell>
        </row>
        <row r="193">
          <cell r="A193" t="str">
            <v>6795 ОСТАНКИНСКАЯ в/к в/у 0,33кг 8шт.  ОСТАНКИНО</v>
          </cell>
          <cell r="D193">
            <v>33</v>
          </cell>
        </row>
        <row r="194">
          <cell r="A194" t="str">
            <v>6801 ОСТАНКИНСКАЯ вар п/о 0.4кг 8шт.  ОСТАНКИНО</v>
          </cell>
          <cell r="D194">
            <v>72</v>
          </cell>
        </row>
        <row r="195">
          <cell r="A195" t="str">
            <v>6802 ОСТАНКИНСКАЯ вар п/о  ОСТАНКИНО</v>
          </cell>
          <cell r="D195">
            <v>14.856999999999999</v>
          </cell>
        </row>
        <row r="196">
          <cell r="A196" t="str">
            <v>6807 СЕРВЕЛАТ ЕВРОПЕЙСКИЙ в/к в/у 0,33кг 8шт.  ОСТАНКИНО</v>
          </cell>
          <cell r="D196">
            <v>35</v>
          </cell>
        </row>
        <row r="197">
          <cell r="A197" t="str">
            <v>6829 МОЛОЧНЫЕ КЛАССИЧЕСКИЕ сос п/о мгс 2*4_С  ОСТАНКИНО</v>
          </cell>
          <cell r="D197">
            <v>42.103999999999999</v>
          </cell>
        </row>
        <row r="198">
          <cell r="A198" t="str">
            <v>6834 ПОСОЛЬСКАЯ ПМ с/к с/н в/у 1/100 10шт.  ОСТАНКИНО</v>
          </cell>
          <cell r="D198">
            <v>55</v>
          </cell>
        </row>
        <row r="199">
          <cell r="A199" t="str">
            <v>6837 ФИЛЕЙНЫЕ Папа Может сос ц/о мгс 0.4кг  ОСТАНКИНО</v>
          </cell>
          <cell r="D199">
            <v>144</v>
          </cell>
        </row>
        <row r="200">
          <cell r="A200" t="str">
            <v>6842 ДЫМОВИЦА ИЗ ОКОРОКА к/в мл/к в/у 0,3кг  ОСТАНКИНО</v>
          </cell>
          <cell r="D200">
            <v>16</v>
          </cell>
        </row>
        <row r="201">
          <cell r="A201" t="str">
            <v>6852 МОЛОЧНЫЕ ПРЕМИУМ ПМ сос п/о в/ у 1/350  ОСТАНКИНО</v>
          </cell>
          <cell r="D201">
            <v>402</v>
          </cell>
        </row>
        <row r="202">
          <cell r="A202" t="str">
            <v>6853 МОЛОЧНЫЕ ПРЕМИУМ ПМ сос п/о мгс 1*6  ОСТАНКИНО</v>
          </cell>
          <cell r="D202">
            <v>19.044</v>
          </cell>
        </row>
        <row r="203">
          <cell r="A203" t="str">
            <v>6854 МОЛОЧНЫЕ ПРЕМИУМ ПМ сос п/о мгс 0.6кг  ОСТАНКИНО</v>
          </cell>
          <cell r="D203">
            <v>121</v>
          </cell>
        </row>
        <row r="204">
          <cell r="A204" t="str">
            <v>6861 ДОМАШНИЙ РЕЦЕПТ Коровино вар п/о  ОСТАНКИНО</v>
          </cell>
          <cell r="D204">
            <v>65.14</v>
          </cell>
        </row>
        <row r="205">
          <cell r="A205" t="str">
            <v>6862 ДОМАШНИЙ РЕЦЕПТ СО ШПИК. Коровино вар п/о  ОСТАНКИНО</v>
          </cell>
          <cell r="D205">
            <v>9.7739999999999991</v>
          </cell>
        </row>
        <row r="206">
          <cell r="A206" t="str">
            <v>6865 ВЕТЧ.НЕЖНАЯ Коровино п/о  ОСТАНКИНО</v>
          </cell>
          <cell r="D206">
            <v>22.370999999999999</v>
          </cell>
        </row>
        <row r="207">
          <cell r="A207" t="str">
            <v>6869 С ГОВЯДИНОЙ СН сос п/о мгс 1кг 6шт.  ОСТАНКИНО</v>
          </cell>
          <cell r="D207">
            <v>10</v>
          </cell>
        </row>
        <row r="208">
          <cell r="A208" t="str">
            <v>6909 ДЛЯ ДЕТЕЙ сос п/о мгс 0.33кг 8шт.  ОСТАНКИНО</v>
          </cell>
          <cell r="D208">
            <v>172</v>
          </cell>
        </row>
        <row r="209">
          <cell r="A209" t="str">
            <v>6919 БЕКОН с/к с/н в/у 1/180 10шт.  ОСТАНКИНО</v>
          </cell>
          <cell r="D209">
            <v>45</v>
          </cell>
        </row>
        <row r="210">
          <cell r="A210" t="str">
            <v>6921 БЕКОН Папа может с/к с/н в/у 1/140 10шт  ОСТАНКИНО</v>
          </cell>
          <cell r="D210">
            <v>137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38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51</v>
          </cell>
        </row>
        <row r="213">
          <cell r="A213" t="str">
            <v>БОНУС ДОМАШНИЙ РЕЦЕПТ Коровино 0.5кг 8шт. (6305)</v>
          </cell>
          <cell r="D213">
            <v>2</v>
          </cell>
        </row>
        <row r="214">
          <cell r="A214" t="str">
            <v>БОНУС ДОМАШНИЙ РЕЦЕПТ Коровино вар п/о (5324)</v>
          </cell>
          <cell r="D214">
            <v>5.8609999999999998</v>
          </cell>
        </row>
        <row r="215">
          <cell r="A215" t="str">
            <v>БОНУС СОЧНЫЕ сос п/о мгс 0.41кг_UZ (6087)  ОСТАНКИНО</v>
          </cell>
          <cell r="D215">
            <v>38</v>
          </cell>
        </row>
        <row r="216">
          <cell r="A216" t="str">
            <v>БОНУС СОЧНЫЕ сос п/о мгс 1*6_UZ (6088)  ОСТАНКИНО</v>
          </cell>
          <cell r="D216">
            <v>3.2610000000000001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152.447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233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D219">
            <v>1.48</v>
          </cell>
        </row>
        <row r="220">
          <cell r="A220" t="str">
            <v>БОНУС_Колбаса вареная Филейская ТМ Вязанка. ВЕС  ПОКОМ</v>
          </cell>
          <cell r="D220">
            <v>54.389000000000003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105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32.4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74</v>
          </cell>
        </row>
        <row r="224">
          <cell r="A224" t="str">
            <v>Бутербродная вареная 0,47 кг шт.  СПК</v>
          </cell>
          <cell r="D224">
            <v>27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147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395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55</v>
          </cell>
        </row>
        <row r="229">
          <cell r="A229" t="str">
            <v>Гуцульская с/к "КолбасГрад" 160 гр.шт. термоус. пак  СПК</v>
          </cell>
          <cell r="D229">
            <v>13</v>
          </cell>
        </row>
        <row r="230">
          <cell r="A230" t="str">
            <v>Дельгаро с/в "Эликатессе" 140 гр.шт.  СПК</v>
          </cell>
          <cell r="D230">
            <v>10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42</v>
          </cell>
        </row>
        <row r="232">
          <cell r="A232" t="str">
            <v>Докторская вареная термоус.пак. "Высокий вкус"  СПК</v>
          </cell>
          <cell r="D232">
            <v>8.06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5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8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309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275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126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7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134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149</v>
          </cell>
        </row>
        <row r="241">
          <cell r="A241" t="str">
            <v>Ла Фаворте с/в "Эликатессе" 140 гр.шт.  СПК</v>
          </cell>
          <cell r="D241">
            <v>15</v>
          </cell>
        </row>
        <row r="242">
          <cell r="A242" t="str">
            <v>Ливерная Печеночная "Просто выгодно" 0,3 кг.шт.  СПК</v>
          </cell>
          <cell r="D242">
            <v>8</v>
          </cell>
        </row>
        <row r="243">
          <cell r="A243" t="str">
            <v>Любительская вареная термоус.пак. "Высокий вкус"  СПК</v>
          </cell>
          <cell r="D243">
            <v>1.948</v>
          </cell>
        </row>
        <row r="244">
          <cell r="A244" t="str">
            <v>Мини-пицца с ветчиной и сыром 0,3кг ТМ Зареченские  ПОКОМ</v>
          </cell>
          <cell r="D244">
            <v>6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77.7</v>
          </cell>
        </row>
        <row r="246">
          <cell r="A246" t="str">
            <v>Мини-чебуречки с мясом ВЕС 5,5кг ТМ Зареченские  ПОКОМ</v>
          </cell>
          <cell r="D246">
            <v>33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15</v>
          </cell>
        </row>
        <row r="248">
          <cell r="A248" t="str">
            <v>Мини-шарики с курочкой и сыром ТМ Зареченские ВЕС  ПОКОМ</v>
          </cell>
          <cell r="D248">
            <v>39</v>
          </cell>
        </row>
        <row r="249">
          <cell r="A249" t="str">
            <v>Мусульманская вареная "Просто выгодно"  СПК</v>
          </cell>
          <cell r="D249">
            <v>6.1749999999999998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263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247</v>
          </cell>
        </row>
        <row r="253">
          <cell r="A253" t="str">
            <v>Наггетсы с куриным филе и сыром ТМ Вязанка 0,25 кг ПОКОМ</v>
          </cell>
          <cell r="D253">
            <v>189</v>
          </cell>
        </row>
        <row r="254">
          <cell r="A254" t="str">
            <v>Наггетсы Хрустящие 0,3кг ТМ Зареченские  ПОКОМ</v>
          </cell>
          <cell r="D254">
            <v>24</v>
          </cell>
        </row>
        <row r="255">
          <cell r="A255" t="str">
            <v>Наггетсы Хрустящие ТМ Зареченские. ВЕС ПОКОМ</v>
          </cell>
          <cell r="D255">
            <v>42</v>
          </cell>
        </row>
        <row r="256">
          <cell r="A256" t="str">
            <v>Оригинальная с перцем с/к  СПК</v>
          </cell>
          <cell r="D256">
            <v>20.042000000000002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11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53</v>
          </cell>
        </row>
        <row r="260">
          <cell r="A260" t="str">
            <v>Пельмени Бигбули с мясом, Горячая штучка 0,43кг  ПОКОМ</v>
          </cell>
          <cell r="D260">
            <v>41</v>
          </cell>
        </row>
        <row r="261">
          <cell r="A261" t="str">
            <v>Пельмени Бигбули с мясом, Горячая штучка 0,9кг  ПОКОМ</v>
          </cell>
          <cell r="D261">
            <v>79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34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52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19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285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236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80.64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228.5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285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286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6</v>
          </cell>
        </row>
        <row r="273">
          <cell r="A273" t="str">
            <v>Пельмени Жемчужные сфера 1,0кг ТМ Зареченские  ПОКОМ</v>
          </cell>
          <cell r="D273">
            <v>4</v>
          </cell>
        </row>
        <row r="274">
          <cell r="A274" t="str">
            <v>Пельмени Медвежьи ушки с фермерскими сливками 0,7кг  ПОКОМ</v>
          </cell>
          <cell r="D274">
            <v>52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39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21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201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D278">
            <v>40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115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115</v>
          </cell>
        </row>
        <row r="281">
          <cell r="A281" t="str">
            <v>Пельмени Сочные сфера 0,8 кг ТМ Стародворье  ПОКОМ</v>
          </cell>
          <cell r="D281">
            <v>7</v>
          </cell>
        </row>
        <row r="282">
          <cell r="A282" t="str">
            <v>Пельмени Татарские 0,4кг ТМ Особый рецепт  ПОКОМ</v>
          </cell>
          <cell r="D282">
            <v>23</v>
          </cell>
        </row>
        <row r="283">
          <cell r="A283" t="str">
            <v>Пирожки с мясом 3,7кг ВЕС ТМ Зареченские  ПОКОМ</v>
          </cell>
          <cell r="D283">
            <v>33.299999999999997</v>
          </cell>
        </row>
        <row r="284">
          <cell r="A284" t="str">
            <v>Покровская вареная 0,47 кг шт.  СПК</v>
          </cell>
          <cell r="D284">
            <v>33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53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13</v>
          </cell>
        </row>
        <row r="288">
          <cell r="A288" t="str">
            <v>Салями Трюфель с/в "Эликатессе" 0,16 кг.шт.  СПК</v>
          </cell>
          <cell r="D288">
            <v>10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31.358000000000001</v>
          </cell>
        </row>
        <row r="290">
          <cell r="A290" t="str">
            <v>Сардельки "Необыкновенные" (в ср.защ.атм.)  СПК</v>
          </cell>
          <cell r="D290">
            <v>3.86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11.693</v>
          </cell>
        </row>
        <row r="292">
          <cell r="A292" t="str">
            <v>Сервелат Европейский в/к, в/с 0,38 кг.шт.термофор.пак  СПК</v>
          </cell>
          <cell r="D292">
            <v>3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8</v>
          </cell>
        </row>
        <row r="294">
          <cell r="A294" t="str">
            <v>Сервелат Финский в/к 0,38 кг.шт. термофор.пак.  СПК</v>
          </cell>
          <cell r="D294">
            <v>10</v>
          </cell>
        </row>
        <row r="295">
          <cell r="A295" t="str">
            <v>Сервелат Фирменный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40</v>
          </cell>
        </row>
        <row r="297">
          <cell r="A297" t="str">
            <v>Сибирская особая с/к 0,235 кг шт.  СПК</v>
          </cell>
          <cell r="D297">
            <v>28</v>
          </cell>
        </row>
        <row r="298">
          <cell r="A298" t="str">
            <v>Славянская п/к 0,38 кг шт.термофор.пак.  СПК</v>
          </cell>
          <cell r="D298">
            <v>2</v>
          </cell>
        </row>
        <row r="299">
          <cell r="A299" t="str">
            <v>Сосиски "Баварские" 0,36 кг.шт. вак.упак.  СПК</v>
          </cell>
          <cell r="D299">
            <v>3</v>
          </cell>
        </row>
        <row r="300">
          <cell r="A300" t="str">
            <v>Сосиски "БОЛЬШАЯ SOSиска" (в ср.защ.атм.) 1,0 кг  СПК</v>
          </cell>
          <cell r="D300">
            <v>5.07</v>
          </cell>
        </row>
        <row r="301">
          <cell r="A301" t="str">
            <v>Сосиски "БОЛЬШАЯ SOSиска" Бекон (лоток с ср.защ.атм.)  СПК</v>
          </cell>
          <cell r="D301">
            <v>5.49</v>
          </cell>
        </row>
        <row r="302">
          <cell r="A302" t="str">
            <v>Сосиски "Молочные" 0,36 кг.шт. вак.упак.  СПК</v>
          </cell>
          <cell r="D302">
            <v>3</v>
          </cell>
        </row>
        <row r="303">
          <cell r="A303" t="str">
            <v>Сосиски Мини (коллаген) (лоток с ср.защ.атм.) (для ХОРЕКА)  СПК</v>
          </cell>
          <cell r="D303">
            <v>3.536</v>
          </cell>
        </row>
        <row r="304">
          <cell r="A304" t="str">
            <v>Сосиски Мусульманские "Просто выгодно" (в ср.защ.атм.)  СПК</v>
          </cell>
          <cell r="D304">
            <v>12.081</v>
          </cell>
        </row>
        <row r="305">
          <cell r="A305" t="str">
            <v>Сосиски Хот-дог подкопченные (лоток с ср.защ.атм.)  СПК</v>
          </cell>
          <cell r="D305">
            <v>18.684000000000001</v>
          </cell>
        </row>
        <row r="306">
          <cell r="A306" t="str">
            <v>Сочный мегачебурек ТМ Зареченские ВЕС ПОКОМ</v>
          </cell>
          <cell r="D306">
            <v>2.2400000000000002</v>
          </cell>
        </row>
        <row r="307">
          <cell r="A307" t="str">
            <v>Торо Неро с/в "Эликатессе" 140 гр.шт.  СПК</v>
          </cell>
          <cell r="D307">
            <v>14</v>
          </cell>
        </row>
        <row r="308">
          <cell r="A308" t="str">
            <v>Уши свиные копченые к пиву 0,15кг нар. д/ф шт.  СПК</v>
          </cell>
          <cell r="D308">
            <v>7</v>
          </cell>
        </row>
        <row r="309">
          <cell r="A309" t="str">
            <v>Фестивальная пора с/к 100 гр.шт.нар. (лоток с ср.защ.атм.)  СПК</v>
          </cell>
          <cell r="D309">
            <v>54</v>
          </cell>
        </row>
        <row r="310">
          <cell r="A310" t="str">
            <v>Фестивальная пора с/к 235 гр.шт.  СПК</v>
          </cell>
          <cell r="D310">
            <v>63</v>
          </cell>
        </row>
        <row r="311">
          <cell r="A311" t="str">
            <v>Фестивальная пора с/к термоус.пак  СПК</v>
          </cell>
          <cell r="D311">
            <v>8.0239999999999991</v>
          </cell>
        </row>
        <row r="312">
          <cell r="A312" t="str">
            <v>Фуэт с/в "Эликатессе" 160 гр.шт.  СПК</v>
          </cell>
          <cell r="D312">
            <v>30</v>
          </cell>
        </row>
        <row r="313">
          <cell r="A313" t="str">
            <v>Хинкали Классические ТМ Зареченские ВЕС ПОКОМ</v>
          </cell>
          <cell r="D313">
            <v>25</v>
          </cell>
        </row>
        <row r="314">
          <cell r="A314" t="str">
            <v>Хотстеры с сыром 0,25кг ТМ Горячая штучка  ПОКОМ</v>
          </cell>
          <cell r="D314">
            <v>117</v>
          </cell>
        </row>
        <row r="315">
          <cell r="A315" t="str">
            <v>Хотстеры ТМ Горячая штучка ТС Хотстеры 0,25 кг зам  ПОКОМ</v>
          </cell>
          <cell r="D315">
            <v>205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81</v>
          </cell>
        </row>
        <row r="317">
          <cell r="A317" t="str">
            <v>Хрустящие крылышки ТМ Горячая штучка 0,3 кг зам  ПОКОМ</v>
          </cell>
          <cell r="D317">
            <v>57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1.8</v>
          </cell>
        </row>
        <row r="319">
          <cell r="A319" t="str">
            <v>Чебупай сочное яблоко ТМ Горячая штучка 0,2 кг зам.  ПОКОМ</v>
          </cell>
          <cell r="D319">
            <v>38</v>
          </cell>
        </row>
        <row r="320">
          <cell r="A320" t="str">
            <v>Чебупай спелая вишня ТМ Горячая штучка 0,2 кг зам.  ПОКОМ</v>
          </cell>
          <cell r="D320">
            <v>36</v>
          </cell>
        </row>
        <row r="321">
          <cell r="A321" t="str">
            <v>Чебупели Foodgital 0,25кг ТМ Горячая штучка  ПОКОМ</v>
          </cell>
          <cell r="D321">
            <v>2</v>
          </cell>
        </row>
        <row r="322">
          <cell r="A322" t="str">
            <v>Чебупели Курочка гриль ТМ Горячая штучка, 0,3 кг зам  ПОКОМ</v>
          </cell>
          <cell r="D322">
            <v>47</v>
          </cell>
        </row>
        <row r="323">
          <cell r="A323" t="str">
            <v>Чебупицца курочка по-итальянски Горячая штучка 0,25 кг зам  ПОКОМ</v>
          </cell>
          <cell r="D323">
            <v>462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467</v>
          </cell>
        </row>
        <row r="325">
          <cell r="A325" t="str">
            <v>Чебуреки сочные ВЕС ТМ Зареченские  ПОКОМ</v>
          </cell>
          <cell r="D325">
            <v>120</v>
          </cell>
        </row>
        <row r="326">
          <cell r="A326" t="str">
            <v>Шпикачки Русские (черева) (в ср.защ.атм.) "Высокий вкус"  СПК</v>
          </cell>
          <cell r="D326">
            <v>12.542999999999999</v>
          </cell>
        </row>
        <row r="327">
          <cell r="A327" t="str">
            <v>Эликапреза с/в "Эликатессе" 0,10 кг.шт. нарезка (лоток с ср.защ.атм.)  СПК</v>
          </cell>
          <cell r="D327">
            <v>7</v>
          </cell>
        </row>
        <row r="328">
          <cell r="A328" t="str">
            <v>Юбилейная с/к 0,10 кг.шт. нарезка (лоток с ср.защ.атм.)  СПК</v>
          </cell>
          <cell r="D328">
            <v>13</v>
          </cell>
        </row>
        <row r="329">
          <cell r="A329" t="str">
            <v>Юбилейная с/к 0,235 кг.шт.  СПК</v>
          </cell>
          <cell r="D329">
            <v>88</v>
          </cell>
        </row>
        <row r="330">
          <cell r="A330" t="str">
            <v>Итого</v>
          </cell>
          <cell r="D330">
            <v>39106.567000000003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8" sqref="AH8"/>
    </sheetView>
  </sheetViews>
  <sheetFormatPr defaultColWidth="10.5" defaultRowHeight="11.45" customHeight="1" outlineLevelRow="1" x14ac:dyDescent="0.2"/>
  <cols>
    <col min="1" max="1" width="49.1640625" style="1" customWidth="1"/>
    <col min="2" max="2" width="5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130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123</v>
      </c>
      <c r="L5" s="16" t="s">
        <v>124</v>
      </c>
      <c r="M5" s="16" t="s">
        <v>125</v>
      </c>
      <c r="T5" s="16" t="s">
        <v>126</v>
      </c>
      <c r="Y5" s="16" t="s">
        <v>127</v>
      </c>
      <c r="Z5" s="16" t="s">
        <v>128</v>
      </c>
      <c r="AA5" s="16" t="s">
        <v>129</v>
      </c>
      <c r="AB5" s="16" t="s">
        <v>123</v>
      </c>
    </row>
    <row r="6" spans="1:33" ht="11.1" customHeight="1" x14ac:dyDescent="0.2">
      <c r="A6" s="6"/>
      <c r="B6" s="6"/>
      <c r="C6" s="3"/>
      <c r="D6" s="3"/>
      <c r="E6" s="13">
        <f>SUM(E7:E116)</f>
        <v>92598.006000000023</v>
      </c>
      <c r="F6" s="13">
        <f>SUM(F7:F116)</f>
        <v>57764.47800000001</v>
      </c>
      <c r="I6" s="13">
        <f>SUM(I7:I116)</f>
        <v>93951.945999999996</v>
      </c>
      <c r="J6" s="13">
        <f t="shared" ref="J6:T6" si="0">SUM(J7:J116)</f>
        <v>-1353.9399999999998</v>
      </c>
      <c r="K6" s="13">
        <f t="shared" si="0"/>
        <v>17030</v>
      </c>
      <c r="L6" s="13">
        <f t="shared" si="0"/>
        <v>16825</v>
      </c>
      <c r="M6" s="13">
        <f t="shared" si="0"/>
        <v>10944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18519.601200000016</v>
      </c>
      <c r="T6" s="13">
        <f t="shared" si="0"/>
        <v>5620</v>
      </c>
      <c r="W6" s="13">
        <f t="shared" ref="W6" si="1">SUM(W7:W116)</f>
        <v>0</v>
      </c>
      <c r="X6" s="13">
        <f t="shared" ref="X6" si="2">SUM(X7:X116)</f>
        <v>0</v>
      </c>
      <c r="Y6" s="13">
        <f t="shared" ref="Y6" si="3">SUM(Y7:Y116)</f>
        <v>17159.824999999997</v>
      </c>
      <c r="Z6" s="13">
        <f t="shared" ref="Z6" si="4">SUM(Z7:Z116)</f>
        <v>16856.5288</v>
      </c>
      <c r="AA6" s="13">
        <f t="shared" ref="AA6" si="5">SUM(AA7:AA116)</f>
        <v>16098.7322</v>
      </c>
      <c r="AB6" s="13">
        <f t="shared" ref="AB6" si="6">SUM(AB7:AB116)</f>
        <v>12784.730999999998</v>
      </c>
      <c r="AC6" s="13"/>
      <c r="AD6" s="13"/>
      <c r="AE6" s="13">
        <f t="shared" ref="AE6" si="7">SUM(AE7:AE116)</f>
        <v>2079.1999999999998</v>
      </c>
    </row>
    <row r="7" spans="1:33" s="1" customFormat="1" ht="11.1" customHeight="1" outlineLevel="1" x14ac:dyDescent="0.2">
      <c r="A7" s="7" t="s">
        <v>99</v>
      </c>
      <c r="B7" s="7" t="s">
        <v>9</v>
      </c>
      <c r="C7" s="8">
        <v>110.23699999999999</v>
      </c>
      <c r="D7" s="8">
        <v>1.595</v>
      </c>
      <c r="E7" s="8">
        <v>42.021000000000001</v>
      </c>
      <c r="F7" s="8">
        <v>69.466999999999999</v>
      </c>
      <c r="G7" s="1">
        <f>VLOOKUP(A:A,[1]TDSheet!$A:$G,7,0)</f>
        <v>1</v>
      </c>
      <c r="H7" s="1" t="e">
        <f>VLOOKUP(A:A,[1]TDSheet!$A:$H,8,0)</f>
        <v>#N/A</v>
      </c>
      <c r="I7" s="15">
        <f>VLOOKUP(A:A,[2]TDSheet!$A:$F,6,0)</f>
        <v>39.9</v>
      </c>
      <c r="J7" s="15">
        <f>E7-I7</f>
        <v>2.1210000000000022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8.4041999999999994</v>
      </c>
      <c r="T7" s="17"/>
      <c r="U7" s="18">
        <f>(F7+K7+L7+M7+T7)/S7</f>
        <v>8.2657480783417814</v>
      </c>
      <c r="V7" s="15">
        <f>F7/S7</f>
        <v>8.2657480783417814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8.008799999999999</v>
      </c>
      <c r="AB7" s="15">
        <f>VLOOKUP(A:A,[3]TDSheet!$A:$D,4,0)</f>
        <v>13.935</v>
      </c>
      <c r="AC7" s="15" t="e">
        <f>VLOOKUP(A:A,[1]TDSheet!$A:$AC,29,0)</f>
        <v>#N/A</v>
      </c>
      <c r="AD7" s="15" t="e">
        <f>VLOOKUP(A:A,[1]TDSheet!$A:$AD,30,0)</f>
        <v>#N/A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237</v>
      </c>
      <c r="D8" s="8">
        <v>372</v>
      </c>
      <c r="E8" s="8">
        <v>333</v>
      </c>
      <c r="F8" s="8">
        <v>269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339</v>
      </c>
      <c r="J8" s="15">
        <f t="shared" ref="J8:J71" si="8">E8-I8</f>
        <v>-6</v>
      </c>
      <c r="K8" s="15">
        <f>VLOOKUP(A:A,[1]TDSheet!$A:$M,13,0)</f>
        <v>80</v>
      </c>
      <c r="L8" s="15">
        <f>VLOOKUP(A:A,[1]TDSheet!$A:$N,14,0)</f>
        <v>80</v>
      </c>
      <c r="M8" s="15">
        <f>VLOOKUP(A:A,[1]TDSheet!$A:$T,20,0)</f>
        <v>40</v>
      </c>
      <c r="N8" s="15"/>
      <c r="O8" s="15"/>
      <c r="P8" s="15"/>
      <c r="Q8" s="15"/>
      <c r="R8" s="15"/>
      <c r="S8" s="15">
        <f t="shared" ref="S8:S71" si="9">E8/5</f>
        <v>66.599999999999994</v>
      </c>
      <c r="T8" s="17"/>
      <c r="U8" s="18">
        <f t="shared" ref="U8:U71" si="10">(F8+K8+L8+M8+T8)/S8</f>
        <v>7.0420420420420422</v>
      </c>
      <c r="V8" s="15">
        <f t="shared" ref="V8:V71" si="11">F8/S8</f>
        <v>4.0390390390390394</v>
      </c>
      <c r="W8" s="15"/>
      <c r="X8" s="15"/>
      <c r="Y8" s="15">
        <f>VLOOKUP(A:A,[1]TDSheet!$A:$Y,25,0)</f>
        <v>68.599999999999994</v>
      </c>
      <c r="Z8" s="15">
        <f>VLOOKUP(A:A,[1]TDSheet!$A:$Z,26,0)</f>
        <v>63.2</v>
      </c>
      <c r="AA8" s="15">
        <f>VLOOKUP(A:A,[1]TDSheet!$A:$AA,27,0)</f>
        <v>68.599999999999994</v>
      </c>
      <c r="AB8" s="15">
        <f>VLOOKUP(A:A,[3]TDSheet!$A:$D,4,0)</f>
        <v>64</v>
      </c>
      <c r="AC8" s="15">
        <f>VLOOKUP(A:A,[1]TDSheet!$A:$AC,29,0)</f>
        <v>0</v>
      </c>
      <c r="AD8" s="15" t="str">
        <f>VLOOKUP(A:A,[1]TDSheet!$A:$AD,30,0)</f>
        <v>скидка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100</v>
      </c>
      <c r="B9" s="7" t="s">
        <v>8</v>
      </c>
      <c r="C9" s="8">
        <v>105</v>
      </c>
      <c r="D9" s="8">
        <v>81</v>
      </c>
      <c r="E9" s="8">
        <v>107</v>
      </c>
      <c r="F9" s="8">
        <v>78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108</v>
      </c>
      <c r="J9" s="15">
        <f t="shared" si="8"/>
        <v>-1</v>
      </c>
      <c r="K9" s="15">
        <f>VLOOKUP(A:A,[1]TDSheet!$A:$M,13,0)</f>
        <v>0</v>
      </c>
      <c r="L9" s="15">
        <f>VLOOKUP(A:A,[1]TDSheet!$A:$N,14,0)</f>
        <v>0</v>
      </c>
      <c r="M9" s="15">
        <f>VLOOKUP(A:A,[1]TDSheet!$A:$T,20,0)</f>
        <v>40</v>
      </c>
      <c r="N9" s="15"/>
      <c r="O9" s="15"/>
      <c r="P9" s="15"/>
      <c r="Q9" s="15"/>
      <c r="R9" s="15"/>
      <c r="S9" s="15">
        <f t="shared" si="9"/>
        <v>21.4</v>
      </c>
      <c r="T9" s="17"/>
      <c r="U9" s="18">
        <f t="shared" si="10"/>
        <v>5.5140186915887854</v>
      </c>
      <c r="V9" s="15">
        <f t="shared" si="11"/>
        <v>3.6448598130841123</v>
      </c>
      <c r="W9" s="15"/>
      <c r="X9" s="15"/>
      <c r="Y9" s="15">
        <f>VLOOKUP(A:A,[1]TDSheet!$A:$Y,25,0)</f>
        <v>12.8</v>
      </c>
      <c r="Z9" s="15">
        <f>VLOOKUP(A:A,[1]TDSheet!$A:$Z,26,0)</f>
        <v>13.8</v>
      </c>
      <c r="AA9" s="15">
        <f>VLOOKUP(A:A,[1]TDSheet!$A:$AA,27,0)</f>
        <v>15.4</v>
      </c>
      <c r="AB9" s="15">
        <f>VLOOKUP(A:A,[3]TDSheet!$A:$D,4,0)</f>
        <v>20</v>
      </c>
      <c r="AC9" s="15" t="e">
        <f>VLOOKUP(A:A,[1]TDSheet!$A:$AC,29,0)</f>
        <v>#N/A</v>
      </c>
      <c r="AD9" s="15" t="e">
        <f>VLOOKUP(A:A,[1]TDSheet!$A:$AD,30,0)</f>
        <v>#N/A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1552.396</v>
      </c>
      <c r="D10" s="8">
        <v>1624.4839999999999</v>
      </c>
      <c r="E10" s="8">
        <v>1856.9639999999999</v>
      </c>
      <c r="F10" s="8">
        <v>1292.9549999999999</v>
      </c>
      <c r="G10" s="1">
        <f>VLOOKUP(A:A,[1]TDSheet!$A:$G,7,0)</f>
        <v>1</v>
      </c>
      <c r="H10" s="1">
        <f>VLOOKUP(A:A,[1]TDSheet!$A:$H,8,0)</f>
        <v>45</v>
      </c>
      <c r="I10" s="15">
        <f>VLOOKUP(A:A,[2]TDSheet!$A:$F,6,0)</f>
        <v>1823.8</v>
      </c>
      <c r="J10" s="15">
        <f t="shared" si="8"/>
        <v>33.163999999999987</v>
      </c>
      <c r="K10" s="15">
        <f>VLOOKUP(A:A,[1]TDSheet!$A:$M,13,0)</f>
        <v>700</v>
      </c>
      <c r="L10" s="15">
        <f>VLOOKUP(A:A,[1]TDSheet!$A:$N,14,0)</f>
        <v>0</v>
      </c>
      <c r="M10" s="15">
        <f>VLOOKUP(A:A,[1]TDSheet!$A:$T,20,0)</f>
        <v>400</v>
      </c>
      <c r="N10" s="15"/>
      <c r="O10" s="15"/>
      <c r="P10" s="15"/>
      <c r="Q10" s="15"/>
      <c r="R10" s="15"/>
      <c r="S10" s="15">
        <f t="shared" si="9"/>
        <v>371.39279999999997</v>
      </c>
      <c r="T10" s="17"/>
      <c r="U10" s="18">
        <f t="shared" si="10"/>
        <v>6.4431916827682176</v>
      </c>
      <c r="V10" s="15">
        <f t="shared" si="11"/>
        <v>3.4813679748234216</v>
      </c>
      <c r="W10" s="15"/>
      <c r="X10" s="15"/>
      <c r="Y10" s="15">
        <f>VLOOKUP(A:A,[1]TDSheet!$A:$Y,25,0)</f>
        <v>352.30759999999998</v>
      </c>
      <c r="Z10" s="15">
        <f>VLOOKUP(A:A,[1]TDSheet!$A:$Z,26,0)</f>
        <v>376.30100000000004</v>
      </c>
      <c r="AA10" s="15">
        <f>VLOOKUP(A:A,[1]TDSheet!$A:$AA,27,0)</f>
        <v>345.3888</v>
      </c>
      <c r="AB10" s="15">
        <f>VLOOKUP(A:A,[3]TDSheet!$A:$D,4,0)</f>
        <v>221.64099999999999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1738.9190000000001</v>
      </c>
      <c r="D11" s="8">
        <v>3331.8960000000002</v>
      </c>
      <c r="E11" s="8">
        <v>2062.4050000000002</v>
      </c>
      <c r="F11" s="8">
        <v>1953.5530000000001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2008.55</v>
      </c>
      <c r="J11" s="15">
        <f t="shared" si="8"/>
        <v>53.855000000000246</v>
      </c>
      <c r="K11" s="15">
        <f>VLOOKUP(A:A,[1]TDSheet!$A:$M,13,0)</f>
        <v>600</v>
      </c>
      <c r="L11" s="15">
        <f>VLOOKUP(A:A,[1]TDSheet!$A:$N,14,0)</f>
        <v>0</v>
      </c>
      <c r="M11" s="15">
        <f>VLOOKUP(A:A,[1]TDSheet!$A:$T,20,0)</f>
        <v>400</v>
      </c>
      <c r="N11" s="15"/>
      <c r="O11" s="15"/>
      <c r="P11" s="15"/>
      <c r="Q11" s="15"/>
      <c r="R11" s="15"/>
      <c r="S11" s="15">
        <f t="shared" si="9"/>
        <v>412.48100000000005</v>
      </c>
      <c r="T11" s="17"/>
      <c r="U11" s="18">
        <f t="shared" si="10"/>
        <v>7.1604582998974484</v>
      </c>
      <c r="V11" s="15">
        <f t="shared" si="11"/>
        <v>4.7361042084362674</v>
      </c>
      <c r="W11" s="15"/>
      <c r="X11" s="15"/>
      <c r="Y11" s="15">
        <f>VLOOKUP(A:A,[1]TDSheet!$A:$Y,25,0)</f>
        <v>382.58240000000001</v>
      </c>
      <c r="Z11" s="15">
        <f>VLOOKUP(A:A,[1]TDSheet!$A:$Z,26,0)</f>
        <v>388.42520000000002</v>
      </c>
      <c r="AA11" s="15">
        <f>VLOOKUP(A:A,[1]TDSheet!$A:$AA,27,0)</f>
        <v>379.56700000000001</v>
      </c>
      <c r="AB11" s="15">
        <f>VLOOKUP(A:A,[3]TDSheet!$A:$D,4,0)</f>
        <v>224.56700000000001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66.016000000000005</v>
      </c>
      <c r="D12" s="8">
        <v>52.2</v>
      </c>
      <c r="E12" s="8">
        <v>39.514000000000003</v>
      </c>
      <c r="F12" s="8">
        <v>74.638000000000005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43.6</v>
      </c>
      <c r="J12" s="15">
        <f t="shared" si="8"/>
        <v>-4.0859999999999985</v>
      </c>
      <c r="K12" s="15">
        <f>VLOOKUP(A:A,[1]TDSheet!$A:$M,13,0)</f>
        <v>30</v>
      </c>
      <c r="L12" s="15">
        <f>VLOOKUP(A:A,[1]TDSheet!$A:$N,14,0)</f>
        <v>30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7.9028000000000009</v>
      </c>
      <c r="T12" s="17"/>
      <c r="U12" s="18">
        <f t="shared" si="10"/>
        <v>17.036746469605706</v>
      </c>
      <c r="V12" s="15">
        <f t="shared" si="11"/>
        <v>9.4445006833021203</v>
      </c>
      <c r="W12" s="15"/>
      <c r="X12" s="15"/>
      <c r="Y12" s="15">
        <f>VLOOKUP(A:A,[1]TDSheet!$A:$Y,25,0)</f>
        <v>15.4368</v>
      </c>
      <c r="Z12" s="15">
        <f>VLOOKUP(A:A,[1]TDSheet!$A:$Z,26,0)</f>
        <v>12.1008</v>
      </c>
      <c r="AA12" s="15">
        <f>VLOOKUP(A:A,[1]TDSheet!$A:$AA,27,0)</f>
        <v>10.815799999999999</v>
      </c>
      <c r="AB12" s="15">
        <f>VLOOKUP(A:A,[3]TDSheet!$A:$D,4,0)</f>
        <v>1.994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41.738</v>
      </c>
      <c r="D13" s="8">
        <v>5.5E-2</v>
      </c>
      <c r="E13" s="8">
        <v>25.492999999999999</v>
      </c>
      <c r="F13" s="8">
        <v>16.245000000000001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23.75</v>
      </c>
      <c r="J13" s="15">
        <f t="shared" si="8"/>
        <v>1.7429999999999986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9"/>
        <v>5.0985999999999994</v>
      </c>
      <c r="T13" s="17"/>
      <c r="U13" s="18">
        <f t="shared" si="10"/>
        <v>3.1861687522064885</v>
      </c>
      <c r="V13" s="15">
        <f t="shared" si="11"/>
        <v>3.1861687522064885</v>
      </c>
      <c r="W13" s="15"/>
      <c r="X13" s="15"/>
      <c r="Y13" s="15">
        <f>VLOOKUP(A:A,[1]TDSheet!$A:$Y,25,0)</f>
        <v>4.2923999999999998</v>
      </c>
      <c r="Z13" s="15">
        <f>VLOOKUP(A:A,[1]TDSheet!$A:$Z,26,0)</f>
        <v>0.53360000000000007</v>
      </c>
      <c r="AA13" s="15">
        <f>VLOOKUP(A:A,[1]TDSheet!$A:$AA,27,0)</f>
        <v>1.3826000000000001</v>
      </c>
      <c r="AB13" s="15">
        <f>VLOOKUP(A:A,[3]TDSheet!$A:$D,4,0)</f>
        <v>5.423</v>
      </c>
      <c r="AC13" s="15" t="str">
        <f>VLOOKUP(A:A,[1]TDSheet!$A:$AC,29,0)</f>
        <v>увел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21.95" customHeight="1" outlineLevel="1" x14ac:dyDescent="0.2">
      <c r="A14" s="7" t="s">
        <v>15</v>
      </c>
      <c r="B14" s="7" t="s">
        <v>9</v>
      </c>
      <c r="C14" s="8">
        <v>92.477999999999994</v>
      </c>
      <c r="D14" s="8">
        <v>118.05500000000001</v>
      </c>
      <c r="E14" s="8">
        <v>116.935</v>
      </c>
      <c r="F14" s="8">
        <v>93.597999999999999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114.95</v>
      </c>
      <c r="J14" s="15">
        <f t="shared" si="8"/>
        <v>1.9849999999999994</v>
      </c>
      <c r="K14" s="15">
        <f>VLOOKUP(A:A,[1]TDSheet!$A:$M,13,0)</f>
        <v>20</v>
      </c>
      <c r="L14" s="15">
        <f>VLOOKUP(A:A,[1]TDSheet!$A:$N,14,0)</f>
        <v>40</v>
      </c>
      <c r="M14" s="15">
        <f>VLOOKUP(A:A,[1]TDSheet!$A:$T,20,0)</f>
        <v>40</v>
      </c>
      <c r="N14" s="15"/>
      <c r="O14" s="15"/>
      <c r="P14" s="15"/>
      <c r="Q14" s="15"/>
      <c r="R14" s="15"/>
      <c r="S14" s="15">
        <f t="shared" si="9"/>
        <v>23.387</v>
      </c>
      <c r="T14" s="17"/>
      <c r="U14" s="18">
        <f t="shared" si="10"/>
        <v>8.2780177021422165</v>
      </c>
      <c r="V14" s="15">
        <f t="shared" si="11"/>
        <v>4.0021379398811305</v>
      </c>
      <c r="W14" s="15"/>
      <c r="X14" s="15"/>
      <c r="Y14" s="15">
        <f>VLOOKUP(A:A,[1]TDSheet!$A:$Y,25,0)</f>
        <v>23.257400000000001</v>
      </c>
      <c r="Z14" s="15">
        <f>VLOOKUP(A:A,[1]TDSheet!$A:$Z,26,0)</f>
        <v>24.871400000000001</v>
      </c>
      <c r="AA14" s="15">
        <f>VLOOKUP(A:A,[1]TDSheet!$A:$AA,27,0)</f>
        <v>23.489799999999999</v>
      </c>
      <c r="AB14" s="15">
        <f>VLOOKUP(A:A,[3]TDSheet!$A:$D,4,0)</f>
        <v>16.225999999999999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16</v>
      </c>
      <c r="B15" s="7" t="s">
        <v>8</v>
      </c>
      <c r="C15" s="8">
        <v>11</v>
      </c>
      <c r="D15" s="8">
        <v>69</v>
      </c>
      <c r="E15" s="8">
        <v>35</v>
      </c>
      <c r="F15" s="8">
        <v>44</v>
      </c>
      <c r="G15" s="1">
        <f>VLOOKUP(A:A,[1]TDSheet!$A:$G,7,0)</f>
        <v>0.3</v>
      </c>
      <c r="H15" s="1">
        <f>VLOOKUP(A:A,[1]TDSheet!$A:$H,8,0)</f>
        <v>45</v>
      </c>
      <c r="I15" s="15">
        <f>VLOOKUP(A:A,[2]TDSheet!$A:$F,6,0)</f>
        <v>66</v>
      </c>
      <c r="J15" s="15">
        <f t="shared" si="8"/>
        <v>-31</v>
      </c>
      <c r="K15" s="15">
        <f>VLOOKUP(A:A,[1]TDSheet!$A:$M,13,0)</f>
        <v>60</v>
      </c>
      <c r="L15" s="15">
        <f>VLOOKUP(A:A,[1]TDSheet!$A:$N,14,0)</f>
        <v>30</v>
      </c>
      <c r="M15" s="15">
        <f>VLOOKUP(A:A,[1]TDSheet!$A:$T,20,0)</f>
        <v>30</v>
      </c>
      <c r="N15" s="15"/>
      <c r="O15" s="15"/>
      <c r="P15" s="15"/>
      <c r="Q15" s="15"/>
      <c r="R15" s="15"/>
      <c r="S15" s="15">
        <f t="shared" si="9"/>
        <v>7</v>
      </c>
      <c r="T15" s="17"/>
      <c r="U15" s="18">
        <f t="shared" si="10"/>
        <v>23.428571428571427</v>
      </c>
      <c r="V15" s="15">
        <f t="shared" si="11"/>
        <v>6.2857142857142856</v>
      </c>
      <c r="W15" s="15"/>
      <c r="X15" s="15"/>
      <c r="Y15" s="15">
        <f>VLOOKUP(A:A,[1]TDSheet!$A:$Y,25,0)</f>
        <v>13.8</v>
      </c>
      <c r="Z15" s="15">
        <f>VLOOKUP(A:A,[1]TDSheet!$A:$Z,26,0)</f>
        <v>12</v>
      </c>
      <c r="AA15" s="15">
        <f>VLOOKUP(A:A,[1]TDSheet!$A:$AA,27,0)</f>
        <v>24.4</v>
      </c>
      <c r="AB15" s="15">
        <f>VLOOKUP(A:A,[3]TDSheet!$A:$D,4,0)</f>
        <v>13</v>
      </c>
      <c r="AC15" s="15" t="e">
        <f>VLOOKUP(A:A,[1]TDSheet!$A:$AC,29,0)</f>
        <v>#N/A</v>
      </c>
      <c r="AD15" s="15" t="e">
        <f>VLOOKUP(A:A,[1]TDSheet!$A:$AD,30,0)</f>
        <v>#N/A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101</v>
      </c>
      <c r="B16" s="7" t="s">
        <v>8</v>
      </c>
      <c r="C16" s="8">
        <v>58</v>
      </c>
      <c r="D16" s="8">
        <v>151</v>
      </c>
      <c r="E16" s="8">
        <v>106</v>
      </c>
      <c r="F16" s="8">
        <v>102</v>
      </c>
      <c r="G16" s="1">
        <f>VLOOKUP(A:A,[1]TDSheet!$A:$G,7,0)</f>
        <v>7.0000000000000007E-2</v>
      </c>
      <c r="H16" s="1">
        <f>VLOOKUP(A:A,[1]TDSheet!$A:$H,8,0)</f>
        <v>120</v>
      </c>
      <c r="I16" s="15">
        <f>VLOOKUP(A:A,[2]TDSheet!$A:$F,6,0)</f>
        <v>154</v>
      </c>
      <c r="J16" s="15">
        <f t="shared" si="8"/>
        <v>-48</v>
      </c>
      <c r="K16" s="15">
        <f>VLOOKUP(A:A,[1]TDSheet!$A:$M,13,0)</f>
        <v>60</v>
      </c>
      <c r="L16" s="15">
        <f>VLOOKUP(A:A,[1]TDSheet!$A:$N,14,0)</f>
        <v>30</v>
      </c>
      <c r="M16" s="15">
        <f>VLOOKUP(A:A,[1]TDSheet!$A:$T,20,0)</f>
        <v>30</v>
      </c>
      <c r="N16" s="15"/>
      <c r="O16" s="15"/>
      <c r="P16" s="15"/>
      <c r="Q16" s="15"/>
      <c r="R16" s="15"/>
      <c r="S16" s="15">
        <f t="shared" si="9"/>
        <v>21.2</v>
      </c>
      <c r="T16" s="17"/>
      <c r="U16" s="18">
        <f t="shared" si="10"/>
        <v>10.471698113207548</v>
      </c>
      <c r="V16" s="15">
        <f t="shared" si="11"/>
        <v>4.8113207547169816</v>
      </c>
      <c r="W16" s="15"/>
      <c r="X16" s="15"/>
      <c r="Y16" s="15">
        <f>VLOOKUP(A:A,[1]TDSheet!$A:$Y,25,0)</f>
        <v>9</v>
      </c>
      <c r="Z16" s="15">
        <f>VLOOKUP(A:A,[1]TDSheet!$A:$Z,26,0)</f>
        <v>10</v>
      </c>
      <c r="AA16" s="15">
        <f>VLOOKUP(A:A,[1]TDSheet!$A:$AA,27,0)</f>
        <v>24</v>
      </c>
      <c r="AB16" s="15">
        <f>VLOOKUP(A:A,[3]TDSheet!$A:$D,4,0)</f>
        <v>26</v>
      </c>
      <c r="AC16" s="15" t="e">
        <f>VLOOKUP(A:A,[1]TDSheet!$A:$AC,29,0)</f>
        <v>#N/A</v>
      </c>
      <c r="AD16" s="15" t="e">
        <f>VLOOKUP(A:A,[1]TDSheet!$A:$AD,30,0)</f>
        <v>#N/A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17</v>
      </c>
      <c r="B17" s="7" t="s">
        <v>9</v>
      </c>
      <c r="C17" s="8">
        <v>474.642</v>
      </c>
      <c r="D17" s="8">
        <v>785.42499999999995</v>
      </c>
      <c r="E17" s="8">
        <v>589.68899999999996</v>
      </c>
      <c r="F17" s="8">
        <v>435.27600000000001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566.15</v>
      </c>
      <c r="J17" s="15">
        <f t="shared" si="8"/>
        <v>23.538999999999987</v>
      </c>
      <c r="K17" s="15">
        <f>VLOOKUP(A:A,[1]TDSheet!$A:$M,13,0)</f>
        <v>150</v>
      </c>
      <c r="L17" s="15">
        <f>VLOOKUP(A:A,[1]TDSheet!$A:$N,14,0)</f>
        <v>100</v>
      </c>
      <c r="M17" s="15">
        <f>VLOOKUP(A:A,[1]TDSheet!$A:$T,20,0)</f>
        <v>100</v>
      </c>
      <c r="N17" s="15"/>
      <c r="O17" s="15"/>
      <c r="P17" s="15"/>
      <c r="Q17" s="15"/>
      <c r="R17" s="15"/>
      <c r="S17" s="15">
        <f t="shared" si="9"/>
        <v>117.9378</v>
      </c>
      <c r="T17" s="17"/>
      <c r="U17" s="18">
        <f t="shared" si="10"/>
        <v>6.6583911180300133</v>
      </c>
      <c r="V17" s="15">
        <f t="shared" si="11"/>
        <v>3.6907251110331041</v>
      </c>
      <c r="W17" s="15"/>
      <c r="X17" s="15"/>
      <c r="Y17" s="15">
        <f>VLOOKUP(A:A,[1]TDSheet!$A:$Y,25,0)</f>
        <v>111.03060000000001</v>
      </c>
      <c r="Z17" s="15">
        <f>VLOOKUP(A:A,[1]TDSheet!$A:$Z,26,0)</f>
        <v>110.11880000000001</v>
      </c>
      <c r="AA17" s="15">
        <f>VLOOKUP(A:A,[1]TDSheet!$A:$AA,27,0)</f>
        <v>105.373</v>
      </c>
      <c r="AB17" s="15">
        <f>VLOOKUP(A:A,[3]TDSheet!$A:$D,4,0)</f>
        <v>59.524000000000001</v>
      </c>
      <c r="AC17" s="15">
        <f>VLOOKUP(A:A,[1]TDSheet!$A:$AC,29,0)</f>
        <v>0</v>
      </c>
      <c r="AD17" s="15" t="e">
        <f>VLOOKUP(A:A,[1]TDSheet!$A:$AD,30,0)</f>
        <v>#N/A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102</v>
      </c>
      <c r="B18" s="7" t="s">
        <v>9</v>
      </c>
      <c r="C18" s="8">
        <v>10.401</v>
      </c>
      <c r="D18" s="8">
        <v>10.002000000000001</v>
      </c>
      <c r="E18" s="8">
        <v>12.557</v>
      </c>
      <c r="F18" s="8">
        <v>7.8460000000000001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15.973000000000001</v>
      </c>
      <c r="J18" s="15">
        <f t="shared" si="8"/>
        <v>-3.4160000000000004</v>
      </c>
      <c r="K18" s="15">
        <f>VLOOKUP(A:A,[1]TDSheet!$A:$M,13,0)</f>
        <v>0</v>
      </c>
      <c r="L18" s="15">
        <f>VLOOKUP(A:A,[1]TDSheet!$A:$N,14,0)</f>
        <v>0</v>
      </c>
      <c r="M18" s="15">
        <f>VLOOKUP(A:A,[1]TDSheet!$A:$T,20,0)</f>
        <v>10</v>
      </c>
      <c r="N18" s="15"/>
      <c r="O18" s="15"/>
      <c r="P18" s="15"/>
      <c r="Q18" s="15"/>
      <c r="R18" s="15"/>
      <c r="S18" s="15">
        <f t="shared" si="9"/>
        <v>2.5114000000000001</v>
      </c>
      <c r="T18" s="17"/>
      <c r="U18" s="18">
        <f t="shared" si="10"/>
        <v>7.1059966552520502</v>
      </c>
      <c r="V18" s="15">
        <f t="shared" si="11"/>
        <v>3.1241538584056703</v>
      </c>
      <c r="W18" s="15"/>
      <c r="X18" s="15"/>
      <c r="Y18" s="15">
        <f>VLOOKUP(A:A,[1]TDSheet!$A:$Y,25,0)</f>
        <v>0</v>
      </c>
      <c r="Z18" s="15">
        <f>VLOOKUP(A:A,[1]TDSheet!$A:$Z,26,0)</f>
        <v>0</v>
      </c>
      <c r="AA18" s="15">
        <f>VLOOKUP(A:A,[1]TDSheet!$A:$AA,27,0)</f>
        <v>0.46679999999999999</v>
      </c>
      <c r="AB18" s="15">
        <f>VLOOKUP(A:A,[3]TDSheet!$A:$D,4,0)</f>
        <v>2.113</v>
      </c>
      <c r="AC18" s="15" t="e">
        <f>VLOOKUP(A:A,[1]TDSheet!$A:$AC,29,0)</f>
        <v>#N/A</v>
      </c>
      <c r="AD18" s="15" t="e">
        <f>VLOOKUP(A:A,[1]TDSheet!$A:$AD,30,0)</f>
        <v>#N/A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18</v>
      </c>
      <c r="B19" s="7" t="s">
        <v>8</v>
      </c>
      <c r="C19" s="8">
        <v>690</v>
      </c>
      <c r="D19" s="8">
        <v>414</v>
      </c>
      <c r="E19" s="8">
        <v>563</v>
      </c>
      <c r="F19" s="8">
        <v>520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575</v>
      </c>
      <c r="J19" s="15">
        <f t="shared" si="8"/>
        <v>-12</v>
      </c>
      <c r="K19" s="15">
        <f>VLOOKUP(A:A,[1]TDSheet!$A:$M,13,0)</f>
        <v>200</v>
      </c>
      <c r="L19" s="15">
        <f>VLOOKUP(A:A,[1]TDSheet!$A:$N,14,0)</f>
        <v>200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9"/>
        <v>112.6</v>
      </c>
      <c r="T19" s="17"/>
      <c r="U19" s="18">
        <f t="shared" si="10"/>
        <v>8.1705150976909415</v>
      </c>
      <c r="V19" s="15">
        <f t="shared" si="11"/>
        <v>4.6181172291296626</v>
      </c>
      <c r="W19" s="15"/>
      <c r="X19" s="15"/>
      <c r="Y19" s="15">
        <f>VLOOKUP(A:A,[1]TDSheet!$A:$Y,25,0)</f>
        <v>83.6</v>
      </c>
      <c r="Z19" s="15">
        <f>VLOOKUP(A:A,[1]TDSheet!$A:$Z,26,0)</f>
        <v>68.2</v>
      </c>
      <c r="AA19" s="15">
        <f>VLOOKUP(A:A,[1]TDSheet!$A:$AA,27,0)</f>
        <v>82.2</v>
      </c>
      <c r="AB19" s="15">
        <f>VLOOKUP(A:A,[3]TDSheet!$A:$D,4,0)</f>
        <v>123</v>
      </c>
      <c r="AC19" s="15">
        <f>VLOOKUP(A:A,[1]TDSheet!$A:$AC,29,0)</f>
        <v>0</v>
      </c>
      <c r="AD19" s="15" t="e">
        <f>VLOOKUP(A:A,[1]TDSheet!$A:$AD,30,0)</f>
        <v>#N/A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19</v>
      </c>
      <c r="B20" s="7" t="s">
        <v>9</v>
      </c>
      <c r="C20" s="8">
        <v>49.680999999999997</v>
      </c>
      <c r="D20" s="8">
        <v>41.402000000000001</v>
      </c>
      <c r="E20" s="8">
        <v>35.89</v>
      </c>
      <c r="F20" s="8">
        <v>37.188000000000002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36</v>
      </c>
      <c r="J20" s="15">
        <f t="shared" si="8"/>
        <v>-0.10999999999999943</v>
      </c>
      <c r="K20" s="15">
        <f>VLOOKUP(A:A,[1]TDSheet!$A:$M,13,0)</f>
        <v>0</v>
      </c>
      <c r="L20" s="15">
        <f>VLOOKUP(A:A,[1]TDSheet!$A:$N,14,0)</f>
        <v>10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7.1779999999999999</v>
      </c>
      <c r="T20" s="17"/>
      <c r="U20" s="18">
        <f t="shared" si="10"/>
        <v>6.5739760378935639</v>
      </c>
      <c r="V20" s="15">
        <f t="shared" si="11"/>
        <v>5.180830314850934</v>
      </c>
      <c r="W20" s="15"/>
      <c r="X20" s="15"/>
      <c r="Y20" s="15">
        <f>VLOOKUP(A:A,[1]TDSheet!$A:$Y,25,0)</f>
        <v>11.933400000000001</v>
      </c>
      <c r="Z20" s="15">
        <f>VLOOKUP(A:A,[1]TDSheet!$A:$Z,26,0)</f>
        <v>8.9073999999999991</v>
      </c>
      <c r="AA20" s="15">
        <f>VLOOKUP(A:A,[1]TDSheet!$A:$AA,27,0)</f>
        <v>8.2850000000000001</v>
      </c>
      <c r="AB20" s="15">
        <v>0</v>
      </c>
      <c r="AC20" s="15">
        <f>VLOOKUP(A:A,[1]TDSheet!$A:$AC,29,0)</f>
        <v>0</v>
      </c>
      <c r="AD20" s="15" t="str">
        <f>VLOOKUP(A:A,[1]TDSheet!$A:$AD,30,0)</f>
        <v>увел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20</v>
      </c>
      <c r="B21" s="7" t="s">
        <v>9</v>
      </c>
      <c r="C21" s="8">
        <v>377.16399999999999</v>
      </c>
      <c r="D21" s="8">
        <v>483.774</v>
      </c>
      <c r="E21" s="8">
        <v>637.71400000000006</v>
      </c>
      <c r="F21" s="8">
        <v>221.81200000000001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621.20000000000005</v>
      </c>
      <c r="J21" s="15">
        <f t="shared" si="8"/>
        <v>16.51400000000001</v>
      </c>
      <c r="K21" s="15">
        <f>VLOOKUP(A:A,[1]TDSheet!$A:$M,13,0)</f>
        <v>100</v>
      </c>
      <c r="L21" s="15">
        <f>VLOOKUP(A:A,[1]TDSheet!$A:$N,14,0)</f>
        <v>150</v>
      </c>
      <c r="M21" s="15">
        <f>VLOOKUP(A:A,[1]TDSheet!$A:$T,20,0)</f>
        <v>50</v>
      </c>
      <c r="N21" s="15"/>
      <c r="O21" s="15"/>
      <c r="P21" s="15"/>
      <c r="Q21" s="15"/>
      <c r="R21" s="15"/>
      <c r="S21" s="15">
        <f t="shared" si="9"/>
        <v>127.54280000000001</v>
      </c>
      <c r="T21" s="17">
        <v>120</v>
      </c>
      <c r="U21" s="18">
        <f t="shared" si="10"/>
        <v>5.0321303907394217</v>
      </c>
      <c r="V21" s="15">
        <f t="shared" si="11"/>
        <v>1.7391181626873489</v>
      </c>
      <c r="W21" s="15"/>
      <c r="X21" s="15"/>
      <c r="Y21" s="15">
        <f>VLOOKUP(A:A,[1]TDSheet!$A:$Y,25,0)</f>
        <v>100.2354</v>
      </c>
      <c r="Z21" s="15">
        <f>VLOOKUP(A:A,[1]TDSheet!$A:$Z,26,0)</f>
        <v>100.03880000000001</v>
      </c>
      <c r="AA21" s="15">
        <f>VLOOKUP(A:A,[1]TDSheet!$A:$AA,27,0)</f>
        <v>98.363</v>
      </c>
      <c r="AB21" s="15">
        <f>VLOOKUP(A:A,[3]TDSheet!$A:$D,4,0)</f>
        <v>50.427999999999997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120</v>
      </c>
      <c r="AF21" s="15"/>
      <c r="AG21" s="15"/>
    </row>
    <row r="22" spans="1:33" s="1" customFormat="1" ht="11.1" customHeight="1" outlineLevel="1" x14ac:dyDescent="0.2">
      <c r="A22" s="7" t="s">
        <v>21</v>
      </c>
      <c r="B22" s="7" t="s">
        <v>8</v>
      </c>
      <c r="C22" s="8">
        <v>1488</v>
      </c>
      <c r="D22" s="8">
        <v>631</v>
      </c>
      <c r="E22" s="8">
        <v>1037</v>
      </c>
      <c r="F22" s="8">
        <v>1050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1058</v>
      </c>
      <c r="J22" s="15">
        <f t="shared" si="8"/>
        <v>-21</v>
      </c>
      <c r="K22" s="15">
        <f>VLOOKUP(A:A,[1]TDSheet!$A:$M,13,0)</f>
        <v>0</v>
      </c>
      <c r="L22" s="15">
        <f>VLOOKUP(A:A,[1]TDSheet!$A:$N,14,0)</f>
        <v>800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9"/>
        <v>207.4</v>
      </c>
      <c r="T22" s="17"/>
      <c r="U22" s="18">
        <f t="shared" si="10"/>
        <v>8.9199614271938277</v>
      </c>
      <c r="V22" s="15">
        <f t="shared" si="11"/>
        <v>5.0626808100289296</v>
      </c>
      <c r="W22" s="15"/>
      <c r="X22" s="15"/>
      <c r="Y22" s="15">
        <f>VLOOKUP(A:A,[1]TDSheet!$A:$Y,25,0)</f>
        <v>194.2</v>
      </c>
      <c r="Z22" s="15">
        <f>VLOOKUP(A:A,[1]TDSheet!$A:$Z,26,0)</f>
        <v>199.8</v>
      </c>
      <c r="AA22" s="15">
        <f>VLOOKUP(A:A,[1]TDSheet!$A:$AA,27,0)</f>
        <v>178.6</v>
      </c>
      <c r="AB22" s="15">
        <f>VLOOKUP(A:A,[3]TDSheet!$A:$D,4,0)</f>
        <v>175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22</v>
      </c>
      <c r="B23" s="7" t="s">
        <v>9</v>
      </c>
      <c r="C23" s="8">
        <v>1033.5260000000001</v>
      </c>
      <c r="D23" s="8">
        <v>1021.648</v>
      </c>
      <c r="E23" s="8">
        <v>1326.77</v>
      </c>
      <c r="F23" s="8">
        <v>720.04399999999998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1284.44</v>
      </c>
      <c r="J23" s="15">
        <f t="shared" si="8"/>
        <v>42.329999999999927</v>
      </c>
      <c r="K23" s="15">
        <f>VLOOKUP(A:A,[1]TDSheet!$A:$M,13,0)</f>
        <v>150</v>
      </c>
      <c r="L23" s="15">
        <f>VLOOKUP(A:A,[1]TDSheet!$A:$N,14,0)</f>
        <v>400</v>
      </c>
      <c r="M23" s="15">
        <f>VLOOKUP(A:A,[1]TDSheet!$A:$T,20,0)</f>
        <v>100</v>
      </c>
      <c r="N23" s="15"/>
      <c r="O23" s="15"/>
      <c r="P23" s="15"/>
      <c r="Q23" s="15"/>
      <c r="R23" s="15"/>
      <c r="S23" s="15">
        <f t="shared" si="9"/>
        <v>265.35399999999998</v>
      </c>
      <c r="T23" s="17">
        <v>100</v>
      </c>
      <c r="U23" s="18">
        <f t="shared" si="10"/>
        <v>5.5399353316701463</v>
      </c>
      <c r="V23" s="15">
        <f t="shared" si="11"/>
        <v>2.7135223135886402</v>
      </c>
      <c r="W23" s="15"/>
      <c r="X23" s="15"/>
      <c r="Y23" s="15">
        <f>VLOOKUP(A:A,[1]TDSheet!$A:$Y,25,0)</f>
        <v>268.74200000000002</v>
      </c>
      <c r="Z23" s="15">
        <f>VLOOKUP(A:A,[1]TDSheet!$A:$Z,26,0)</f>
        <v>248.65439999999998</v>
      </c>
      <c r="AA23" s="15">
        <f>VLOOKUP(A:A,[1]TDSheet!$A:$AA,27,0)</f>
        <v>227.6036</v>
      </c>
      <c r="AB23" s="15">
        <f>VLOOKUP(A:A,[3]TDSheet!$A:$D,4,0)</f>
        <v>89.641999999999996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2"/>
        <v>100</v>
      </c>
      <c r="AF23" s="15"/>
      <c r="AG23" s="15"/>
    </row>
    <row r="24" spans="1:33" s="1" customFormat="1" ht="11.1" customHeight="1" outlineLevel="1" x14ac:dyDescent="0.2">
      <c r="A24" s="7" t="s">
        <v>23</v>
      </c>
      <c r="B24" s="7" t="s">
        <v>8</v>
      </c>
      <c r="C24" s="8">
        <v>196</v>
      </c>
      <c r="D24" s="8">
        <v>637</v>
      </c>
      <c r="E24" s="8">
        <v>421</v>
      </c>
      <c r="F24" s="8">
        <v>379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429</v>
      </c>
      <c r="J24" s="15">
        <f t="shared" si="8"/>
        <v>-8</v>
      </c>
      <c r="K24" s="15">
        <f>VLOOKUP(A:A,[1]TDSheet!$A:$M,13,0)</f>
        <v>80</v>
      </c>
      <c r="L24" s="15">
        <f>VLOOKUP(A:A,[1]TDSheet!$A:$N,14,0)</f>
        <v>80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84.2</v>
      </c>
      <c r="T24" s="17"/>
      <c r="U24" s="18">
        <f t="shared" si="10"/>
        <v>6.4014251781472682</v>
      </c>
      <c r="V24" s="15">
        <f t="shared" si="11"/>
        <v>4.5011876484560567</v>
      </c>
      <c r="W24" s="15"/>
      <c r="X24" s="15"/>
      <c r="Y24" s="15">
        <f>VLOOKUP(A:A,[1]TDSheet!$A:$Y,25,0)</f>
        <v>92.8</v>
      </c>
      <c r="Z24" s="15">
        <f>VLOOKUP(A:A,[1]TDSheet!$A:$Z,26,0)</f>
        <v>70.599999999999994</v>
      </c>
      <c r="AA24" s="15">
        <f>VLOOKUP(A:A,[1]TDSheet!$A:$AA,27,0)</f>
        <v>78.8</v>
      </c>
      <c r="AB24" s="15">
        <f>VLOOKUP(A:A,[3]TDSheet!$A:$D,4,0)</f>
        <v>115</v>
      </c>
      <c r="AC24" s="15" t="str">
        <f>VLOOKUP(A:A,[1]TDSheet!$A:$AC,29,0)</f>
        <v>костик</v>
      </c>
      <c r="AD24" s="15" t="e">
        <f>VLOOKUP(A:A,[1]TDSheet!$A:$AD,30,0)</f>
        <v>#N/A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24</v>
      </c>
      <c r="B25" s="7" t="s">
        <v>8</v>
      </c>
      <c r="C25" s="8">
        <v>1684</v>
      </c>
      <c r="D25" s="8">
        <v>2443</v>
      </c>
      <c r="E25" s="8">
        <v>2430</v>
      </c>
      <c r="F25" s="8">
        <v>1651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2459</v>
      </c>
      <c r="J25" s="15">
        <f t="shared" si="8"/>
        <v>-29</v>
      </c>
      <c r="K25" s="15">
        <f>VLOOKUP(A:A,[1]TDSheet!$A:$M,13,0)</f>
        <v>400</v>
      </c>
      <c r="L25" s="15">
        <f>VLOOKUP(A:A,[1]TDSheet!$A:$N,14,0)</f>
        <v>800</v>
      </c>
      <c r="M25" s="15">
        <f>VLOOKUP(A:A,[1]TDSheet!$A:$T,20,0)</f>
        <v>200</v>
      </c>
      <c r="N25" s="15"/>
      <c r="O25" s="15"/>
      <c r="P25" s="15"/>
      <c r="Q25" s="15"/>
      <c r="R25" s="15"/>
      <c r="S25" s="15">
        <f t="shared" si="9"/>
        <v>486</v>
      </c>
      <c r="T25" s="17"/>
      <c r="U25" s="18">
        <f t="shared" si="10"/>
        <v>6.2777777777777777</v>
      </c>
      <c r="V25" s="15">
        <f t="shared" si="11"/>
        <v>3.3971193415637861</v>
      </c>
      <c r="W25" s="15"/>
      <c r="X25" s="15"/>
      <c r="Y25" s="15">
        <f>VLOOKUP(A:A,[1]TDSheet!$A:$Y,25,0)</f>
        <v>483</v>
      </c>
      <c r="Z25" s="15">
        <f>VLOOKUP(A:A,[1]TDSheet!$A:$Z,26,0)</f>
        <v>460.6</v>
      </c>
      <c r="AA25" s="15">
        <f>VLOOKUP(A:A,[1]TDSheet!$A:$AA,27,0)</f>
        <v>459.4</v>
      </c>
      <c r="AB25" s="15">
        <f>VLOOKUP(A:A,[3]TDSheet!$A:$D,4,0)</f>
        <v>268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25</v>
      </c>
      <c r="B26" s="7" t="s">
        <v>9</v>
      </c>
      <c r="C26" s="8">
        <v>167.60900000000001</v>
      </c>
      <c r="D26" s="8">
        <v>278.226</v>
      </c>
      <c r="E26" s="8">
        <v>220.91399999999999</v>
      </c>
      <c r="F26" s="8">
        <v>219.88300000000001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225.2</v>
      </c>
      <c r="J26" s="15">
        <f t="shared" si="8"/>
        <v>-4.2860000000000014</v>
      </c>
      <c r="K26" s="15">
        <f>VLOOKUP(A:A,[1]TDSheet!$A:$M,13,0)</f>
        <v>80</v>
      </c>
      <c r="L26" s="15">
        <f>VLOOKUP(A:A,[1]TDSheet!$A:$N,14,0)</f>
        <v>50</v>
      </c>
      <c r="M26" s="15">
        <f>VLOOKUP(A:A,[1]TDSheet!$A:$T,20,0)</f>
        <v>20</v>
      </c>
      <c r="N26" s="15"/>
      <c r="O26" s="15"/>
      <c r="P26" s="15"/>
      <c r="Q26" s="15"/>
      <c r="R26" s="15"/>
      <c r="S26" s="15">
        <f t="shared" si="9"/>
        <v>44.1828</v>
      </c>
      <c r="T26" s="17"/>
      <c r="U26" s="18">
        <f t="shared" si="10"/>
        <v>8.371651411861631</v>
      </c>
      <c r="V26" s="15">
        <f t="shared" si="11"/>
        <v>4.9766651276062177</v>
      </c>
      <c r="W26" s="15"/>
      <c r="X26" s="15"/>
      <c r="Y26" s="15">
        <f>VLOOKUP(A:A,[1]TDSheet!$A:$Y,25,0)</f>
        <v>48.180799999999998</v>
      </c>
      <c r="Z26" s="15">
        <f>VLOOKUP(A:A,[1]TDSheet!$A:$Z,26,0)</f>
        <v>47.256799999999998</v>
      </c>
      <c r="AA26" s="15">
        <f>VLOOKUP(A:A,[1]TDSheet!$A:$AA,27,0)</f>
        <v>50.589600000000004</v>
      </c>
      <c r="AB26" s="15">
        <f>VLOOKUP(A:A,[3]TDSheet!$A:$D,4,0)</f>
        <v>43.845999999999997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26</v>
      </c>
      <c r="B27" s="7" t="s">
        <v>8</v>
      </c>
      <c r="C27" s="8">
        <v>1621</v>
      </c>
      <c r="D27" s="8">
        <v>843</v>
      </c>
      <c r="E27" s="8">
        <v>969</v>
      </c>
      <c r="F27" s="8">
        <v>1451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1012</v>
      </c>
      <c r="J27" s="15">
        <f t="shared" si="8"/>
        <v>-43</v>
      </c>
      <c r="K27" s="15">
        <f>VLOOKUP(A:A,[1]TDSheet!$A:$M,13,0)</f>
        <v>600</v>
      </c>
      <c r="L27" s="15">
        <f>VLOOKUP(A:A,[1]TDSheet!$A:$N,14,0)</f>
        <v>200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193.8</v>
      </c>
      <c r="T27" s="17"/>
      <c r="U27" s="18">
        <f t="shared" si="10"/>
        <v>11.615067079463364</v>
      </c>
      <c r="V27" s="15">
        <f t="shared" si="11"/>
        <v>7.4871001031991744</v>
      </c>
      <c r="W27" s="15"/>
      <c r="X27" s="15"/>
      <c r="Y27" s="15">
        <f>VLOOKUP(A:A,[1]TDSheet!$A:$Y,25,0)</f>
        <v>179.4</v>
      </c>
      <c r="Z27" s="15">
        <f>VLOOKUP(A:A,[1]TDSheet!$A:$Z,26,0)</f>
        <v>169.6</v>
      </c>
      <c r="AA27" s="15">
        <f>VLOOKUP(A:A,[1]TDSheet!$A:$AA,27,0)</f>
        <v>183.8</v>
      </c>
      <c r="AB27" s="15">
        <f>VLOOKUP(A:A,[3]TDSheet!$A:$D,4,0)</f>
        <v>231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27</v>
      </c>
      <c r="B28" s="7" t="s">
        <v>9</v>
      </c>
      <c r="C28" s="8">
        <v>219.17500000000001</v>
      </c>
      <c r="D28" s="8">
        <v>0.98599999999999999</v>
      </c>
      <c r="E28" s="8">
        <v>55.436</v>
      </c>
      <c r="F28" s="8">
        <v>162.74199999999999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58.1</v>
      </c>
      <c r="J28" s="15">
        <f t="shared" si="8"/>
        <v>-2.6640000000000015</v>
      </c>
      <c r="K28" s="15">
        <f>VLOOKUP(A:A,[1]TDSheet!$A:$M,13,0)</f>
        <v>0</v>
      </c>
      <c r="L28" s="15">
        <f>VLOOKUP(A:A,[1]TDSheet!$A:$N,14,0)</f>
        <v>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9"/>
        <v>11.087199999999999</v>
      </c>
      <c r="T28" s="17"/>
      <c r="U28" s="18">
        <f t="shared" si="10"/>
        <v>14.678367847608053</v>
      </c>
      <c r="V28" s="15">
        <f t="shared" si="11"/>
        <v>14.678367847608053</v>
      </c>
      <c r="W28" s="15"/>
      <c r="X28" s="15"/>
      <c r="Y28" s="15">
        <f>VLOOKUP(A:A,[1]TDSheet!$A:$Y,25,0)</f>
        <v>18.924600000000002</v>
      </c>
      <c r="Z28" s="15">
        <f>VLOOKUP(A:A,[1]TDSheet!$A:$Z,26,0)</f>
        <v>8.7766000000000002</v>
      </c>
      <c r="AA28" s="15">
        <f>VLOOKUP(A:A,[1]TDSheet!$A:$AA,27,0)</f>
        <v>11.208400000000001</v>
      </c>
      <c r="AB28" s="15">
        <f>VLOOKUP(A:A,[3]TDSheet!$A:$D,4,0)</f>
        <v>5.4690000000000003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</row>
    <row r="29" spans="1:33" s="1" customFormat="1" ht="11.1" customHeight="1" outlineLevel="1" x14ac:dyDescent="0.2">
      <c r="A29" s="7" t="s">
        <v>28</v>
      </c>
      <c r="B29" s="7" t="s">
        <v>9</v>
      </c>
      <c r="C29" s="8">
        <v>134.798</v>
      </c>
      <c r="D29" s="8">
        <v>226.30799999999999</v>
      </c>
      <c r="E29" s="8">
        <v>179.185</v>
      </c>
      <c r="F29" s="8">
        <v>177.78700000000001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177</v>
      </c>
      <c r="J29" s="15">
        <f t="shared" si="8"/>
        <v>2.1850000000000023</v>
      </c>
      <c r="K29" s="15">
        <f>VLOOKUP(A:A,[1]TDSheet!$A:$M,13,0)</f>
        <v>40</v>
      </c>
      <c r="L29" s="15">
        <f>VLOOKUP(A:A,[1]TDSheet!$A:$N,14,0)</f>
        <v>50</v>
      </c>
      <c r="M29" s="15">
        <f>VLOOKUP(A:A,[1]TDSheet!$A:$T,20,0)</f>
        <v>50</v>
      </c>
      <c r="N29" s="15"/>
      <c r="O29" s="15"/>
      <c r="P29" s="15"/>
      <c r="Q29" s="15"/>
      <c r="R29" s="15"/>
      <c r="S29" s="15">
        <f t="shared" si="9"/>
        <v>35.837000000000003</v>
      </c>
      <c r="T29" s="17"/>
      <c r="U29" s="18">
        <f t="shared" si="10"/>
        <v>8.8675670396517567</v>
      </c>
      <c r="V29" s="15">
        <f t="shared" si="11"/>
        <v>4.9609900382286458</v>
      </c>
      <c r="W29" s="15"/>
      <c r="X29" s="15"/>
      <c r="Y29" s="15">
        <f>VLOOKUP(A:A,[1]TDSheet!$A:$Y,25,0)</f>
        <v>28.693000000000001</v>
      </c>
      <c r="Z29" s="15">
        <f>VLOOKUP(A:A,[1]TDSheet!$A:$Z,26,0)</f>
        <v>41.857799999999997</v>
      </c>
      <c r="AA29" s="15">
        <f>VLOOKUP(A:A,[1]TDSheet!$A:$AA,27,0)</f>
        <v>39.481200000000001</v>
      </c>
      <c r="AB29" s="15">
        <f>VLOOKUP(A:A,[3]TDSheet!$A:$D,4,0)</f>
        <v>16.440000000000001</v>
      </c>
      <c r="AC29" s="15" t="str">
        <f>VLOOKUP(A:A,[1]TDSheet!$A:$AC,29,0)</f>
        <v>м21з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29</v>
      </c>
      <c r="B30" s="7" t="s">
        <v>9</v>
      </c>
      <c r="C30" s="8">
        <v>378.17399999999998</v>
      </c>
      <c r="D30" s="8">
        <v>391.226</v>
      </c>
      <c r="E30" s="8">
        <v>385.572</v>
      </c>
      <c r="F30" s="8">
        <v>243.238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373.25</v>
      </c>
      <c r="J30" s="15">
        <f t="shared" si="8"/>
        <v>12.322000000000003</v>
      </c>
      <c r="K30" s="15">
        <f>VLOOKUP(A:A,[1]TDSheet!$A:$M,13,0)</f>
        <v>100</v>
      </c>
      <c r="L30" s="15">
        <f>VLOOKUP(A:A,[1]TDSheet!$A:$N,14,0)</f>
        <v>100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9"/>
        <v>77.114400000000003</v>
      </c>
      <c r="T30" s="17"/>
      <c r="U30" s="18">
        <f t="shared" si="10"/>
        <v>5.7477980766238206</v>
      </c>
      <c r="V30" s="15">
        <f t="shared" si="11"/>
        <v>3.1542487525027751</v>
      </c>
      <c r="W30" s="15"/>
      <c r="X30" s="15"/>
      <c r="Y30" s="15">
        <f>VLOOKUP(A:A,[1]TDSheet!$A:$Y,25,0)</f>
        <v>68.388400000000004</v>
      </c>
      <c r="Z30" s="15">
        <f>VLOOKUP(A:A,[1]TDSheet!$A:$Z,26,0)</f>
        <v>60.323400000000007</v>
      </c>
      <c r="AA30" s="15">
        <f>VLOOKUP(A:A,[1]TDSheet!$A:$AA,27,0)</f>
        <v>64.293800000000005</v>
      </c>
      <c r="AB30" s="15">
        <f>VLOOKUP(A:A,[3]TDSheet!$A:$D,4,0)</f>
        <v>59.677</v>
      </c>
      <c r="AC30" s="15">
        <f>VLOOKUP(A:A,[1]TDSheet!$A:$AC,29,0)</f>
        <v>0</v>
      </c>
      <c r="AD30" s="15" t="str">
        <f>VLOOKUP(A:A,[1]TDSheet!$A:$AD,30,0)</f>
        <v>скидка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30</v>
      </c>
      <c r="B31" s="7" t="s">
        <v>8</v>
      </c>
      <c r="C31" s="8">
        <v>798</v>
      </c>
      <c r="D31" s="8">
        <v>843</v>
      </c>
      <c r="E31" s="8">
        <v>1043</v>
      </c>
      <c r="F31" s="8">
        <v>579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1054</v>
      </c>
      <c r="J31" s="15">
        <f t="shared" si="8"/>
        <v>-11</v>
      </c>
      <c r="K31" s="15">
        <f>VLOOKUP(A:A,[1]TDSheet!$A:$M,13,0)</f>
        <v>400</v>
      </c>
      <c r="L31" s="15">
        <f>VLOOKUP(A:A,[1]TDSheet!$A:$N,14,0)</f>
        <v>200</v>
      </c>
      <c r="M31" s="15">
        <f>VLOOKUP(A:A,[1]TDSheet!$A:$T,20,0)</f>
        <v>200</v>
      </c>
      <c r="N31" s="15"/>
      <c r="O31" s="15"/>
      <c r="P31" s="15"/>
      <c r="Q31" s="15"/>
      <c r="R31" s="15"/>
      <c r="S31" s="15">
        <f t="shared" si="9"/>
        <v>208.6</v>
      </c>
      <c r="T31" s="17"/>
      <c r="U31" s="18">
        <f t="shared" si="10"/>
        <v>6.6107382550335574</v>
      </c>
      <c r="V31" s="15">
        <f t="shared" si="11"/>
        <v>2.7756471716203261</v>
      </c>
      <c r="W31" s="15"/>
      <c r="X31" s="15"/>
      <c r="Y31" s="15">
        <f>VLOOKUP(A:A,[1]TDSheet!$A:$Y,25,0)</f>
        <v>236.8</v>
      </c>
      <c r="Z31" s="15">
        <f>VLOOKUP(A:A,[1]TDSheet!$A:$Z,26,0)</f>
        <v>212.6</v>
      </c>
      <c r="AA31" s="15">
        <f>VLOOKUP(A:A,[1]TDSheet!$A:$AA,27,0)</f>
        <v>192.4</v>
      </c>
      <c r="AB31" s="15">
        <f>VLOOKUP(A:A,[3]TDSheet!$A:$D,4,0)</f>
        <v>146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31</v>
      </c>
      <c r="B32" s="7" t="s">
        <v>9</v>
      </c>
      <c r="C32" s="8">
        <v>1992.982</v>
      </c>
      <c r="D32" s="8">
        <v>2107.9650000000001</v>
      </c>
      <c r="E32" s="20">
        <v>2223</v>
      </c>
      <c r="F32" s="20">
        <v>1747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1787.2</v>
      </c>
      <c r="J32" s="15">
        <f t="shared" si="8"/>
        <v>435.79999999999995</v>
      </c>
      <c r="K32" s="15">
        <f>VLOOKUP(A:A,[1]TDSheet!$A:$M,13,0)</f>
        <v>400</v>
      </c>
      <c r="L32" s="15">
        <f>VLOOKUP(A:A,[1]TDSheet!$A:$N,14,0)</f>
        <v>0</v>
      </c>
      <c r="M32" s="15">
        <f>VLOOKUP(A:A,[1]TDSheet!$A:$T,20,0)</f>
        <v>0</v>
      </c>
      <c r="N32" s="15"/>
      <c r="O32" s="15"/>
      <c r="P32" s="15"/>
      <c r="Q32" s="15"/>
      <c r="R32" s="15"/>
      <c r="S32" s="15">
        <f t="shared" si="9"/>
        <v>444.6</v>
      </c>
      <c r="T32" s="17">
        <v>100</v>
      </c>
      <c r="U32" s="18">
        <f t="shared" si="10"/>
        <v>5.0539811066126852</v>
      </c>
      <c r="V32" s="15">
        <f t="shared" si="11"/>
        <v>3.9293747188484027</v>
      </c>
      <c r="W32" s="15"/>
      <c r="X32" s="15"/>
      <c r="Y32" s="15">
        <f>VLOOKUP(A:A,[1]TDSheet!$A:$Y,25,0)</f>
        <v>476.6</v>
      </c>
      <c r="Z32" s="15">
        <f>VLOOKUP(A:A,[1]TDSheet!$A:$Z,26,0)</f>
        <v>519.4</v>
      </c>
      <c r="AA32" s="15">
        <f>VLOOKUP(A:A,[1]TDSheet!$A:$AA,27,0)</f>
        <v>404.8</v>
      </c>
      <c r="AB32" s="15">
        <f>VLOOKUP(A:A,[3]TDSheet!$A:$D,4,0)</f>
        <v>193.17099999999999</v>
      </c>
      <c r="AC32" s="15" t="str">
        <f>VLOOKUP(A:A,[1]TDSheet!$A:$AC,29,0)</f>
        <v>?</v>
      </c>
      <c r="AD32" s="15" t="str">
        <f>VLOOKUP(A:A,[1]TDSheet!$A:$AD,30,0)</f>
        <v>м311з</v>
      </c>
      <c r="AE32" s="15">
        <f t="shared" si="12"/>
        <v>100</v>
      </c>
      <c r="AF32" s="15"/>
      <c r="AG32" s="15"/>
    </row>
    <row r="33" spans="1:33" s="1" customFormat="1" ht="11.1" customHeight="1" outlineLevel="1" x14ac:dyDescent="0.2">
      <c r="A33" s="7" t="s">
        <v>32</v>
      </c>
      <c r="B33" s="7" t="s">
        <v>8</v>
      </c>
      <c r="C33" s="8"/>
      <c r="D33" s="8">
        <v>296</v>
      </c>
      <c r="E33" s="8">
        <v>24</v>
      </c>
      <c r="F33" s="8">
        <v>272</v>
      </c>
      <c r="G33" s="14">
        <v>0.4</v>
      </c>
      <c r="H33" s="1" t="e">
        <f>VLOOKUP(A:A,[1]TDSheet!$A:$H,8,0)</f>
        <v>#N/A</v>
      </c>
      <c r="I33" s="15">
        <f>VLOOKUP(A:A,[2]TDSheet!$A:$F,6,0)</f>
        <v>24</v>
      </c>
      <c r="J33" s="15">
        <f t="shared" si="8"/>
        <v>0</v>
      </c>
      <c r="K33" s="15">
        <v>0</v>
      </c>
      <c r="L33" s="15">
        <v>0</v>
      </c>
      <c r="M33" s="15">
        <v>0</v>
      </c>
      <c r="N33" s="15"/>
      <c r="O33" s="15"/>
      <c r="P33" s="15"/>
      <c r="Q33" s="15"/>
      <c r="R33" s="15"/>
      <c r="S33" s="15">
        <f t="shared" si="9"/>
        <v>4.8</v>
      </c>
      <c r="T33" s="17"/>
      <c r="U33" s="18">
        <f t="shared" si="10"/>
        <v>56.666666666666671</v>
      </c>
      <c r="V33" s="15">
        <f t="shared" si="11"/>
        <v>56.666666666666671</v>
      </c>
      <c r="W33" s="15"/>
      <c r="X33" s="15"/>
      <c r="Y33" s="15">
        <v>0</v>
      </c>
      <c r="Z33" s="15">
        <v>0</v>
      </c>
      <c r="AA33" s="15">
        <v>0</v>
      </c>
      <c r="AB33" s="15">
        <f>VLOOKUP(A:A,[3]TDSheet!$A:$D,4,0)</f>
        <v>23</v>
      </c>
      <c r="AC33" s="15" t="e">
        <f>VLOOKUP(A:A,[1]TDSheet!$A:$AC,29,0)</f>
        <v>#N/A</v>
      </c>
      <c r="AD33" s="15" t="e">
        <f>VLOOKUP(A:A,[1]TDSheet!$A:$AD,30,0)</f>
        <v>#N/A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33</v>
      </c>
      <c r="B34" s="7" t="s">
        <v>8</v>
      </c>
      <c r="C34" s="8">
        <v>90</v>
      </c>
      <c r="D34" s="8">
        <v>196</v>
      </c>
      <c r="E34" s="8">
        <v>172</v>
      </c>
      <c r="F34" s="8">
        <v>98</v>
      </c>
      <c r="G34" s="1">
        <f>VLOOKUP(A:A,[1]TDSheet!$A:$G,7,0)</f>
        <v>0.3</v>
      </c>
      <c r="H34" s="1" t="e">
        <f>VLOOKUP(A:A,[1]TDSheet!$A:$H,8,0)</f>
        <v>#N/A</v>
      </c>
      <c r="I34" s="15">
        <f>VLOOKUP(A:A,[2]TDSheet!$A:$F,6,0)</f>
        <v>178</v>
      </c>
      <c r="J34" s="15">
        <f t="shared" si="8"/>
        <v>-6</v>
      </c>
      <c r="K34" s="15">
        <f>VLOOKUP(A:A,[1]TDSheet!$A:$M,13,0)</f>
        <v>60</v>
      </c>
      <c r="L34" s="15">
        <f>VLOOKUP(A:A,[1]TDSheet!$A:$N,14,0)</f>
        <v>30</v>
      </c>
      <c r="M34" s="15">
        <f>VLOOKUP(A:A,[1]TDSheet!$A:$T,20,0)</f>
        <v>40</v>
      </c>
      <c r="N34" s="15"/>
      <c r="O34" s="15"/>
      <c r="P34" s="15"/>
      <c r="Q34" s="15"/>
      <c r="R34" s="15"/>
      <c r="S34" s="15">
        <f t="shared" si="9"/>
        <v>34.4</v>
      </c>
      <c r="T34" s="17"/>
      <c r="U34" s="18">
        <f t="shared" si="10"/>
        <v>6.6279069767441863</v>
      </c>
      <c r="V34" s="15">
        <f t="shared" si="11"/>
        <v>2.8488372093023258</v>
      </c>
      <c r="W34" s="15"/>
      <c r="X34" s="15"/>
      <c r="Y34" s="15">
        <f>VLOOKUP(A:A,[1]TDSheet!$A:$Y,25,0)</f>
        <v>14.4</v>
      </c>
      <c r="Z34" s="15">
        <f>VLOOKUP(A:A,[1]TDSheet!$A:$Z,26,0)</f>
        <v>22.8</v>
      </c>
      <c r="AA34" s="15">
        <f>VLOOKUP(A:A,[1]TDSheet!$A:$AA,27,0)</f>
        <v>34.799999999999997</v>
      </c>
      <c r="AB34" s="15">
        <f>VLOOKUP(A:A,[3]TDSheet!$A:$D,4,0)</f>
        <v>49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34</v>
      </c>
      <c r="B35" s="7" t="s">
        <v>8</v>
      </c>
      <c r="C35" s="8">
        <v>515</v>
      </c>
      <c r="D35" s="8">
        <v>262</v>
      </c>
      <c r="E35" s="8">
        <v>536</v>
      </c>
      <c r="F35" s="8">
        <v>229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533</v>
      </c>
      <c r="J35" s="15">
        <f t="shared" si="8"/>
        <v>3</v>
      </c>
      <c r="K35" s="15">
        <f>VLOOKUP(A:A,[1]TDSheet!$A:$M,13,0)</f>
        <v>120</v>
      </c>
      <c r="L35" s="15">
        <f>VLOOKUP(A:A,[1]TDSheet!$A:$N,14,0)</f>
        <v>30</v>
      </c>
      <c r="M35" s="15">
        <f>VLOOKUP(A:A,[1]TDSheet!$A:$T,20,0)</f>
        <v>180</v>
      </c>
      <c r="N35" s="15"/>
      <c r="O35" s="15"/>
      <c r="P35" s="15"/>
      <c r="Q35" s="15"/>
      <c r="R35" s="15"/>
      <c r="S35" s="15">
        <f t="shared" si="9"/>
        <v>107.2</v>
      </c>
      <c r="T35" s="17"/>
      <c r="U35" s="18">
        <f t="shared" si="10"/>
        <v>5.21455223880597</v>
      </c>
      <c r="V35" s="15">
        <f t="shared" si="11"/>
        <v>2.136194029850746</v>
      </c>
      <c r="W35" s="15"/>
      <c r="X35" s="15"/>
      <c r="Y35" s="15">
        <f>VLOOKUP(A:A,[1]TDSheet!$A:$Y,25,0)</f>
        <v>120.4</v>
      </c>
      <c r="Z35" s="15">
        <f>VLOOKUP(A:A,[1]TDSheet!$A:$Z,26,0)</f>
        <v>118.6</v>
      </c>
      <c r="AA35" s="15">
        <f>VLOOKUP(A:A,[1]TDSheet!$A:$AA,27,0)</f>
        <v>93.6</v>
      </c>
      <c r="AB35" s="15">
        <f>VLOOKUP(A:A,[3]TDSheet!$A:$D,4,0)</f>
        <v>50</v>
      </c>
      <c r="AC35" s="15" t="e">
        <f>VLOOKUP(A:A,[1]TDSheet!$A:$AC,29,0)</f>
        <v>#N/A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35</v>
      </c>
      <c r="B36" s="7" t="s">
        <v>8</v>
      </c>
      <c r="C36" s="8">
        <v>198</v>
      </c>
      <c r="D36" s="8">
        <v>402</v>
      </c>
      <c r="E36" s="8">
        <v>378</v>
      </c>
      <c r="F36" s="8">
        <v>214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384</v>
      </c>
      <c r="J36" s="15">
        <f t="shared" si="8"/>
        <v>-6</v>
      </c>
      <c r="K36" s="15">
        <f>VLOOKUP(A:A,[1]TDSheet!$A:$M,13,0)</f>
        <v>0</v>
      </c>
      <c r="L36" s="15">
        <f>VLOOKUP(A:A,[1]TDSheet!$A:$N,14,0)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75.599999999999994</v>
      </c>
      <c r="T36" s="17">
        <v>200</v>
      </c>
      <c r="U36" s="18">
        <f t="shared" si="10"/>
        <v>5.4761904761904763</v>
      </c>
      <c r="V36" s="15">
        <f t="shared" si="11"/>
        <v>2.8306878306878307</v>
      </c>
      <c r="W36" s="15"/>
      <c r="X36" s="15"/>
      <c r="Y36" s="15">
        <f>VLOOKUP(A:A,[1]TDSheet!$A:$Y,25,0)</f>
        <v>14</v>
      </c>
      <c r="Z36" s="15">
        <f>VLOOKUP(A:A,[1]TDSheet!$A:$Z,26,0)</f>
        <v>72.2</v>
      </c>
      <c r="AA36" s="15">
        <f>VLOOKUP(A:A,[1]TDSheet!$A:$AA,27,0)</f>
        <v>8</v>
      </c>
      <c r="AB36" s="15">
        <f>VLOOKUP(A:A,[3]TDSheet!$A:$D,4,0)</f>
        <v>114</v>
      </c>
      <c r="AC36" s="15" t="str">
        <f>VLOOKUP(A:A,[1]TDSheet!$A:$AC,29,0)</f>
        <v>увел</v>
      </c>
      <c r="AD36" s="15" t="e">
        <f>VLOOKUP(A:A,[1]TDSheet!$A:$AD,30,0)</f>
        <v>#N/A</v>
      </c>
      <c r="AE36" s="15">
        <f t="shared" si="12"/>
        <v>18</v>
      </c>
      <c r="AF36" s="15"/>
      <c r="AG36" s="15"/>
    </row>
    <row r="37" spans="1:33" s="1" customFormat="1" ht="11.1" customHeight="1" outlineLevel="1" x14ac:dyDescent="0.2">
      <c r="A37" s="7" t="s">
        <v>36</v>
      </c>
      <c r="B37" s="7" t="s">
        <v>8</v>
      </c>
      <c r="C37" s="8">
        <v>200</v>
      </c>
      <c r="D37" s="8"/>
      <c r="E37" s="8">
        <v>125</v>
      </c>
      <c r="F37" s="8">
        <v>72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128</v>
      </c>
      <c r="J37" s="15">
        <f t="shared" si="8"/>
        <v>-3</v>
      </c>
      <c r="K37" s="15">
        <f>VLOOKUP(A:A,[1]TDSheet!$A:$M,13,0)</f>
        <v>0</v>
      </c>
      <c r="L37" s="15">
        <f>VLOOKUP(A:A,[1]TDSheet!$A:$N,14,0)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25</v>
      </c>
      <c r="T37" s="17">
        <v>40</v>
      </c>
      <c r="U37" s="18">
        <f t="shared" si="10"/>
        <v>4.4800000000000004</v>
      </c>
      <c r="V37" s="15">
        <f t="shared" si="11"/>
        <v>2.88</v>
      </c>
      <c r="W37" s="15"/>
      <c r="X37" s="15"/>
      <c r="Y37" s="15">
        <f>VLOOKUP(A:A,[1]TDSheet!$A:$Y,25,0)</f>
        <v>0</v>
      </c>
      <c r="Z37" s="15">
        <f>VLOOKUP(A:A,[1]TDSheet!$A:$Z,26,0)</f>
        <v>0</v>
      </c>
      <c r="AA37" s="15">
        <f>VLOOKUP(A:A,[1]TDSheet!$A:$AA,27,0)</f>
        <v>1.2</v>
      </c>
      <c r="AB37" s="15">
        <f>VLOOKUP(A:A,[3]TDSheet!$A:$D,4,0)</f>
        <v>45</v>
      </c>
      <c r="AC37" s="15" t="str">
        <f>VLOOKUP(A:A,[1]TDSheet!$A:$AC,29,0)</f>
        <v>увел</v>
      </c>
      <c r="AD37" s="15" t="e">
        <f>VLOOKUP(A:A,[1]TDSheet!$A:$AD,30,0)</f>
        <v>#N/A</v>
      </c>
      <c r="AE37" s="15">
        <f t="shared" si="12"/>
        <v>3.5999999999999996</v>
      </c>
      <c r="AF37" s="15"/>
      <c r="AG37" s="15"/>
    </row>
    <row r="38" spans="1:33" s="1" customFormat="1" ht="11.1" customHeight="1" outlineLevel="1" x14ac:dyDescent="0.2">
      <c r="A38" s="7" t="s">
        <v>37</v>
      </c>
      <c r="B38" s="7" t="s">
        <v>8</v>
      </c>
      <c r="C38" s="8">
        <v>484</v>
      </c>
      <c r="D38" s="8">
        <v>499</v>
      </c>
      <c r="E38" s="8">
        <v>487</v>
      </c>
      <c r="F38" s="8">
        <v>283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498</v>
      </c>
      <c r="J38" s="15">
        <f t="shared" si="8"/>
        <v>-11</v>
      </c>
      <c r="K38" s="15">
        <f>VLOOKUP(A:A,[1]TDSheet!$A:$M,13,0)</f>
        <v>60</v>
      </c>
      <c r="L38" s="15">
        <f>VLOOKUP(A:A,[1]TDSheet!$A:$N,14,0)</f>
        <v>150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97.4</v>
      </c>
      <c r="T38" s="17">
        <v>90</v>
      </c>
      <c r="U38" s="18">
        <f t="shared" si="10"/>
        <v>5.985626283367556</v>
      </c>
      <c r="V38" s="15">
        <f t="shared" si="11"/>
        <v>2.9055441478439423</v>
      </c>
      <c r="W38" s="15"/>
      <c r="X38" s="15"/>
      <c r="Y38" s="15">
        <f>VLOOKUP(A:A,[1]TDSheet!$A:$Y,25,0)</f>
        <v>83</v>
      </c>
      <c r="Z38" s="15">
        <f>VLOOKUP(A:A,[1]TDSheet!$A:$Z,26,0)</f>
        <v>114</v>
      </c>
      <c r="AA38" s="15">
        <f>VLOOKUP(A:A,[1]TDSheet!$A:$AA,27,0)</f>
        <v>90.2</v>
      </c>
      <c r="AB38" s="15">
        <f>VLOOKUP(A:A,[3]TDSheet!$A:$D,4,0)</f>
        <v>86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8.1</v>
      </c>
      <c r="AF38" s="15"/>
      <c r="AG38" s="15"/>
    </row>
    <row r="39" spans="1:33" s="1" customFormat="1" ht="11.1" customHeight="1" outlineLevel="1" x14ac:dyDescent="0.2">
      <c r="A39" s="7" t="s">
        <v>38</v>
      </c>
      <c r="B39" s="7" t="s">
        <v>8</v>
      </c>
      <c r="C39" s="8">
        <v>233</v>
      </c>
      <c r="D39" s="8">
        <v>292</v>
      </c>
      <c r="E39" s="8">
        <v>278</v>
      </c>
      <c r="F39" s="8">
        <v>235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285</v>
      </c>
      <c r="J39" s="15">
        <f t="shared" si="8"/>
        <v>-7</v>
      </c>
      <c r="K39" s="15">
        <f>VLOOKUP(A:A,[1]TDSheet!$A:$M,13,0)</f>
        <v>0</v>
      </c>
      <c r="L39" s="15">
        <f>VLOOKUP(A:A,[1]TDSheet!$A:$N,14,0)</f>
        <v>80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9"/>
        <v>55.6</v>
      </c>
      <c r="T39" s="17"/>
      <c r="U39" s="18">
        <f t="shared" si="10"/>
        <v>5.6654676258992804</v>
      </c>
      <c r="V39" s="15">
        <f t="shared" si="11"/>
        <v>4.2266187050359711</v>
      </c>
      <c r="W39" s="15"/>
      <c r="X39" s="15"/>
      <c r="Y39" s="15">
        <f>VLOOKUP(A:A,[1]TDSheet!$A:$Y,25,0)</f>
        <v>45.2</v>
      </c>
      <c r="Z39" s="15">
        <f>VLOOKUP(A:A,[1]TDSheet!$A:$Z,26,0)</f>
        <v>45.6</v>
      </c>
      <c r="AA39" s="15">
        <f>VLOOKUP(A:A,[1]TDSheet!$A:$AA,27,0)</f>
        <v>47.8</v>
      </c>
      <c r="AB39" s="15">
        <f>VLOOKUP(A:A,[3]TDSheet!$A:$D,4,0)</f>
        <v>20</v>
      </c>
      <c r="AC39" s="15" t="str">
        <f>VLOOKUP(A:A,[1]TDSheet!$A:$AC,29,0)</f>
        <v>м30з</v>
      </c>
      <c r="AD39" s="15" t="str">
        <f>VLOOKUP(A:A,[1]TDSheet!$A:$AD,30,0)</f>
        <v>костик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39</v>
      </c>
      <c r="B40" s="7" t="s">
        <v>9</v>
      </c>
      <c r="C40" s="8">
        <v>109.82899999999999</v>
      </c>
      <c r="D40" s="8"/>
      <c r="E40" s="8">
        <v>63.215000000000003</v>
      </c>
      <c r="F40" s="8">
        <v>45.03</v>
      </c>
      <c r="G40" s="1">
        <f>VLOOKUP(A:A,[1]TDSheet!$A:$G,7,0)</f>
        <v>1</v>
      </c>
      <c r="H40" s="1" t="e">
        <f>VLOOKUP(A:A,[1]TDSheet!$A:$H,8,0)</f>
        <v>#N/A</v>
      </c>
      <c r="I40" s="15">
        <f>VLOOKUP(A:A,[2]TDSheet!$A:$F,6,0)</f>
        <v>63</v>
      </c>
      <c r="J40" s="15">
        <f t="shared" si="8"/>
        <v>0.21500000000000341</v>
      </c>
      <c r="K40" s="15">
        <f>VLOOKUP(A:A,[1]TDSheet!$A:$M,13,0)</f>
        <v>0</v>
      </c>
      <c r="L40" s="15">
        <f>VLOOKUP(A:A,[1]TDSheet!$A:$N,14,0)</f>
        <v>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9"/>
        <v>12.643000000000001</v>
      </c>
      <c r="T40" s="17"/>
      <c r="U40" s="18">
        <f t="shared" si="10"/>
        <v>3.5616546705686942</v>
      </c>
      <c r="V40" s="15">
        <f t="shared" si="11"/>
        <v>3.5616546705686942</v>
      </c>
      <c r="W40" s="15"/>
      <c r="X40" s="15"/>
      <c r="Y40" s="15">
        <f>VLOOKUP(A:A,[1]TDSheet!$A:$Y,25,0)</f>
        <v>7.7254000000000005</v>
      </c>
      <c r="Z40" s="15">
        <f>VLOOKUP(A:A,[1]TDSheet!$A:$Z,26,0)</f>
        <v>7.3918000000000008</v>
      </c>
      <c r="AA40" s="15">
        <f>VLOOKUP(A:A,[1]TDSheet!$A:$AA,27,0)</f>
        <v>10.1464</v>
      </c>
      <c r="AB40" s="15">
        <f>VLOOKUP(A:A,[3]TDSheet!$A:$D,4,0)</f>
        <v>32.24</v>
      </c>
      <c r="AC40" s="15" t="str">
        <f>VLOOKUP(A:A,[1]TDSheet!$A:$AC,29,0)</f>
        <v>увел</v>
      </c>
      <c r="AD40" s="15" t="e">
        <f>VLOOKUP(A:A,[1]TDSheet!$A:$AD,30,0)</f>
        <v>#N/A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40</v>
      </c>
      <c r="B41" s="7" t="s">
        <v>8</v>
      </c>
      <c r="C41" s="8">
        <v>219</v>
      </c>
      <c r="D41" s="8">
        <v>691</v>
      </c>
      <c r="E41" s="8">
        <v>424</v>
      </c>
      <c r="F41" s="8">
        <v>475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433</v>
      </c>
      <c r="J41" s="15">
        <f t="shared" si="8"/>
        <v>-9</v>
      </c>
      <c r="K41" s="15">
        <f>VLOOKUP(A:A,[1]TDSheet!$A:$M,13,0)</f>
        <v>80</v>
      </c>
      <c r="L41" s="15">
        <f>VLOOKUP(A:A,[1]TDSheet!$A:$N,14,0)</f>
        <v>120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84.8</v>
      </c>
      <c r="T41" s="17"/>
      <c r="U41" s="18">
        <f t="shared" si="10"/>
        <v>7.959905660377359</v>
      </c>
      <c r="V41" s="15">
        <f t="shared" si="11"/>
        <v>5.6014150943396226</v>
      </c>
      <c r="W41" s="15"/>
      <c r="X41" s="15"/>
      <c r="Y41" s="15">
        <f>VLOOKUP(A:A,[1]TDSheet!$A:$Y,25,0)</f>
        <v>83.2</v>
      </c>
      <c r="Z41" s="15">
        <f>VLOOKUP(A:A,[1]TDSheet!$A:$Z,26,0)</f>
        <v>74.400000000000006</v>
      </c>
      <c r="AA41" s="15">
        <f>VLOOKUP(A:A,[1]TDSheet!$A:$AA,27,0)</f>
        <v>94.2</v>
      </c>
      <c r="AB41" s="15">
        <f>VLOOKUP(A:A,[3]TDSheet!$A:$D,4,0)</f>
        <v>78</v>
      </c>
      <c r="AC41" s="15" t="str">
        <f>VLOOKUP(A:A,[1]TDSheet!$A:$AC,29,0)</f>
        <v>м135з</v>
      </c>
      <c r="AD41" s="15" t="e">
        <f>VLOOKUP(A:A,[1]TDSheet!$A:$AD,30,0)</f>
        <v>#N/A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41</v>
      </c>
      <c r="B42" s="7" t="s">
        <v>8</v>
      </c>
      <c r="C42" s="8">
        <v>138</v>
      </c>
      <c r="D42" s="8">
        <v>55</v>
      </c>
      <c r="E42" s="8">
        <v>140</v>
      </c>
      <c r="F42" s="8">
        <v>20</v>
      </c>
      <c r="G42" s="1">
        <f>VLOOKUP(A:A,[1]TDSheet!$A:$G,7,0)</f>
        <v>0.15</v>
      </c>
      <c r="H42" s="1" t="e">
        <f>VLOOKUP(A:A,[1]TDSheet!$A:$H,8,0)</f>
        <v>#N/A</v>
      </c>
      <c r="I42" s="15">
        <f>VLOOKUP(A:A,[2]TDSheet!$A:$F,6,0)</f>
        <v>156</v>
      </c>
      <c r="J42" s="15">
        <f t="shared" si="8"/>
        <v>-16</v>
      </c>
      <c r="K42" s="15">
        <f>VLOOKUP(A:A,[1]TDSheet!$A:$M,13,0)</f>
        <v>40</v>
      </c>
      <c r="L42" s="15">
        <f>VLOOKUP(A:A,[1]TDSheet!$A:$N,14,0)</f>
        <v>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9"/>
        <v>28</v>
      </c>
      <c r="T42" s="17">
        <v>80</v>
      </c>
      <c r="U42" s="18">
        <f t="shared" si="10"/>
        <v>5</v>
      </c>
      <c r="V42" s="15">
        <f t="shared" si="11"/>
        <v>0.7142857142857143</v>
      </c>
      <c r="W42" s="15"/>
      <c r="X42" s="15"/>
      <c r="Y42" s="15">
        <f>VLOOKUP(A:A,[1]TDSheet!$A:$Y,25,0)</f>
        <v>15.4</v>
      </c>
      <c r="Z42" s="15">
        <f>VLOOKUP(A:A,[1]TDSheet!$A:$Z,26,0)</f>
        <v>22.4</v>
      </c>
      <c r="AA42" s="15">
        <f>VLOOKUP(A:A,[1]TDSheet!$A:$AA,27,0)</f>
        <v>19</v>
      </c>
      <c r="AB42" s="15">
        <f>VLOOKUP(A:A,[3]TDSheet!$A:$D,4,0)</f>
        <v>31</v>
      </c>
      <c r="AC42" s="15" t="e">
        <f>VLOOKUP(A:A,[1]TDSheet!$A:$AC,29,0)</f>
        <v>#N/A</v>
      </c>
      <c r="AD42" s="15" t="e">
        <f>VLOOKUP(A:A,[1]TDSheet!$A:$AD,30,0)</f>
        <v>#N/A</v>
      </c>
      <c r="AE42" s="15">
        <f t="shared" si="12"/>
        <v>12</v>
      </c>
      <c r="AF42" s="15"/>
      <c r="AG42" s="15"/>
    </row>
    <row r="43" spans="1:33" s="1" customFormat="1" ht="11.1" customHeight="1" outlineLevel="1" x14ac:dyDescent="0.2">
      <c r="A43" s="7" t="s">
        <v>42</v>
      </c>
      <c r="B43" s="7" t="s">
        <v>9</v>
      </c>
      <c r="C43" s="8">
        <v>376.625</v>
      </c>
      <c r="D43" s="8">
        <v>477.85700000000003</v>
      </c>
      <c r="E43" s="8">
        <v>456.28399999999999</v>
      </c>
      <c r="F43" s="8">
        <v>352.07400000000001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449.5</v>
      </c>
      <c r="J43" s="15">
        <f t="shared" si="8"/>
        <v>6.7839999999999918</v>
      </c>
      <c r="K43" s="15">
        <f>VLOOKUP(A:A,[1]TDSheet!$A:$M,13,0)</f>
        <v>100</v>
      </c>
      <c r="L43" s="15">
        <f>VLOOKUP(A:A,[1]TDSheet!$A:$N,14,0)</f>
        <v>150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9"/>
        <v>91.256799999999998</v>
      </c>
      <c r="T43" s="17"/>
      <c r="U43" s="18">
        <f t="shared" si="10"/>
        <v>6.5975795776314756</v>
      </c>
      <c r="V43" s="15">
        <f t="shared" si="11"/>
        <v>3.8580577009055768</v>
      </c>
      <c r="W43" s="15"/>
      <c r="X43" s="15"/>
      <c r="Y43" s="15">
        <f>VLOOKUP(A:A,[1]TDSheet!$A:$Y,25,0)</f>
        <v>85.865800000000007</v>
      </c>
      <c r="Z43" s="15">
        <f>VLOOKUP(A:A,[1]TDSheet!$A:$Z,26,0)</f>
        <v>87.905600000000007</v>
      </c>
      <c r="AA43" s="15">
        <f>VLOOKUP(A:A,[1]TDSheet!$A:$AA,27,0)</f>
        <v>98.079800000000006</v>
      </c>
      <c r="AB43" s="15">
        <f>VLOOKUP(A:A,[3]TDSheet!$A:$D,4,0)</f>
        <v>78.147000000000006</v>
      </c>
      <c r="AC43" s="15">
        <f>VLOOKUP(A:A,[1]TDSheet!$A:$AC,29,0)</f>
        <v>0</v>
      </c>
      <c r="AD43" s="15" t="str">
        <f>VLOOKUP(A:A,[1]TDSheet!$A:$AD,30,0)</f>
        <v>костик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43</v>
      </c>
      <c r="B44" s="7" t="s">
        <v>8</v>
      </c>
      <c r="C44" s="8">
        <v>257</v>
      </c>
      <c r="D44" s="8">
        <v>328</v>
      </c>
      <c r="E44" s="8">
        <v>567</v>
      </c>
      <c r="F44" s="8">
        <v>-1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617</v>
      </c>
      <c r="J44" s="15">
        <f t="shared" si="8"/>
        <v>-50</v>
      </c>
      <c r="K44" s="15">
        <f>VLOOKUP(A:A,[1]TDSheet!$A:$M,13,0)</f>
        <v>40</v>
      </c>
      <c r="L44" s="15">
        <f>VLOOKUP(A:A,[1]TDSheet!$A:$N,14,0)</f>
        <v>120</v>
      </c>
      <c r="M44" s="15">
        <f>VLOOKUP(A:A,[1]TDSheet!$A:$T,20,0)</f>
        <v>120</v>
      </c>
      <c r="N44" s="15"/>
      <c r="O44" s="15"/>
      <c r="P44" s="15"/>
      <c r="Q44" s="15"/>
      <c r="R44" s="15"/>
      <c r="S44" s="15">
        <f t="shared" si="9"/>
        <v>113.4</v>
      </c>
      <c r="T44" s="17">
        <v>160</v>
      </c>
      <c r="U44" s="18">
        <f t="shared" si="10"/>
        <v>3.8712522045855375</v>
      </c>
      <c r="V44" s="15">
        <f t="shared" si="11"/>
        <v>-8.8183421516754845E-3</v>
      </c>
      <c r="W44" s="15"/>
      <c r="X44" s="15"/>
      <c r="Y44" s="15">
        <f>VLOOKUP(A:A,[1]TDSheet!$A:$Y,25,0)</f>
        <v>69.599999999999994</v>
      </c>
      <c r="Z44" s="15">
        <f>VLOOKUP(A:A,[1]TDSheet!$A:$Z,26,0)</f>
        <v>47.2</v>
      </c>
      <c r="AA44" s="15">
        <f>VLOOKUP(A:A,[1]TDSheet!$A:$AA,27,0)</f>
        <v>63.2</v>
      </c>
      <c r="AB44" s="15">
        <f>VLOOKUP(A:A,[3]TDSheet!$A:$D,4,0)</f>
        <v>134</v>
      </c>
      <c r="AC44" s="15" t="str">
        <f>VLOOKUP(A:A,[1]TDSheet!$A:$AC,29,0)</f>
        <v>костик</v>
      </c>
      <c r="AD44" s="15" t="e">
        <f>VLOOKUP(A:A,[1]TDSheet!$A:$AD,30,0)</f>
        <v>#N/A</v>
      </c>
      <c r="AE44" s="15">
        <f t="shared" si="12"/>
        <v>64</v>
      </c>
      <c r="AF44" s="15"/>
      <c r="AG44" s="15"/>
    </row>
    <row r="45" spans="1:33" s="1" customFormat="1" ht="11.1" customHeight="1" outlineLevel="1" x14ac:dyDescent="0.2">
      <c r="A45" s="7" t="s">
        <v>44</v>
      </c>
      <c r="B45" s="7" t="s">
        <v>8</v>
      </c>
      <c r="C45" s="8">
        <v>461</v>
      </c>
      <c r="D45" s="8">
        <v>657</v>
      </c>
      <c r="E45" s="8">
        <v>580</v>
      </c>
      <c r="F45" s="8">
        <v>527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590</v>
      </c>
      <c r="J45" s="15">
        <f t="shared" si="8"/>
        <v>-10</v>
      </c>
      <c r="K45" s="15">
        <f>VLOOKUP(A:A,[1]TDSheet!$A:$M,13,0)</f>
        <v>120</v>
      </c>
      <c r="L45" s="15">
        <f>VLOOKUP(A:A,[1]TDSheet!$A:$N,14,0)</f>
        <v>120</v>
      </c>
      <c r="M45" s="15">
        <f>VLOOKUP(A:A,[1]TDSheet!$A:$T,20,0)</f>
        <v>120</v>
      </c>
      <c r="N45" s="15"/>
      <c r="O45" s="15"/>
      <c r="P45" s="15"/>
      <c r="Q45" s="15"/>
      <c r="R45" s="15"/>
      <c r="S45" s="15">
        <f t="shared" si="9"/>
        <v>116</v>
      </c>
      <c r="T45" s="17"/>
      <c r="U45" s="18">
        <f t="shared" si="10"/>
        <v>7.6465517241379306</v>
      </c>
      <c r="V45" s="15">
        <f t="shared" si="11"/>
        <v>4.5431034482758621</v>
      </c>
      <c r="W45" s="15"/>
      <c r="X45" s="15"/>
      <c r="Y45" s="15">
        <f>VLOOKUP(A:A,[1]TDSheet!$A:$Y,25,0)</f>
        <v>141.19999999999999</v>
      </c>
      <c r="Z45" s="15">
        <f>VLOOKUP(A:A,[1]TDSheet!$A:$Z,26,0)</f>
        <v>126.4</v>
      </c>
      <c r="AA45" s="15">
        <f>VLOOKUP(A:A,[1]TDSheet!$A:$AA,27,0)</f>
        <v>119.4</v>
      </c>
      <c r="AB45" s="15">
        <f>VLOOKUP(A:A,[3]TDSheet!$A:$D,4,0)</f>
        <v>107</v>
      </c>
      <c r="AC45" s="15" t="str">
        <f>VLOOKUP(A:A,[1]TDSheet!$A:$AC,29,0)</f>
        <v>м43з</v>
      </c>
      <c r="AD45" s="15" t="e">
        <f>VLOOKUP(A:A,[1]TDSheet!$A:$AD,30,0)</f>
        <v>#N/A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4403</v>
      </c>
      <c r="D46" s="8">
        <v>5716</v>
      </c>
      <c r="E46" s="8">
        <v>6631</v>
      </c>
      <c r="F46" s="8">
        <v>3400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6706</v>
      </c>
      <c r="J46" s="15">
        <f t="shared" si="8"/>
        <v>-75</v>
      </c>
      <c r="K46" s="15">
        <f>VLOOKUP(A:A,[1]TDSheet!$A:$M,13,0)</f>
        <v>1400</v>
      </c>
      <c r="L46" s="15">
        <f>VLOOKUP(A:A,[1]TDSheet!$A:$N,14,0)</f>
        <v>600</v>
      </c>
      <c r="M46" s="15">
        <f>VLOOKUP(A:A,[1]TDSheet!$A:$T,20,0)</f>
        <v>1000</v>
      </c>
      <c r="N46" s="15"/>
      <c r="O46" s="15"/>
      <c r="P46" s="15"/>
      <c r="Q46" s="15"/>
      <c r="R46" s="15"/>
      <c r="S46" s="15">
        <f t="shared" si="9"/>
        <v>1326.2</v>
      </c>
      <c r="T46" s="17">
        <v>400</v>
      </c>
      <c r="U46" s="18">
        <f t="shared" si="10"/>
        <v>5.1274317599155479</v>
      </c>
      <c r="V46" s="15">
        <f t="shared" si="11"/>
        <v>2.5637158799577739</v>
      </c>
      <c r="W46" s="15"/>
      <c r="X46" s="15"/>
      <c r="Y46" s="15">
        <f>VLOOKUP(A:A,[1]TDSheet!$A:$Y,25,0)</f>
        <v>1143.8</v>
      </c>
      <c r="Z46" s="15">
        <f>VLOOKUP(A:A,[1]TDSheet!$A:$Z,26,0)</f>
        <v>1148.8</v>
      </c>
      <c r="AA46" s="15">
        <f>VLOOKUP(A:A,[1]TDSheet!$A:$AA,27,0)</f>
        <v>1050.2</v>
      </c>
      <c r="AB46" s="15">
        <f>VLOOKUP(A:A,[3]TDSheet!$A:$D,4,0)</f>
        <v>771</v>
      </c>
      <c r="AC46" s="15" t="str">
        <f>VLOOKUP(A:A,[1]TDSheet!$A:$AC,29,0)</f>
        <v>кор</v>
      </c>
      <c r="AD46" s="15">
        <f>VLOOKUP(A:A,[1]TDSheet!$A:$AD,30,0)</f>
        <v>0</v>
      </c>
      <c r="AE46" s="15">
        <f t="shared" si="12"/>
        <v>160</v>
      </c>
      <c r="AF46" s="15"/>
      <c r="AG46" s="15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442</v>
      </c>
      <c r="D47" s="8">
        <v>1231</v>
      </c>
      <c r="E47" s="20">
        <v>1225</v>
      </c>
      <c r="F47" s="20">
        <v>248</v>
      </c>
      <c r="G47" s="1">
        <f>VLOOKUP(A:A,[1]TDSheet!$A:$G,7,0)</f>
        <v>0.5</v>
      </c>
      <c r="H47" s="1" t="e">
        <f>VLOOKUP(A:A,[1]TDSheet!$A:$H,8,0)</f>
        <v>#N/A</v>
      </c>
      <c r="I47" s="15">
        <f>VLOOKUP(A:A,[2]TDSheet!$A:$F,6,0)</f>
        <v>1440</v>
      </c>
      <c r="J47" s="15">
        <f t="shared" si="8"/>
        <v>-215</v>
      </c>
      <c r="K47" s="15">
        <f>VLOOKUP(A:A,[1]TDSheet!$A:$M,13,0)</f>
        <v>240</v>
      </c>
      <c r="L47" s="15">
        <f>VLOOKUP(A:A,[1]TDSheet!$A:$N,14,0)</f>
        <v>800</v>
      </c>
      <c r="M47" s="21">
        <v>414</v>
      </c>
      <c r="N47" s="15"/>
      <c r="O47" s="15"/>
      <c r="P47" s="15"/>
      <c r="Q47" s="15"/>
      <c r="R47" s="15"/>
      <c r="S47" s="15">
        <f t="shared" si="9"/>
        <v>245</v>
      </c>
      <c r="T47" s="17"/>
      <c r="U47" s="18">
        <f t="shared" si="10"/>
        <v>6.9469387755102039</v>
      </c>
      <c r="V47" s="15">
        <f t="shared" si="11"/>
        <v>1.0122448979591836</v>
      </c>
      <c r="W47" s="15"/>
      <c r="X47" s="15"/>
      <c r="Y47" s="15">
        <f>VLOOKUP(A:A,[1]TDSheet!$A:$Y,25,0)</f>
        <v>228.4</v>
      </c>
      <c r="Z47" s="15">
        <f>VLOOKUP(A:A,[1]TDSheet!$A:$Z,26,0)</f>
        <v>159.6</v>
      </c>
      <c r="AA47" s="15">
        <f>VLOOKUP(A:A,[1]TDSheet!$A:$AA,27,0)</f>
        <v>269.2</v>
      </c>
      <c r="AB47" s="15">
        <f>VLOOKUP(A:A,[3]TDSheet!$A:$D,4,0)</f>
        <v>249</v>
      </c>
      <c r="AC47" s="15" t="e">
        <f>VLOOKUP(A:A,[1]TDSheet!$A:$AC,29,0)</f>
        <v>#N/A</v>
      </c>
      <c r="AD47" s="15" t="e">
        <f>VLOOKUP(A:A,[1]TDSheet!$A:$AD,30,0)</f>
        <v>#N/A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47</v>
      </c>
      <c r="B48" s="7" t="s">
        <v>8</v>
      </c>
      <c r="C48" s="8"/>
      <c r="D48" s="8">
        <v>163</v>
      </c>
      <c r="E48" s="8">
        <v>155</v>
      </c>
      <c r="F48" s="8">
        <v>5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161</v>
      </c>
      <c r="J48" s="15">
        <f t="shared" si="8"/>
        <v>-6</v>
      </c>
      <c r="K48" s="15">
        <f>VLOOKUP(A:A,[1]TDSheet!$A:$M,13,0)</f>
        <v>40</v>
      </c>
      <c r="L48" s="15">
        <f>VLOOKUP(A:A,[1]TDSheet!$A:$N,14,0)</f>
        <v>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9"/>
        <v>31</v>
      </c>
      <c r="T48" s="17">
        <v>40</v>
      </c>
      <c r="U48" s="18">
        <f t="shared" si="10"/>
        <v>2.7419354838709675</v>
      </c>
      <c r="V48" s="15">
        <f t="shared" si="11"/>
        <v>0.16129032258064516</v>
      </c>
      <c r="W48" s="15"/>
      <c r="X48" s="15"/>
      <c r="Y48" s="15">
        <f>VLOOKUP(A:A,[1]TDSheet!$A:$Y,25,0)</f>
        <v>15.2</v>
      </c>
      <c r="Z48" s="15">
        <f>VLOOKUP(A:A,[1]TDSheet!$A:$Z,26,0)</f>
        <v>12.6</v>
      </c>
      <c r="AA48" s="15">
        <f>VLOOKUP(A:A,[1]TDSheet!$A:$AA,27,0)</f>
        <v>19</v>
      </c>
      <c r="AB48" s="15">
        <f>VLOOKUP(A:A,[3]TDSheet!$A:$D,4,0)</f>
        <v>35</v>
      </c>
      <c r="AC48" s="15" t="str">
        <f>VLOOKUP(A:A,[1]TDSheet!$A:$AC,29,0)</f>
        <v>увел</v>
      </c>
      <c r="AD48" s="15" t="e">
        <f>VLOOKUP(A:A,[1]TDSheet!$A:$AD,30,0)</f>
        <v>#N/A</v>
      </c>
      <c r="AE48" s="15">
        <f t="shared" si="12"/>
        <v>20</v>
      </c>
      <c r="AF48" s="15"/>
      <c r="AG48" s="15"/>
    </row>
    <row r="49" spans="1:33" s="1" customFormat="1" ht="11.1" customHeight="1" outlineLevel="1" x14ac:dyDescent="0.2">
      <c r="A49" s="7" t="s">
        <v>48</v>
      </c>
      <c r="B49" s="7" t="s">
        <v>8</v>
      </c>
      <c r="C49" s="8">
        <v>1982</v>
      </c>
      <c r="D49" s="8">
        <v>1452</v>
      </c>
      <c r="E49" s="8">
        <v>3403</v>
      </c>
      <c r="F49" s="8">
        <v>-22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3634</v>
      </c>
      <c r="J49" s="15">
        <f t="shared" si="8"/>
        <v>-231</v>
      </c>
      <c r="K49" s="15">
        <f>VLOOKUP(A:A,[1]TDSheet!$A:$M,13,0)</f>
        <v>400</v>
      </c>
      <c r="L49" s="15">
        <f>VLOOKUP(A:A,[1]TDSheet!$A:$N,14,0)</f>
        <v>400</v>
      </c>
      <c r="M49" s="15">
        <f>VLOOKUP(A:A,[1]TDSheet!$A:$T,20,0)</f>
        <v>600</v>
      </c>
      <c r="N49" s="15"/>
      <c r="O49" s="15"/>
      <c r="P49" s="15"/>
      <c r="Q49" s="15"/>
      <c r="R49" s="15"/>
      <c r="S49" s="15">
        <f t="shared" si="9"/>
        <v>680.6</v>
      </c>
      <c r="T49" s="17">
        <v>400</v>
      </c>
      <c r="U49" s="18">
        <f t="shared" si="10"/>
        <v>2.6124008228034086</v>
      </c>
      <c r="V49" s="15">
        <f t="shared" si="11"/>
        <v>-3.2324419629738463E-2</v>
      </c>
      <c r="W49" s="15"/>
      <c r="X49" s="15"/>
      <c r="Y49" s="15">
        <f>VLOOKUP(A:A,[1]TDSheet!$A:$Y,25,0)</f>
        <v>421.2</v>
      </c>
      <c r="Z49" s="15">
        <f>VLOOKUP(A:A,[1]TDSheet!$A:$Z,26,0)</f>
        <v>444.4</v>
      </c>
      <c r="AA49" s="15">
        <f>VLOOKUP(A:A,[1]TDSheet!$A:$AA,27,0)</f>
        <v>353.2</v>
      </c>
      <c r="AB49" s="15">
        <f>VLOOKUP(A:A,[3]TDSheet!$A:$D,4,0)</f>
        <v>87</v>
      </c>
      <c r="AC49" s="15" t="str">
        <f>VLOOKUP(A:A,[1]TDSheet!$A:$AC,29,0)</f>
        <v>м1400з</v>
      </c>
      <c r="AD49" s="15" t="str">
        <f>VLOOKUP(A:A,[1]TDSheet!$A:$AD,30,0)</f>
        <v>м470з</v>
      </c>
      <c r="AE49" s="15">
        <f t="shared" si="12"/>
        <v>160</v>
      </c>
      <c r="AF49" s="15"/>
      <c r="AG49" s="15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4897</v>
      </c>
      <c r="D50" s="8">
        <v>4942</v>
      </c>
      <c r="E50" s="8">
        <v>6079</v>
      </c>
      <c r="F50" s="8">
        <v>3620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6213</v>
      </c>
      <c r="J50" s="15">
        <f t="shared" si="8"/>
        <v>-134</v>
      </c>
      <c r="K50" s="15">
        <f>VLOOKUP(A:A,[1]TDSheet!$A:$M,13,0)</f>
        <v>1000</v>
      </c>
      <c r="L50" s="15">
        <f>VLOOKUP(A:A,[1]TDSheet!$A:$N,14,0)</f>
        <v>0</v>
      </c>
      <c r="M50" s="15">
        <f>VLOOKUP(A:A,[1]TDSheet!$A:$T,20,0)</f>
        <v>1400</v>
      </c>
      <c r="N50" s="15"/>
      <c r="O50" s="15"/>
      <c r="P50" s="15"/>
      <c r="Q50" s="15"/>
      <c r="R50" s="15"/>
      <c r="S50" s="15">
        <f t="shared" si="9"/>
        <v>1215.8</v>
      </c>
      <c r="T50" s="17">
        <v>200</v>
      </c>
      <c r="U50" s="18">
        <f t="shared" si="10"/>
        <v>5.1159730218785988</v>
      </c>
      <c r="V50" s="15">
        <f t="shared" si="11"/>
        <v>2.9774633985852939</v>
      </c>
      <c r="W50" s="15"/>
      <c r="X50" s="15"/>
      <c r="Y50" s="15">
        <f>VLOOKUP(A:A,[1]TDSheet!$A:$Y,25,0)</f>
        <v>1095.2</v>
      </c>
      <c r="Z50" s="15">
        <f>VLOOKUP(A:A,[1]TDSheet!$A:$Z,26,0)</f>
        <v>1133.4000000000001</v>
      </c>
      <c r="AA50" s="15">
        <f>VLOOKUP(A:A,[1]TDSheet!$A:$AA,27,0)</f>
        <v>955.2</v>
      </c>
      <c r="AB50" s="15">
        <f>VLOOKUP(A:A,[3]TDSheet!$A:$D,4,0)</f>
        <v>665</v>
      </c>
      <c r="AC50" s="15" t="str">
        <f>VLOOKUP(A:A,[1]TDSheet!$A:$AC,29,0)</f>
        <v>кор</v>
      </c>
      <c r="AD50" s="15" t="e">
        <f>VLOOKUP(A:A,[1]TDSheet!$A:$AD,30,0)</f>
        <v>#N/A</v>
      </c>
      <c r="AE50" s="15">
        <f t="shared" si="12"/>
        <v>80</v>
      </c>
      <c r="AF50" s="15"/>
      <c r="AG50" s="15"/>
    </row>
    <row r="51" spans="1:33" s="1" customFormat="1" ht="11.1" customHeight="1" outlineLevel="1" x14ac:dyDescent="0.2">
      <c r="A51" s="7" t="s">
        <v>50</v>
      </c>
      <c r="B51" s="7" t="s">
        <v>8</v>
      </c>
      <c r="C51" s="8">
        <v>99</v>
      </c>
      <c r="D51" s="8">
        <v>94</v>
      </c>
      <c r="E51" s="8">
        <v>97</v>
      </c>
      <c r="F51" s="8">
        <v>91</v>
      </c>
      <c r="G51" s="1">
        <f>VLOOKUP(A:A,[1]TDSheet!$A:$G,7,0)</f>
        <v>0.84</v>
      </c>
      <c r="H51" s="1" t="e">
        <f>VLOOKUP(A:A,[1]TDSheet!$A:$H,8,0)</f>
        <v>#N/A</v>
      </c>
      <c r="I51" s="15">
        <f>VLOOKUP(A:A,[2]TDSheet!$A:$F,6,0)</f>
        <v>102</v>
      </c>
      <c r="J51" s="15">
        <f t="shared" si="8"/>
        <v>-5</v>
      </c>
      <c r="K51" s="15">
        <f>VLOOKUP(A:A,[1]TDSheet!$A:$M,13,0)</f>
        <v>30</v>
      </c>
      <c r="L51" s="15">
        <f>VLOOKUP(A:A,[1]TDSheet!$A:$N,14,0)</f>
        <v>0</v>
      </c>
      <c r="M51" s="15">
        <f>VLOOKUP(A:A,[1]TDSheet!$A:$T,20,0)</f>
        <v>0</v>
      </c>
      <c r="N51" s="15"/>
      <c r="O51" s="15"/>
      <c r="P51" s="15"/>
      <c r="Q51" s="15"/>
      <c r="R51" s="15"/>
      <c r="S51" s="15">
        <f t="shared" si="9"/>
        <v>19.399999999999999</v>
      </c>
      <c r="T51" s="17"/>
      <c r="U51" s="18">
        <f t="shared" si="10"/>
        <v>6.2371134020618557</v>
      </c>
      <c r="V51" s="15">
        <f t="shared" si="11"/>
        <v>4.6907216494845363</v>
      </c>
      <c r="W51" s="15"/>
      <c r="X51" s="15"/>
      <c r="Y51" s="15">
        <f>VLOOKUP(A:A,[1]TDSheet!$A:$Y,25,0)</f>
        <v>12.6</v>
      </c>
      <c r="Z51" s="15">
        <f>VLOOKUP(A:A,[1]TDSheet!$A:$Z,26,0)</f>
        <v>16</v>
      </c>
      <c r="AA51" s="15">
        <f>VLOOKUP(A:A,[1]TDSheet!$A:$AA,27,0)</f>
        <v>21</v>
      </c>
      <c r="AB51" s="15">
        <f>VLOOKUP(A:A,[3]TDSheet!$A:$D,4,0)</f>
        <v>17</v>
      </c>
      <c r="AC51" s="15" t="e">
        <f>VLOOKUP(A:A,[1]TDSheet!$A:$AC,29,0)</f>
        <v>#N/A</v>
      </c>
      <c r="AD51" s="15" t="e">
        <f>VLOOKUP(A:A,[1]TDSheet!$A:$AD,30,0)</f>
        <v>#N/A</v>
      </c>
      <c r="AE51" s="15">
        <f t="shared" si="12"/>
        <v>0</v>
      </c>
      <c r="AF51" s="15"/>
      <c r="AG51" s="15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952</v>
      </c>
      <c r="D52" s="8">
        <v>2240</v>
      </c>
      <c r="E52" s="8">
        <v>1829</v>
      </c>
      <c r="F52" s="8">
        <v>1325</v>
      </c>
      <c r="G52" s="1">
        <f>VLOOKUP(A:A,[1]TDSheet!$A:$G,7,0)</f>
        <v>0.3</v>
      </c>
      <c r="H52" s="1">
        <f>VLOOKUP(A:A,[1]TDSheet!$A:$H,8,0)</f>
        <v>60</v>
      </c>
      <c r="I52" s="15">
        <f>VLOOKUP(A:A,[2]TDSheet!$A:$F,6,0)</f>
        <v>1867</v>
      </c>
      <c r="J52" s="15">
        <f t="shared" si="8"/>
        <v>-38</v>
      </c>
      <c r="K52" s="15">
        <f>VLOOKUP(A:A,[1]TDSheet!$A:$M,13,0)</f>
        <v>400</v>
      </c>
      <c r="L52" s="15">
        <f>VLOOKUP(A:A,[1]TDSheet!$A:$N,14,0)</f>
        <v>400</v>
      </c>
      <c r="M52" s="15">
        <f>VLOOKUP(A:A,[1]TDSheet!$A:$T,20,0)</f>
        <v>200</v>
      </c>
      <c r="N52" s="15"/>
      <c r="O52" s="15"/>
      <c r="P52" s="15"/>
      <c r="Q52" s="15"/>
      <c r="R52" s="15"/>
      <c r="S52" s="15">
        <f t="shared" si="9"/>
        <v>365.8</v>
      </c>
      <c r="T52" s="17"/>
      <c r="U52" s="18">
        <f t="shared" si="10"/>
        <v>6.3559322033898304</v>
      </c>
      <c r="V52" s="15">
        <f t="shared" si="11"/>
        <v>3.6221979223619463</v>
      </c>
      <c r="W52" s="15"/>
      <c r="X52" s="15"/>
      <c r="Y52" s="15">
        <f>VLOOKUP(A:A,[1]TDSheet!$A:$Y,25,0)</f>
        <v>334.8</v>
      </c>
      <c r="Z52" s="15">
        <f>VLOOKUP(A:A,[1]TDSheet!$A:$Z,26,0)</f>
        <v>321.60000000000002</v>
      </c>
      <c r="AA52" s="15">
        <f>VLOOKUP(A:A,[1]TDSheet!$A:$AA,27,0)</f>
        <v>334.2</v>
      </c>
      <c r="AB52" s="15">
        <f>VLOOKUP(A:A,[3]TDSheet!$A:$D,4,0)</f>
        <v>129</v>
      </c>
      <c r="AC52" s="15" t="str">
        <f>VLOOKUP(A:A,[1]TDSheet!$A:$AC,29,0)</f>
        <v>костик</v>
      </c>
      <c r="AD52" s="15" t="str">
        <f>VLOOKUP(A:A,[1]TDSheet!$A:$AD,30,0)</f>
        <v>зк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173</v>
      </c>
      <c r="D53" s="8">
        <v>113</v>
      </c>
      <c r="E53" s="8">
        <v>215</v>
      </c>
      <c r="F53" s="8">
        <v>66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219</v>
      </c>
      <c r="J53" s="15">
        <f t="shared" si="8"/>
        <v>-4</v>
      </c>
      <c r="K53" s="15">
        <f>VLOOKUP(A:A,[1]TDSheet!$A:$M,13,0)</f>
        <v>40</v>
      </c>
      <c r="L53" s="15">
        <f>VLOOKUP(A:A,[1]TDSheet!$A:$N,14,0)</f>
        <v>40</v>
      </c>
      <c r="M53" s="15">
        <f>VLOOKUP(A:A,[1]TDSheet!$A:$T,20,0)</f>
        <v>0</v>
      </c>
      <c r="N53" s="15"/>
      <c r="O53" s="15"/>
      <c r="P53" s="15"/>
      <c r="Q53" s="15"/>
      <c r="R53" s="15"/>
      <c r="S53" s="15">
        <f t="shared" si="9"/>
        <v>43</v>
      </c>
      <c r="T53" s="17">
        <v>60</v>
      </c>
      <c r="U53" s="18">
        <f t="shared" si="10"/>
        <v>4.7906976744186043</v>
      </c>
      <c r="V53" s="15">
        <f t="shared" si="11"/>
        <v>1.5348837209302326</v>
      </c>
      <c r="W53" s="15"/>
      <c r="X53" s="15"/>
      <c r="Y53" s="15">
        <f>VLOOKUP(A:A,[1]TDSheet!$A:$Y,25,0)</f>
        <v>24.2</v>
      </c>
      <c r="Z53" s="15">
        <f>VLOOKUP(A:A,[1]TDSheet!$A:$Z,26,0)</f>
        <v>36</v>
      </c>
      <c r="AA53" s="15">
        <f>VLOOKUP(A:A,[1]TDSheet!$A:$AA,27,0)</f>
        <v>31.6</v>
      </c>
      <c r="AB53" s="15">
        <f>VLOOKUP(A:A,[3]TDSheet!$A:$D,4,0)</f>
        <v>61</v>
      </c>
      <c r="AC53" s="15" t="e">
        <f>VLOOKUP(A:A,[1]TDSheet!$A:$AC,29,0)</f>
        <v>#N/A</v>
      </c>
      <c r="AD53" s="15" t="e">
        <f>VLOOKUP(A:A,[1]TDSheet!$A:$AD,30,0)</f>
        <v>#N/A</v>
      </c>
      <c r="AE53" s="15">
        <f t="shared" si="12"/>
        <v>6</v>
      </c>
      <c r="AF53" s="15"/>
      <c r="AG53" s="15"/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1566</v>
      </c>
      <c r="D54" s="8">
        <v>2623</v>
      </c>
      <c r="E54" s="8">
        <v>1922</v>
      </c>
      <c r="F54" s="8">
        <v>1002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1961</v>
      </c>
      <c r="J54" s="15">
        <f t="shared" si="8"/>
        <v>-39</v>
      </c>
      <c r="K54" s="15">
        <f>VLOOKUP(A:A,[1]TDSheet!$A:$M,13,0)</f>
        <v>420</v>
      </c>
      <c r="L54" s="15">
        <f>VLOOKUP(A:A,[1]TDSheet!$A:$N,14,0)</f>
        <v>280</v>
      </c>
      <c r="M54" s="15">
        <f>VLOOKUP(A:A,[1]TDSheet!$A:$T,20,0)</f>
        <v>140</v>
      </c>
      <c r="N54" s="15"/>
      <c r="O54" s="15"/>
      <c r="P54" s="15"/>
      <c r="Q54" s="15"/>
      <c r="R54" s="15"/>
      <c r="S54" s="15">
        <f t="shared" si="9"/>
        <v>384.4</v>
      </c>
      <c r="T54" s="17">
        <v>280</v>
      </c>
      <c r="U54" s="18">
        <f t="shared" si="10"/>
        <v>5.5202913631633717</v>
      </c>
      <c r="V54" s="15">
        <f t="shared" si="11"/>
        <v>2.6066597294484914</v>
      </c>
      <c r="W54" s="15"/>
      <c r="X54" s="15"/>
      <c r="Y54" s="15">
        <f>VLOOKUP(A:A,[1]TDSheet!$A:$Y,25,0)</f>
        <v>389.2</v>
      </c>
      <c r="Z54" s="15">
        <f>VLOOKUP(A:A,[1]TDSheet!$A:$Z,26,0)</f>
        <v>380.2</v>
      </c>
      <c r="AA54" s="15">
        <f>VLOOKUP(A:A,[1]TDSheet!$A:$AA,27,0)</f>
        <v>330.6</v>
      </c>
      <c r="AB54" s="15">
        <f>VLOOKUP(A:A,[3]TDSheet!$A:$D,4,0)</f>
        <v>383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12"/>
        <v>28</v>
      </c>
      <c r="AF54" s="15"/>
      <c r="AG54" s="15"/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1175</v>
      </c>
      <c r="D55" s="8">
        <v>2663</v>
      </c>
      <c r="E55" s="8">
        <v>1571</v>
      </c>
      <c r="F55" s="8">
        <v>1223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1613</v>
      </c>
      <c r="J55" s="15">
        <f t="shared" si="8"/>
        <v>-42</v>
      </c>
      <c r="K55" s="15">
        <f>VLOOKUP(A:A,[1]TDSheet!$A:$M,13,0)</f>
        <v>280</v>
      </c>
      <c r="L55" s="15">
        <f>VLOOKUP(A:A,[1]TDSheet!$A:$N,14,0)</f>
        <v>420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9"/>
        <v>314.2</v>
      </c>
      <c r="T55" s="17"/>
      <c r="U55" s="18">
        <f t="shared" si="10"/>
        <v>6.1203055378739659</v>
      </c>
      <c r="V55" s="15">
        <f t="shared" si="11"/>
        <v>3.8924252068746021</v>
      </c>
      <c r="W55" s="15"/>
      <c r="X55" s="15"/>
      <c r="Y55" s="15">
        <f>VLOOKUP(A:A,[1]TDSheet!$A:$Y,25,0)</f>
        <v>323.39999999999998</v>
      </c>
      <c r="Z55" s="15">
        <f>VLOOKUP(A:A,[1]TDSheet!$A:$Z,26,0)</f>
        <v>301.39999999999998</v>
      </c>
      <c r="AA55" s="15">
        <f>VLOOKUP(A:A,[1]TDSheet!$A:$AA,27,0)</f>
        <v>315</v>
      </c>
      <c r="AB55" s="15">
        <f>VLOOKUP(A:A,[3]TDSheet!$A:$D,4,0)</f>
        <v>302</v>
      </c>
      <c r="AC55" s="15" t="str">
        <f>VLOOKUP(A:A,[1]TDSheet!$A:$AC,29,0)</f>
        <v>костик</v>
      </c>
      <c r="AD55" s="15">
        <f>VLOOKUP(A:A,[1]TDSheet!$A:$AD,30,0)</f>
        <v>0</v>
      </c>
      <c r="AE55" s="15">
        <f t="shared" si="12"/>
        <v>0</v>
      </c>
      <c r="AF55" s="15"/>
      <c r="AG55" s="15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171</v>
      </c>
      <c r="D56" s="8">
        <v>152</v>
      </c>
      <c r="E56" s="8">
        <v>259</v>
      </c>
      <c r="F56" s="8">
        <v>54</v>
      </c>
      <c r="G56" s="1">
        <f>VLOOKUP(A:A,[1]TDSheet!$A:$G,7,0)</f>
        <v>0.1</v>
      </c>
      <c r="H56" s="1" t="e">
        <f>VLOOKUP(A:A,[1]TDSheet!$A:$H,8,0)</f>
        <v>#N/A</v>
      </c>
      <c r="I56" s="15">
        <f>VLOOKUP(A:A,[2]TDSheet!$A:$F,6,0)</f>
        <v>268</v>
      </c>
      <c r="J56" s="15">
        <f t="shared" si="8"/>
        <v>-9</v>
      </c>
      <c r="K56" s="15">
        <f>VLOOKUP(A:A,[1]TDSheet!$A:$M,13,0)</f>
        <v>0</v>
      </c>
      <c r="L56" s="15">
        <f>VLOOKUP(A:A,[1]TDSheet!$A:$N,14,0)</f>
        <v>40</v>
      </c>
      <c r="M56" s="15">
        <f>VLOOKUP(A:A,[1]TDSheet!$A:$T,20,0)</f>
        <v>50</v>
      </c>
      <c r="N56" s="15"/>
      <c r="O56" s="15"/>
      <c r="P56" s="15"/>
      <c r="Q56" s="15"/>
      <c r="R56" s="15"/>
      <c r="S56" s="15">
        <f t="shared" si="9"/>
        <v>51.8</v>
      </c>
      <c r="T56" s="17">
        <v>100</v>
      </c>
      <c r="U56" s="18">
        <f t="shared" si="10"/>
        <v>4.7104247104247108</v>
      </c>
      <c r="V56" s="15">
        <f t="shared" si="11"/>
        <v>1.0424710424710426</v>
      </c>
      <c r="W56" s="15"/>
      <c r="X56" s="15"/>
      <c r="Y56" s="15">
        <f>VLOOKUP(A:A,[1]TDSheet!$A:$Y,25,0)</f>
        <v>34.6</v>
      </c>
      <c r="Z56" s="15">
        <f>VLOOKUP(A:A,[1]TDSheet!$A:$Z,26,0)</f>
        <v>38.4</v>
      </c>
      <c r="AA56" s="15">
        <f>VLOOKUP(A:A,[1]TDSheet!$A:$AA,27,0)</f>
        <v>32.799999999999997</v>
      </c>
      <c r="AB56" s="15">
        <f>VLOOKUP(A:A,[3]TDSheet!$A:$D,4,0)</f>
        <v>73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12"/>
        <v>10</v>
      </c>
      <c r="AF56" s="15"/>
      <c r="AG56" s="15"/>
    </row>
    <row r="57" spans="1:33" s="1" customFormat="1" ht="11.1" customHeight="1" outlineLevel="1" x14ac:dyDescent="0.2">
      <c r="A57" s="7" t="s">
        <v>56</v>
      </c>
      <c r="B57" s="7" t="s">
        <v>9</v>
      </c>
      <c r="C57" s="8">
        <v>40.115000000000002</v>
      </c>
      <c r="D57" s="8">
        <v>69.043000000000006</v>
      </c>
      <c r="E57" s="8">
        <v>61.628</v>
      </c>
      <c r="F57" s="8">
        <v>46.73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62.982999999999997</v>
      </c>
      <c r="J57" s="15">
        <f t="shared" si="8"/>
        <v>-1.3549999999999969</v>
      </c>
      <c r="K57" s="15">
        <f>VLOOKUP(A:A,[1]TDSheet!$A:$M,13,0)</f>
        <v>10</v>
      </c>
      <c r="L57" s="15">
        <f>VLOOKUP(A:A,[1]TDSheet!$A:$N,14,0)</f>
        <v>10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9"/>
        <v>12.3256</v>
      </c>
      <c r="T57" s="17">
        <v>20</v>
      </c>
      <c r="U57" s="18">
        <f t="shared" si="10"/>
        <v>7.0365742844161741</v>
      </c>
      <c r="V57" s="15">
        <f t="shared" si="11"/>
        <v>3.7912961640812615</v>
      </c>
      <c r="W57" s="15"/>
      <c r="X57" s="15"/>
      <c r="Y57" s="15">
        <f>VLOOKUP(A:A,[1]TDSheet!$A:$Y,25,0)</f>
        <v>6.944</v>
      </c>
      <c r="Z57" s="15">
        <f>VLOOKUP(A:A,[1]TDSheet!$A:$Z,26,0)</f>
        <v>12.487</v>
      </c>
      <c r="AA57" s="15">
        <f>VLOOKUP(A:A,[1]TDSheet!$A:$AA,27,0)</f>
        <v>11.839</v>
      </c>
      <c r="AB57" s="15">
        <f>VLOOKUP(A:A,[3]TDSheet!$A:$D,4,0)</f>
        <v>11.885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20</v>
      </c>
      <c r="AF57" s="15"/>
      <c r="AG57" s="15"/>
    </row>
    <row r="58" spans="1:33" s="1" customFormat="1" ht="11.1" customHeight="1" outlineLevel="1" x14ac:dyDescent="0.2">
      <c r="A58" s="7" t="s">
        <v>103</v>
      </c>
      <c r="B58" s="7" t="s">
        <v>8</v>
      </c>
      <c r="C58" s="8">
        <v>125</v>
      </c>
      <c r="D58" s="8">
        <v>183</v>
      </c>
      <c r="E58" s="8">
        <v>210</v>
      </c>
      <c r="F58" s="8">
        <v>97</v>
      </c>
      <c r="G58" s="1">
        <f>VLOOKUP(A:A,[1]TDSheet!$A:$G,7,0)</f>
        <v>0.3</v>
      </c>
      <c r="H58" s="1">
        <f>VLOOKUP(A:A,[1]TDSheet!$A:$H,8,0)</f>
        <v>45</v>
      </c>
      <c r="I58" s="15">
        <f>VLOOKUP(A:A,[2]TDSheet!$A:$F,6,0)</f>
        <v>212</v>
      </c>
      <c r="J58" s="15">
        <f t="shared" si="8"/>
        <v>-2</v>
      </c>
      <c r="K58" s="15">
        <f>VLOOKUP(A:A,[1]TDSheet!$A:$M,13,0)</f>
        <v>40</v>
      </c>
      <c r="L58" s="15">
        <f>VLOOKUP(A:A,[1]TDSheet!$A:$N,14,0)</f>
        <v>50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9"/>
        <v>42</v>
      </c>
      <c r="T58" s="17">
        <v>60</v>
      </c>
      <c r="U58" s="18">
        <f t="shared" si="10"/>
        <v>5.8809523809523814</v>
      </c>
      <c r="V58" s="15">
        <f t="shared" si="11"/>
        <v>2.3095238095238093</v>
      </c>
      <c r="W58" s="15"/>
      <c r="X58" s="15"/>
      <c r="Y58" s="15">
        <f>VLOOKUP(A:A,[1]TDSheet!$A:$Y,25,0)</f>
        <v>23</v>
      </c>
      <c r="Z58" s="15">
        <f>VLOOKUP(A:A,[1]TDSheet!$A:$Z,26,0)</f>
        <v>25.8</v>
      </c>
      <c r="AA58" s="15">
        <f>VLOOKUP(A:A,[1]TDSheet!$A:$AA,27,0)</f>
        <v>36.4</v>
      </c>
      <c r="AB58" s="15">
        <f>VLOOKUP(A:A,[3]TDSheet!$A:$D,4,0)</f>
        <v>56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18</v>
      </c>
      <c r="AF58" s="15"/>
      <c r="AG58" s="15"/>
    </row>
    <row r="59" spans="1:33" s="1" customFormat="1" ht="11.1" customHeight="1" outlineLevel="1" x14ac:dyDescent="0.2">
      <c r="A59" s="7" t="s">
        <v>57</v>
      </c>
      <c r="B59" s="7" t="s">
        <v>8</v>
      </c>
      <c r="C59" s="8">
        <v>287</v>
      </c>
      <c r="D59" s="8">
        <v>374</v>
      </c>
      <c r="E59" s="8">
        <v>626</v>
      </c>
      <c r="F59" s="8">
        <v>27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667</v>
      </c>
      <c r="J59" s="15">
        <f t="shared" si="8"/>
        <v>-41</v>
      </c>
      <c r="K59" s="15">
        <f>VLOOKUP(A:A,[1]TDSheet!$A:$M,13,0)</f>
        <v>60</v>
      </c>
      <c r="L59" s="15">
        <f>VLOOKUP(A:A,[1]TDSheet!$A:$N,14,0)</f>
        <v>120</v>
      </c>
      <c r="M59" s="15">
        <f>VLOOKUP(A:A,[1]TDSheet!$A:$T,20,0)</f>
        <v>90</v>
      </c>
      <c r="N59" s="15"/>
      <c r="O59" s="15"/>
      <c r="P59" s="15"/>
      <c r="Q59" s="15"/>
      <c r="R59" s="15"/>
      <c r="S59" s="15">
        <f t="shared" si="9"/>
        <v>125.2</v>
      </c>
      <c r="T59" s="17">
        <v>200</v>
      </c>
      <c r="U59" s="18">
        <f t="shared" si="10"/>
        <v>3.9696485623003195</v>
      </c>
      <c r="V59" s="15">
        <f t="shared" si="11"/>
        <v>0.21565495207667731</v>
      </c>
      <c r="W59" s="15"/>
      <c r="X59" s="15"/>
      <c r="Y59" s="15">
        <f>VLOOKUP(A:A,[1]TDSheet!$A:$Y,25,0)</f>
        <v>133.19999999999999</v>
      </c>
      <c r="Z59" s="15">
        <f>VLOOKUP(A:A,[1]TDSheet!$A:$Z,26,0)</f>
        <v>76.599999999999994</v>
      </c>
      <c r="AA59" s="15">
        <f>VLOOKUP(A:A,[1]TDSheet!$A:$AA,27,0)</f>
        <v>75.2</v>
      </c>
      <c r="AB59" s="15">
        <f>VLOOKUP(A:A,[3]TDSheet!$A:$D,4,0)</f>
        <v>156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60</v>
      </c>
      <c r="AF59" s="15"/>
      <c r="AG59" s="15"/>
    </row>
    <row r="60" spans="1:33" s="1" customFormat="1" ht="11.1" customHeight="1" outlineLevel="1" x14ac:dyDescent="0.2">
      <c r="A60" s="7" t="s">
        <v>58</v>
      </c>
      <c r="B60" s="7" t="s">
        <v>9</v>
      </c>
      <c r="C60" s="8">
        <v>345.30500000000001</v>
      </c>
      <c r="D60" s="8">
        <v>595.08799999999997</v>
      </c>
      <c r="E60" s="8">
        <v>520.03599999999994</v>
      </c>
      <c r="F60" s="8">
        <v>416.36099999999999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522.29999999999995</v>
      </c>
      <c r="J60" s="15">
        <f t="shared" si="8"/>
        <v>-2.26400000000001</v>
      </c>
      <c r="K60" s="15">
        <f>VLOOKUP(A:A,[1]TDSheet!$A:$M,13,0)</f>
        <v>100</v>
      </c>
      <c r="L60" s="15">
        <f>VLOOKUP(A:A,[1]TDSheet!$A:$N,14,0)</f>
        <v>140</v>
      </c>
      <c r="M60" s="15">
        <f>VLOOKUP(A:A,[1]TDSheet!$A:$T,20,0)</f>
        <v>50</v>
      </c>
      <c r="N60" s="15"/>
      <c r="O60" s="15"/>
      <c r="P60" s="15"/>
      <c r="Q60" s="15"/>
      <c r="R60" s="15"/>
      <c r="S60" s="15">
        <f t="shared" si="9"/>
        <v>104.00719999999998</v>
      </c>
      <c r="T60" s="17"/>
      <c r="U60" s="18">
        <f t="shared" si="10"/>
        <v>6.791462514133638</v>
      </c>
      <c r="V60" s="15">
        <f t="shared" si="11"/>
        <v>4.0031940096454868</v>
      </c>
      <c r="W60" s="15"/>
      <c r="X60" s="15"/>
      <c r="Y60" s="15">
        <f>VLOOKUP(A:A,[1]TDSheet!$A:$Y,25,0)</f>
        <v>102.446</v>
      </c>
      <c r="Z60" s="15">
        <f>VLOOKUP(A:A,[1]TDSheet!$A:$Z,26,0)</f>
        <v>97.797600000000003</v>
      </c>
      <c r="AA60" s="15">
        <f>VLOOKUP(A:A,[1]TDSheet!$A:$AA,27,0)</f>
        <v>106.75619999999999</v>
      </c>
      <c r="AB60" s="15">
        <f>VLOOKUP(A:A,[3]TDSheet!$A:$D,4,0)</f>
        <v>123.788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59</v>
      </c>
      <c r="B61" s="7" t="s">
        <v>8</v>
      </c>
      <c r="C61" s="8">
        <v>313</v>
      </c>
      <c r="D61" s="8">
        <v>298</v>
      </c>
      <c r="E61" s="8">
        <v>339</v>
      </c>
      <c r="F61" s="8">
        <v>164</v>
      </c>
      <c r="G61" s="1">
        <f>VLOOKUP(A:A,[1]TDSheet!$A:$G,7,0)</f>
        <v>0.09</v>
      </c>
      <c r="H61" s="1">
        <f>VLOOKUP(A:A,[1]TDSheet!$A:$H,8,0)</f>
        <v>45</v>
      </c>
      <c r="I61" s="15">
        <f>VLOOKUP(A:A,[2]TDSheet!$A:$F,6,0)</f>
        <v>348</v>
      </c>
      <c r="J61" s="15">
        <f t="shared" si="8"/>
        <v>-9</v>
      </c>
      <c r="K61" s="15">
        <f>VLOOKUP(A:A,[1]TDSheet!$A:$M,13,0)</f>
        <v>0</v>
      </c>
      <c r="L61" s="15">
        <f>VLOOKUP(A:A,[1]TDSheet!$A:$N,14,0)</f>
        <v>0</v>
      </c>
      <c r="M61" s="15">
        <f>VLOOKUP(A:A,[1]TDSheet!$A:$T,20,0)</f>
        <v>40</v>
      </c>
      <c r="N61" s="15"/>
      <c r="O61" s="15"/>
      <c r="P61" s="15"/>
      <c r="Q61" s="15"/>
      <c r="R61" s="15"/>
      <c r="S61" s="15">
        <f t="shared" si="9"/>
        <v>67.8</v>
      </c>
      <c r="T61" s="17">
        <v>80</v>
      </c>
      <c r="U61" s="18">
        <f t="shared" si="10"/>
        <v>4.1887905604719764</v>
      </c>
      <c r="V61" s="15">
        <f t="shared" si="11"/>
        <v>2.4188790560471976</v>
      </c>
      <c r="W61" s="15"/>
      <c r="X61" s="15"/>
      <c r="Y61" s="15">
        <f>VLOOKUP(A:A,[1]TDSheet!$A:$Y,25,0)</f>
        <v>34.200000000000003</v>
      </c>
      <c r="Z61" s="15">
        <f>VLOOKUP(A:A,[1]TDSheet!$A:$Z,26,0)</f>
        <v>58.6</v>
      </c>
      <c r="AA61" s="15">
        <f>VLOOKUP(A:A,[1]TDSheet!$A:$AA,27,0)</f>
        <v>42.2</v>
      </c>
      <c r="AB61" s="15">
        <f>VLOOKUP(A:A,[3]TDSheet!$A:$D,4,0)</f>
        <v>55</v>
      </c>
      <c r="AC61" s="15">
        <f>VLOOKUP(A:A,[1]TDSheet!$A:$AC,29,0)</f>
        <v>0</v>
      </c>
      <c r="AD61" s="15" t="e">
        <f>VLOOKUP(A:A,[1]TDSheet!$A:$AD,30,0)</f>
        <v>#N/A</v>
      </c>
      <c r="AE61" s="15">
        <f t="shared" si="12"/>
        <v>7.1999999999999993</v>
      </c>
      <c r="AF61" s="15"/>
      <c r="AG61" s="15"/>
    </row>
    <row r="62" spans="1:33" s="1" customFormat="1" ht="11.1" customHeight="1" outlineLevel="1" x14ac:dyDescent="0.2">
      <c r="A62" s="7" t="s">
        <v>60</v>
      </c>
      <c r="B62" s="7" t="s">
        <v>8</v>
      </c>
      <c r="C62" s="8">
        <v>1119</v>
      </c>
      <c r="D62" s="8">
        <v>1656</v>
      </c>
      <c r="E62" s="8">
        <v>1461</v>
      </c>
      <c r="F62" s="8">
        <v>1250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1507</v>
      </c>
      <c r="J62" s="15">
        <f t="shared" si="8"/>
        <v>-46</v>
      </c>
      <c r="K62" s="15">
        <f>VLOOKUP(A:A,[1]TDSheet!$A:$M,13,0)</f>
        <v>200</v>
      </c>
      <c r="L62" s="15">
        <f>VLOOKUP(A:A,[1]TDSheet!$A:$N,14,0)</f>
        <v>400</v>
      </c>
      <c r="M62" s="15">
        <f>VLOOKUP(A:A,[1]TDSheet!$A:$T,20,0)</f>
        <v>200</v>
      </c>
      <c r="N62" s="15"/>
      <c r="O62" s="15"/>
      <c r="P62" s="15"/>
      <c r="Q62" s="15"/>
      <c r="R62" s="15"/>
      <c r="S62" s="15">
        <f t="shared" si="9"/>
        <v>292.2</v>
      </c>
      <c r="T62" s="17"/>
      <c r="U62" s="18">
        <f t="shared" si="10"/>
        <v>7.0157426420260096</v>
      </c>
      <c r="V62" s="15">
        <f t="shared" si="11"/>
        <v>4.2778918548939089</v>
      </c>
      <c r="W62" s="15"/>
      <c r="X62" s="15"/>
      <c r="Y62" s="15">
        <f>VLOOKUP(A:A,[1]TDSheet!$A:$Y,25,0)</f>
        <v>321</v>
      </c>
      <c r="Z62" s="15">
        <f>VLOOKUP(A:A,[1]TDSheet!$A:$Z,26,0)</f>
        <v>310.2</v>
      </c>
      <c r="AA62" s="15">
        <f>VLOOKUP(A:A,[1]TDSheet!$A:$AA,27,0)</f>
        <v>296.60000000000002</v>
      </c>
      <c r="AB62" s="15">
        <f>VLOOKUP(A:A,[3]TDSheet!$A:$D,4,0)</f>
        <v>288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61</v>
      </c>
      <c r="B63" s="7" t="s">
        <v>8</v>
      </c>
      <c r="C63" s="8">
        <v>2840</v>
      </c>
      <c r="D63" s="8">
        <v>3277</v>
      </c>
      <c r="E63" s="8">
        <v>3337</v>
      </c>
      <c r="F63" s="8">
        <v>2710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3389</v>
      </c>
      <c r="J63" s="15">
        <f t="shared" si="8"/>
        <v>-52</v>
      </c>
      <c r="K63" s="15">
        <f>VLOOKUP(A:A,[1]TDSheet!$A:$M,13,0)</f>
        <v>600</v>
      </c>
      <c r="L63" s="15">
        <f>VLOOKUP(A:A,[1]TDSheet!$A:$N,14,0)</f>
        <v>800</v>
      </c>
      <c r="M63" s="15">
        <f>VLOOKUP(A:A,[1]TDSheet!$A:$T,20,0)</f>
        <v>400</v>
      </c>
      <c r="N63" s="15"/>
      <c r="O63" s="15"/>
      <c r="P63" s="15"/>
      <c r="Q63" s="15"/>
      <c r="R63" s="15"/>
      <c r="S63" s="15">
        <f t="shared" si="9"/>
        <v>667.4</v>
      </c>
      <c r="T63" s="17"/>
      <c r="U63" s="18">
        <f t="shared" si="10"/>
        <v>6.7575666766556788</v>
      </c>
      <c r="V63" s="15">
        <f t="shared" si="11"/>
        <v>4.0605334132454303</v>
      </c>
      <c r="W63" s="15"/>
      <c r="X63" s="15"/>
      <c r="Y63" s="15">
        <f>VLOOKUP(A:A,[1]TDSheet!$A:$Y,25,0)</f>
        <v>757.6</v>
      </c>
      <c r="Z63" s="15">
        <f>VLOOKUP(A:A,[1]TDSheet!$A:$Z,26,0)</f>
        <v>737.2</v>
      </c>
      <c r="AA63" s="15">
        <f>VLOOKUP(A:A,[1]TDSheet!$A:$AA,27,0)</f>
        <v>669.2</v>
      </c>
      <c r="AB63" s="15">
        <f>VLOOKUP(A:A,[3]TDSheet!$A:$D,4,0)</f>
        <v>506</v>
      </c>
      <c r="AC63" s="15" t="str">
        <f>VLOOKUP(A:A,[1]TDSheet!$A:$AC,29,0)</f>
        <v>пл600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62</v>
      </c>
      <c r="B64" s="7" t="s">
        <v>8</v>
      </c>
      <c r="C64" s="8">
        <v>2455</v>
      </c>
      <c r="D64" s="8">
        <v>3879</v>
      </c>
      <c r="E64" s="8">
        <v>3080</v>
      </c>
      <c r="F64" s="8">
        <v>3175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3149</v>
      </c>
      <c r="J64" s="15">
        <f t="shared" si="8"/>
        <v>-69</v>
      </c>
      <c r="K64" s="15">
        <f>VLOOKUP(A:A,[1]TDSheet!$A:$M,13,0)</f>
        <v>600</v>
      </c>
      <c r="L64" s="15">
        <f>VLOOKUP(A:A,[1]TDSheet!$A:$N,14,0)</f>
        <v>800</v>
      </c>
      <c r="M64" s="15">
        <f>VLOOKUP(A:A,[1]TDSheet!$A:$T,20,0)</f>
        <v>200</v>
      </c>
      <c r="N64" s="15"/>
      <c r="O64" s="15"/>
      <c r="P64" s="15"/>
      <c r="Q64" s="15"/>
      <c r="R64" s="15"/>
      <c r="S64" s="15">
        <f t="shared" si="9"/>
        <v>616</v>
      </c>
      <c r="T64" s="17"/>
      <c r="U64" s="18">
        <f t="shared" si="10"/>
        <v>7.7516233766233764</v>
      </c>
      <c r="V64" s="15">
        <f t="shared" si="11"/>
        <v>5.154220779220779</v>
      </c>
      <c r="W64" s="15"/>
      <c r="X64" s="15"/>
      <c r="Y64" s="15">
        <f>VLOOKUP(A:A,[1]TDSheet!$A:$Y,25,0)</f>
        <v>705.8</v>
      </c>
      <c r="Z64" s="15">
        <f>VLOOKUP(A:A,[1]TDSheet!$A:$Z,26,0)</f>
        <v>638.4</v>
      </c>
      <c r="AA64" s="15">
        <f>VLOOKUP(A:A,[1]TDSheet!$A:$AA,27,0)</f>
        <v>677.2</v>
      </c>
      <c r="AB64" s="15">
        <f>VLOOKUP(A:A,[3]TDSheet!$A:$D,4,0)</f>
        <v>408</v>
      </c>
      <c r="AC64" s="15" t="str">
        <f>VLOOKUP(A:A,[1]TDSheet!$A:$AC,29,0)</f>
        <v>м335з</v>
      </c>
      <c r="AD64" s="15" t="str">
        <f>VLOOKUP(A:A,[1]TDSheet!$A:$AD,30,0)</f>
        <v>м303з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63</v>
      </c>
      <c r="B65" s="7" t="s">
        <v>8</v>
      </c>
      <c r="C65" s="8">
        <v>3865</v>
      </c>
      <c r="D65" s="8">
        <v>3319</v>
      </c>
      <c r="E65" s="8">
        <v>4948</v>
      </c>
      <c r="F65" s="8">
        <v>2103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5057</v>
      </c>
      <c r="J65" s="15">
        <f t="shared" si="8"/>
        <v>-109</v>
      </c>
      <c r="K65" s="15">
        <f>VLOOKUP(A:A,[1]TDSheet!$A:$M,13,0)</f>
        <v>600</v>
      </c>
      <c r="L65" s="15">
        <f>VLOOKUP(A:A,[1]TDSheet!$A:$N,14,0)</f>
        <v>1000</v>
      </c>
      <c r="M65" s="15">
        <f>VLOOKUP(A:A,[1]TDSheet!$A:$T,20,0)</f>
        <v>600</v>
      </c>
      <c r="N65" s="15"/>
      <c r="O65" s="15"/>
      <c r="P65" s="15"/>
      <c r="Q65" s="15"/>
      <c r="R65" s="15"/>
      <c r="S65" s="15">
        <f t="shared" si="9"/>
        <v>989.6</v>
      </c>
      <c r="T65" s="17">
        <v>800</v>
      </c>
      <c r="U65" s="18">
        <f t="shared" si="10"/>
        <v>5.1566289409862573</v>
      </c>
      <c r="V65" s="15">
        <f t="shared" si="11"/>
        <v>2.1251010509296684</v>
      </c>
      <c r="W65" s="15"/>
      <c r="X65" s="15"/>
      <c r="Y65" s="15">
        <f>VLOOKUP(A:A,[1]TDSheet!$A:$Y,25,0)</f>
        <v>777.6</v>
      </c>
      <c r="Z65" s="15">
        <f>VLOOKUP(A:A,[1]TDSheet!$A:$Z,26,0)</f>
        <v>929.4</v>
      </c>
      <c r="AA65" s="15">
        <f>VLOOKUP(A:A,[1]TDSheet!$A:$AA,27,0)</f>
        <v>769.8</v>
      </c>
      <c r="AB65" s="15">
        <f>VLOOKUP(A:A,[3]TDSheet!$A:$D,4,0)</f>
        <v>669</v>
      </c>
      <c r="AC65" s="15" t="str">
        <f>VLOOKUP(A:A,[1]TDSheet!$A:$AC,29,0)</f>
        <v>пл600</v>
      </c>
      <c r="AD65" s="15">
        <f>VLOOKUP(A:A,[1]TDSheet!$A:$AD,30,0)</f>
        <v>0</v>
      </c>
      <c r="AE65" s="15">
        <f t="shared" si="12"/>
        <v>280</v>
      </c>
      <c r="AF65" s="15"/>
      <c r="AG65" s="15"/>
    </row>
    <row r="66" spans="1:33" s="1" customFormat="1" ht="11.1" customHeight="1" outlineLevel="1" x14ac:dyDescent="0.2">
      <c r="A66" s="7" t="s">
        <v>64</v>
      </c>
      <c r="B66" s="7" t="s">
        <v>8</v>
      </c>
      <c r="C66" s="8">
        <v>5284</v>
      </c>
      <c r="D66" s="8">
        <v>4702</v>
      </c>
      <c r="E66" s="8">
        <v>5846</v>
      </c>
      <c r="F66" s="8">
        <v>4022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5932</v>
      </c>
      <c r="J66" s="15">
        <f t="shared" si="8"/>
        <v>-86</v>
      </c>
      <c r="K66" s="15">
        <f>VLOOKUP(A:A,[1]TDSheet!$A:$M,13,0)</f>
        <v>600</v>
      </c>
      <c r="L66" s="15">
        <f>VLOOKUP(A:A,[1]TDSheet!$A:$N,14,0)</f>
        <v>1400</v>
      </c>
      <c r="M66" s="15">
        <f>VLOOKUP(A:A,[1]TDSheet!$A:$T,20,0)</f>
        <v>200</v>
      </c>
      <c r="N66" s="15"/>
      <c r="O66" s="15"/>
      <c r="P66" s="15"/>
      <c r="Q66" s="15"/>
      <c r="R66" s="15"/>
      <c r="S66" s="15">
        <f t="shared" si="9"/>
        <v>1169.2</v>
      </c>
      <c r="T66" s="17"/>
      <c r="U66" s="18">
        <f t="shared" si="10"/>
        <v>5.3215874101950051</v>
      </c>
      <c r="V66" s="15">
        <f t="shared" si="11"/>
        <v>3.4399589462880602</v>
      </c>
      <c r="W66" s="15"/>
      <c r="X66" s="15"/>
      <c r="Y66" s="15">
        <f>VLOOKUP(A:A,[1]TDSheet!$A:$Y,25,0)</f>
        <v>1136</v>
      </c>
      <c r="Z66" s="15">
        <f>VLOOKUP(A:A,[1]TDSheet!$A:$Z,26,0)</f>
        <v>1245.4000000000001</v>
      </c>
      <c r="AA66" s="15">
        <f>VLOOKUP(A:A,[1]TDSheet!$A:$AA,27,0)</f>
        <v>1048</v>
      </c>
      <c r="AB66" s="15">
        <f>VLOOKUP(A:A,[3]TDSheet!$A:$D,4,0)</f>
        <v>819</v>
      </c>
      <c r="AC66" s="15" t="str">
        <f>VLOOKUP(A:A,[1]TDSheet!$A:$AC,29,0)</f>
        <v>пл600</v>
      </c>
      <c r="AD66" s="15">
        <f>VLOOKUP(A:A,[1]TDSheet!$A:$AD,30,0)</f>
        <v>0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65</v>
      </c>
      <c r="B67" s="7" t="s">
        <v>8</v>
      </c>
      <c r="C67" s="8">
        <v>1212</v>
      </c>
      <c r="D67" s="8">
        <v>1185</v>
      </c>
      <c r="E67" s="8">
        <v>1660</v>
      </c>
      <c r="F67" s="8">
        <v>682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1699</v>
      </c>
      <c r="J67" s="15">
        <f t="shared" si="8"/>
        <v>-39</v>
      </c>
      <c r="K67" s="15">
        <f>VLOOKUP(A:A,[1]TDSheet!$A:$M,13,0)</f>
        <v>400</v>
      </c>
      <c r="L67" s="15">
        <f>VLOOKUP(A:A,[1]TDSheet!$A:$N,14,0)</f>
        <v>200</v>
      </c>
      <c r="M67" s="15">
        <f>VLOOKUP(A:A,[1]TDSheet!$A:$T,20,0)</f>
        <v>280</v>
      </c>
      <c r="N67" s="15"/>
      <c r="O67" s="15"/>
      <c r="P67" s="15"/>
      <c r="Q67" s="15"/>
      <c r="R67" s="15"/>
      <c r="S67" s="15">
        <f t="shared" si="9"/>
        <v>332</v>
      </c>
      <c r="T67" s="17">
        <v>120</v>
      </c>
      <c r="U67" s="18">
        <f t="shared" si="10"/>
        <v>5.0662650602409638</v>
      </c>
      <c r="V67" s="15">
        <f t="shared" si="11"/>
        <v>2.0542168674698793</v>
      </c>
      <c r="W67" s="15"/>
      <c r="X67" s="15"/>
      <c r="Y67" s="15">
        <f>VLOOKUP(A:A,[1]TDSheet!$A:$Y,25,0)</f>
        <v>311</v>
      </c>
      <c r="Z67" s="15">
        <f>VLOOKUP(A:A,[1]TDSheet!$A:$Z,26,0)</f>
        <v>299.2</v>
      </c>
      <c r="AA67" s="15">
        <f>VLOOKUP(A:A,[1]TDSheet!$A:$AA,27,0)</f>
        <v>264.60000000000002</v>
      </c>
      <c r="AB67" s="15">
        <f>VLOOKUP(A:A,[3]TDSheet!$A:$D,4,0)</f>
        <v>185</v>
      </c>
      <c r="AC67" s="15" t="str">
        <f>VLOOKUP(A:A,[1]TDSheet!$A:$AC,29,0)</f>
        <v>плакат</v>
      </c>
      <c r="AD67" s="15">
        <f>VLOOKUP(A:A,[1]TDSheet!$A:$AD,30,0)</f>
        <v>0</v>
      </c>
      <c r="AE67" s="15">
        <f t="shared" si="12"/>
        <v>49.199999999999996</v>
      </c>
      <c r="AF67" s="15"/>
      <c r="AG67" s="15"/>
    </row>
    <row r="68" spans="1:33" s="1" customFormat="1" ht="11.1" customHeight="1" outlineLevel="1" x14ac:dyDescent="0.2">
      <c r="A68" s="7" t="s">
        <v>66</v>
      </c>
      <c r="B68" s="7" t="s">
        <v>8</v>
      </c>
      <c r="C68" s="8">
        <v>5383</v>
      </c>
      <c r="D68" s="8">
        <v>11413</v>
      </c>
      <c r="E68" s="20">
        <v>7407</v>
      </c>
      <c r="F68" s="20">
        <v>4650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7298</v>
      </c>
      <c r="J68" s="15">
        <f t="shared" si="8"/>
        <v>109</v>
      </c>
      <c r="K68" s="15">
        <f>VLOOKUP(A:A,[1]TDSheet!$A:$M,13,0)</f>
        <v>1400</v>
      </c>
      <c r="L68" s="15">
        <f>VLOOKUP(A:A,[1]TDSheet!$A:$N,14,0)</f>
        <v>1000</v>
      </c>
      <c r="M68" s="15">
        <f>VLOOKUP(A:A,[1]TDSheet!$A:$T,20,0)</f>
        <v>1200</v>
      </c>
      <c r="N68" s="15"/>
      <c r="O68" s="15"/>
      <c r="P68" s="15"/>
      <c r="Q68" s="15"/>
      <c r="R68" s="15"/>
      <c r="S68" s="15">
        <f t="shared" si="9"/>
        <v>1481.4</v>
      </c>
      <c r="T68" s="17"/>
      <c r="U68" s="18">
        <f t="shared" si="10"/>
        <v>5.5690562980963954</v>
      </c>
      <c r="V68" s="15">
        <f t="shared" si="11"/>
        <v>3.1389226407452409</v>
      </c>
      <c r="W68" s="15"/>
      <c r="X68" s="15"/>
      <c r="Y68" s="15">
        <f>VLOOKUP(A:A,[1]TDSheet!$A:$Y,25,0)</f>
        <v>1460.4</v>
      </c>
      <c r="Z68" s="15">
        <f>VLOOKUP(A:A,[1]TDSheet!$A:$Z,26,0)</f>
        <v>1408</v>
      </c>
      <c r="AA68" s="15">
        <f>VLOOKUP(A:A,[1]TDSheet!$A:$AA,27,0)</f>
        <v>1317</v>
      </c>
      <c r="AB68" s="15">
        <f>VLOOKUP(A:A,[3]TDSheet!$A:$D,4,0)</f>
        <v>694</v>
      </c>
      <c r="AC68" s="15" t="str">
        <f>VLOOKUP(A:A,[1]TDSheet!$A:$AC,29,0)</f>
        <v>?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67</v>
      </c>
      <c r="B69" s="7" t="s">
        <v>8</v>
      </c>
      <c r="C69" s="8">
        <v>2154</v>
      </c>
      <c r="D69" s="8">
        <v>2299</v>
      </c>
      <c r="E69" s="8">
        <v>3419</v>
      </c>
      <c r="F69" s="8">
        <v>950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3498</v>
      </c>
      <c r="J69" s="15">
        <f t="shared" si="8"/>
        <v>-79</v>
      </c>
      <c r="K69" s="15">
        <f>VLOOKUP(A:A,[1]TDSheet!$A:$M,13,0)</f>
        <v>600</v>
      </c>
      <c r="L69" s="15">
        <f>VLOOKUP(A:A,[1]TDSheet!$A:$N,14,0)</f>
        <v>600</v>
      </c>
      <c r="M69" s="15">
        <f>VLOOKUP(A:A,[1]TDSheet!$A:$T,20,0)</f>
        <v>250</v>
      </c>
      <c r="N69" s="15"/>
      <c r="O69" s="15"/>
      <c r="P69" s="15"/>
      <c r="Q69" s="15"/>
      <c r="R69" s="15"/>
      <c r="S69" s="15">
        <f t="shared" si="9"/>
        <v>683.8</v>
      </c>
      <c r="T69" s="17">
        <v>600</v>
      </c>
      <c r="U69" s="18">
        <f t="shared" si="10"/>
        <v>4.3872477332553377</v>
      </c>
      <c r="V69" s="15">
        <f t="shared" si="11"/>
        <v>1.389295115530857</v>
      </c>
      <c r="W69" s="15"/>
      <c r="X69" s="15"/>
      <c r="Y69" s="15">
        <f>VLOOKUP(A:A,[1]TDSheet!$A:$Y,25,0)</f>
        <v>582.79999999999995</v>
      </c>
      <c r="Z69" s="15">
        <f>VLOOKUP(A:A,[1]TDSheet!$A:$Z,26,0)</f>
        <v>550</v>
      </c>
      <c r="AA69" s="15">
        <f>VLOOKUP(A:A,[1]TDSheet!$A:$AA,27,0)</f>
        <v>484</v>
      </c>
      <c r="AB69" s="15">
        <f>VLOOKUP(A:A,[3]TDSheet!$A:$D,4,0)</f>
        <v>446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245.99999999999997</v>
      </c>
      <c r="AF69" s="15"/>
      <c r="AG69" s="15"/>
    </row>
    <row r="70" spans="1:33" s="1" customFormat="1" ht="11.1" customHeight="1" outlineLevel="1" x14ac:dyDescent="0.2">
      <c r="A70" s="7" t="s">
        <v>68</v>
      </c>
      <c r="B70" s="7" t="s">
        <v>9</v>
      </c>
      <c r="C70" s="8">
        <v>44.85</v>
      </c>
      <c r="D70" s="8">
        <v>62.844999999999999</v>
      </c>
      <c r="E70" s="8">
        <v>38.875</v>
      </c>
      <c r="F70" s="8">
        <v>17.91</v>
      </c>
      <c r="G70" s="1">
        <f>VLOOKUP(A:A,[1]TDSheet!$A:$G,7,0)</f>
        <v>1</v>
      </c>
      <c r="H70" s="1">
        <f>VLOOKUP(A:A,[1]TDSheet!$A:$H,8,0)</f>
        <v>30</v>
      </c>
      <c r="I70" s="15">
        <f>VLOOKUP(A:A,[2]TDSheet!$A:$F,6,0)</f>
        <v>39</v>
      </c>
      <c r="J70" s="15">
        <f t="shared" si="8"/>
        <v>-0.125</v>
      </c>
      <c r="K70" s="15">
        <f>VLOOKUP(A:A,[1]TDSheet!$A:$M,13,0)</f>
        <v>10</v>
      </c>
      <c r="L70" s="15">
        <f>VLOOKUP(A:A,[1]TDSheet!$A:$N,14,0)</f>
        <v>0</v>
      </c>
      <c r="M70" s="15">
        <f>VLOOKUP(A:A,[1]TDSheet!$A:$T,20,0)</f>
        <v>10</v>
      </c>
      <c r="N70" s="15"/>
      <c r="O70" s="15"/>
      <c r="P70" s="15"/>
      <c r="Q70" s="15"/>
      <c r="R70" s="15"/>
      <c r="S70" s="15">
        <f t="shared" si="9"/>
        <v>7.7750000000000004</v>
      </c>
      <c r="T70" s="17"/>
      <c r="U70" s="18">
        <f t="shared" si="10"/>
        <v>4.8758842443729895</v>
      </c>
      <c r="V70" s="15">
        <f t="shared" si="11"/>
        <v>2.3035369774919614</v>
      </c>
      <c r="W70" s="15"/>
      <c r="X70" s="15"/>
      <c r="Y70" s="15">
        <f>VLOOKUP(A:A,[1]TDSheet!$A:$Y,25,0)</f>
        <v>11.029</v>
      </c>
      <c r="Z70" s="15">
        <f>VLOOKUP(A:A,[1]TDSheet!$A:$Z,26,0)</f>
        <v>5.4350000000000005</v>
      </c>
      <c r="AA70" s="15">
        <f>VLOOKUP(A:A,[1]TDSheet!$A:$AA,27,0)</f>
        <v>6.8920000000000003</v>
      </c>
      <c r="AB70" s="15">
        <v>0</v>
      </c>
      <c r="AC70" s="15" t="str">
        <f>VLOOKUP(A:A,[1]TDSheet!$A:$AC,29,0)</f>
        <v>увел</v>
      </c>
      <c r="AD70" s="15">
        <f>VLOOKUP(A:A,[1]TDSheet!$A:$AD,30,0)</f>
        <v>0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69</v>
      </c>
      <c r="B71" s="7" t="s">
        <v>8</v>
      </c>
      <c r="C71" s="8">
        <v>159</v>
      </c>
      <c r="D71" s="8">
        <v>284</v>
      </c>
      <c r="E71" s="8">
        <v>382</v>
      </c>
      <c r="F71" s="8">
        <v>55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389</v>
      </c>
      <c r="J71" s="15">
        <f t="shared" si="8"/>
        <v>-7</v>
      </c>
      <c r="K71" s="15">
        <f>VLOOKUP(A:A,[1]TDSheet!$A:$M,13,0)</f>
        <v>40</v>
      </c>
      <c r="L71" s="15">
        <f>VLOOKUP(A:A,[1]TDSheet!$A:$N,14,0)</f>
        <v>40</v>
      </c>
      <c r="M71" s="15">
        <f>VLOOKUP(A:A,[1]TDSheet!$A:$T,20,0)</f>
        <v>40</v>
      </c>
      <c r="N71" s="15"/>
      <c r="O71" s="15"/>
      <c r="P71" s="15"/>
      <c r="Q71" s="15"/>
      <c r="R71" s="15"/>
      <c r="S71" s="15">
        <f t="shared" si="9"/>
        <v>76.400000000000006</v>
      </c>
      <c r="T71" s="17">
        <v>120</v>
      </c>
      <c r="U71" s="18">
        <f t="shared" si="10"/>
        <v>3.8612565445026177</v>
      </c>
      <c r="V71" s="15">
        <f t="shared" si="11"/>
        <v>0.71989528795811508</v>
      </c>
      <c r="W71" s="15"/>
      <c r="X71" s="15"/>
      <c r="Y71" s="15">
        <f>VLOOKUP(A:A,[1]TDSheet!$A:$Y,25,0)</f>
        <v>52.6</v>
      </c>
      <c r="Z71" s="15">
        <f>VLOOKUP(A:A,[1]TDSheet!$A:$Z,26,0)</f>
        <v>42.4</v>
      </c>
      <c r="AA71" s="15">
        <f>VLOOKUP(A:A,[1]TDSheet!$A:$AA,27,0)</f>
        <v>48.2</v>
      </c>
      <c r="AB71" s="15">
        <f>VLOOKUP(A:A,[3]TDSheet!$A:$D,4,0)</f>
        <v>74</v>
      </c>
      <c r="AC71" s="15" t="str">
        <f>VLOOKUP(A:A,[1]TDSheet!$A:$AC,29,0)</f>
        <v>?</v>
      </c>
      <c r="AD71" s="15" t="e">
        <f>VLOOKUP(A:A,[1]TDSheet!$A:$AD,30,0)</f>
        <v>#N/A</v>
      </c>
      <c r="AE71" s="15">
        <f t="shared" si="12"/>
        <v>49.199999999999996</v>
      </c>
      <c r="AF71" s="15"/>
      <c r="AG71" s="15"/>
    </row>
    <row r="72" spans="1:33" s="1" customFormat="1" ht="11.1" customHeight="1" outlineLevel="1" x14ac:dyDescent="0.2">
      <c r="A72" s="7" t="s">
        <v>70</v>
      </c>
      <c r="B72" s="7" t="s">
        <v>9</v>
      </c>
      <c r="C72" s="8">
        <v>24.806999999999999</v>
      </c>
      <c r="D72" s="8">
        <v>28.289000000000001</v>
      </c>
      <c r="E72" s="8">
        <v>40.301000000000002</v>
      </c>
      <c r="F72" s="8">
        <v>9.5869999999999997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39.1</v>
      </c>
      <c r="J72" s="15">
        <f t="shared" ref="J72:J106" si="13">E72-I72</f>
        <v>1.2010000000000005</v>
      </c>
      <c r="K72" s="15">
        <f>VLOOKUP(A:A,[1]TDSheet!$A:$M,13,0)</f>
        <v>10</v>
      </c>
      <c r="L72" s="15">
        <f>VLOOKUP(A:A,[1]TDSheet!$A:$N,14,0)</f>
        <v>0</v>
      </c>
      <c r="M72" s="15">
        <f>VLOOKUP(A:A,[1]TDSheet!$A:$T,20,0)</f>
        <v>20</v>
      </c>
      <c r="N72" s="15"/>
      <c r="O72" s="15"/>
      <c r="P72" s="15"/>
      <c r="Q72" s="15"/>
      <c r="R72" s="15"/>
      <c r="S72" s="15">
        <f t="shared" ref="S72:S106" si="14">E72/5</f>
        <v>8.0602</v>
      </c>
      <c r="T72" s="17"/>
      <c r="U72" s="18">
        <f t="shared" ref="U72:U106" si="15">(F72+K72+L72+M72+T72)/S72</f>
        <v>4.9114165901590532</v>
      </c>
      <c r="V72" s="15">
        <f t="shared" ref="V72:V106" si="16">F72/S72</f>
        <v>1.1894245800352348</v>
      </c>
      <c r="W72" s="15"/>
      <c r="X72" s="15"/>
      <c r="Y72" s="15">
        <f>VLOOKUP(A:A,[1]TDSheet!$A:$Y,25,0)</f>
        <v>2.3117999999999999</v>
      </c>
      <c r="Z72" s="15">
        <f>VLOOKUP(A:A,[1]TDSheet!$A:$Z,26,0)</f>
        <v>5.4454000000000002</v>
      </c>
      <c r="AA72" s="15">
        <f>VLOOKUP(A:A,[1]TDSheet!$A:$AA,27,0)</f>
        <v>4.9097999999999997</v>
      </c>
      <c r="AB72" s="15">
        <f>VLOOKUP(A:A,[3]TDSheet!$A:$D,4,0)</f>
        <v>1.06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106" si="17">T72*G72</f>
        <v>0</v>
      </c>
      <c r="AF72" s="15"/>
      <c r="AG72" s="15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274</v>
      </c>
      <c r="D73" s="8">
        <v>1129</v>
      </c>
      <c r="E73" s="8">
        <v>925</v>
      </c>
      <c r="F73" s="8">
        <v>465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939</v>
      </c>
      <c r="J73" s="15">
        <f t="shared" si="13"/>
        <v>-14</v>
      </c>
      <c r="K73" s="15">
        <f>VLOOKUP(A:A,[1]TDSheet!$A:$M,13,0)</f>
        <v>180</v>
      </c>
      <c r="L73" s="15">
        <f>VLOOKUP(A:A,[1]TDSheet!$A:$N,14,0)</f>
        <v>240</v>
      </c>
      <c r="M73" s="15">
        <f>VLOOKUP(A:A,[1]TDSheet!$A:$T,20,0)</f>
        <v>60</v>
      </c>
      <c r="N73" s="15"/>
      <c r="O73" s="15"/>
      <c r="P73" s="15"/>
      <c r="Q73" s="15"/>
      <c r="R73" s="15"/>
      <c r="S73" s="15">
        <f t="shared" si="14"/>
        <v>185</v>
      </c>
      <c r="T73" s="17">
        <v>120</v>
      </c>
      <c r="U73" s="18">
        <f t="shared" si="15"/>
        <v>5.756756756756757</v>
      </c>
      <c r="V73" s="15">
        <f t="shared" si="16"/>
        <v>2.5135135135135136</v>
      </c>
      <c r="W73" s="15"/>
      <c r="X73" s="15"/>
      <c r="Y73" s="15">
        <f>VLOOKUP(A:A,[1]TDSheet!$A:$Y,25,0)</f>
        <v>148.6</v>
      </c>
      <c r="Z73" s="15">
        <f>VLOOKUP(A:A,[1]TDSheet!$A:$Z,26,0)</f>
        <v>123.4</v>
      </c>
      <c r="AA73" s="15">
        <f>VLOOKUP(A:A,[1]TDSheet!$A:$AA,27,0)</f>
        <v>164.6</v>
      </c>
      <c r="AB73" s="15">
        <f>VLOOKUP(A:A,[3]TDSheet!$A:$D,4,0)</f>
        <v>208</v>
      </c>
      <c r="AC73" s="15" t="str">
        <f>VLOOKUP(A:A,[1]TDSheet!$A:$AC,29,0)</f>
        <v>к720</v>
      </c>
      <c r="AD73" s="15" t="e">
        <f>VLOOKUP(A:A,[1]TDSheet!$A:$AD,30,0)</f>
        <v>#N/A</v>
      </c>
      <c r="AE73" s="15">
        <f t="shared" si="17"/>
        <v>43.199999999999996</v>
      </c>
      <c r="AF73" s="15"/>
      <c r="AG73" s="15"/>
    </row>
    <row r="74" spans="1:33" s="1" customFormat="1" ht="11.1" customHeight="1" outlineLevel="1" x14ac:dyDescent="0.2">
      <c r="A74" s="7" t="s">
        <v>72</v>
      </c>
      <c r="B74" s="7" t="s">
        <v>9</v>
      </c>
      <c r="C74" s="8">
        <v>41.851999999999997</v>
      </c>
      <c r="D74" s="8">
        <v>82.707999999999998</v>
      </c>
      <c r="E74" s="8">
        <v>59.146999999999998</v>
      </c>
      <c r="F74" s="8">
        <v>64.353999999999999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56</v>
      </c>
      <c r="J74" s="15">
        <f t="shared" si="13"/>
        <v>3.1469999999999985</v>
      </c>
      <c r="K74" s="15">
        <f>VLOOKUP(A:A,[1]TDSheet!$A:$M,13,0)</f>
        <v>20</v>
      </c>
      <c r="L74" s="15">
        <f>VLOOKUP(A:A,[1]TDSheet!$A:$N,14,0)</f>
        <v>10</v>
      </c>
      <c r="M74" s="15">
        <f>VLOOKUP(A:A,[1]TDSheet!$A:$T,20,0)</f>
        <v>20</v>
      </c>
      <c r="N74" s="15"/>
      <c r="O74" s="15"/>
      <c r="P74" s="15"/>
      <c r="Q74" s="15"/>
      <c r="R74" s="15"/>
      <c r="S74" s="15">
        <f t="shared" si="14"/>
        <v>11.8294</v>
      </c>
      <c r="T74" s="17"/>
      <c r="U74" s="18">
        <f t="shared" si="15"/>
        <v>9.66693154344261</v>
      </c>
      <c r="V74" s="15">
        <f t="shared" si="16"/>
        <v>5.4401744805315566</v>
      </c>
      <c r="W74" s="15"/>
      <c r="X74" s="15"/>
      <c r="Y74" s="15">
        <f>VLOOKUP(A:A,[1]TDSheet!$A:$Y,25,0)</f>
        <v>10.355599999999999</v>
      </c>
      <c r="Z74" s="15">
        <f>VLOOKUP(A:A,[1]TDSheet!$A:$Z,26,0)</f>
        <v>12.898400000000001</v>
      </c>
      <c r="AA74" s="15">
        <f>VLOOKUP(A:A,[1]TDSheet!$A:$AA,27,0)</f>
        <v>13.9268</v>
      </c>
      <c r="AB74" s="15">
        <f>VLOOKUP(A:A,[3]TDSheet!$A:$D,4,0)</f>
        <v>11.78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73</v>
      </c>
      <c r="B75" s="7" t="s">
        <v>8</v>
      </c>
      <c r="C75" s="8">
        <v>70</v>
      </c>
      <c r="D75" s="8">
        <v>189</v>
      </c>
      <c r="E75" s="8">
        <v>183</v>
      </c>
      <c r="F75" s="8">
        <v>68</v>
      </c>
      <c r="G75" s="1">
        <f>VLOOKUP(A:A,[1]TDSheet!$A:$G,7,0)</f>
        <v>0.41</v>
      </c>
      <c r="H75" s="1" t="e">
        <f>VLOOKUP(A:A,[1]TDSheet!$A:$H,8,0)</f>
        <v>#N/A</v>
      </c>
      <c r="I75" s="15">
        <f>VLOOKUP(A:A,[2]TDSheet!$A:$F,6,0)</f>
        <v>189</v>
      </c>
      <c r="J75" s="15">
        <f t="shared" si="13"/>
        <v>-6</v>
      </c>
      <c r="K75" s="15">
        <f>VLOOKUP(A:A,[1]TDSheet!$A:$M,13,0)</f>
        <v>30</v>
      </c>
      <c r="L75" s="15">
        <f>VLOOKUP(A:A,[1]TDSheet!$A:$N,14,0)</f>
        <v>30</v>
      </c>
      <c r="M75" s="15">
        <f>VLOOKUP(A:A,[1]TDSheet!$A:$T,20,0)</f>
        <v>30</v>
      </c>
      <c r="N75" s="15"/>
      <c r="O75" s="15"/>
      <c r="P75" s="15"/>
      <c r="Q75" s="15"/>
      <c r="R75" s="15"/>
      <c r="S75" s="15">
        <f t="shared" si="14"/>
        <v>36.6</v>
      </c>
      <c r="T75" s="17">
        <v>30</v>
      </c>
      <c r="U75" s="18">
        <f t="shared" si="15"/>
        <v>5.136612021857923</v>
      </c>
      <c r="V75" s="15">
        <f t="shared" si="16"/>
        <v>1.8579234972677594</v>
      </c>
      <c r="W75" s="15"/>
      <c r="X75" s="15"/>
      <c r="Y75" s="15">
        <f>VLOOKUP(A:A,[1]TDSheet!$A:$Y,25,0)</f>
        <v>37.4</v>
      </c>
      <c r="Z75" s="15">
        <f>VLOOKUP(A:A,[1]TDSheet!$A:$Z,26,0)</f>
        <v>24.8</v>
      </c>
      <c r="AA75" s="15">
        <f>VLOOKUP(A:A,[1]TDSheet!$A:$AA,27,0)</f>
        <v>28.4</v>
      </c>
      <c r="AB75" s="15">
        <f>VLOOKUP(A:A,[3]TDSheet!$A:$D,4,0)</f>
        <v>45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17"/>
        <v>12.299999999999999</v>
      </c>
      <c r="AF75" s="15"/>
      <c r="AG75" s="15"/>
    </row>
    <row r="76" spans="1:33" s="1" customFormat="1" ht="11.1" customHeight="1" outlineLevel="1" x14ac:dyDescent="0.2">
      <c r="A76" s="7" t="s">
        <v>74</v>
      </c>
      <c r="B76" s="7" t="s">
        <v>8</v>
      </c>
      <c r="C76" s="8">
        <v>115</v>
      </c>
      <c r="D76" s="8">
        <v>80</v>
      </c>
      <c r="E76" s="8">
        <v>133</v>
      </c>
      <c r="F76" s="8"/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165</v>
      </c>
      <c r="J76" s="15">
        <f t="shared" si="13"/>
        <v>-32</v>
      </c>
      <c r="K76" s="15">
        <f>VLOOKUP(A:A,[1]TDSheet!$A:$M,13,0)</f>
        <v>0</v>
      </c>
      <c r="L76" s="15">
        <f>VLOOKUP(A:A,[1]TDSheet!$A:$N,14,0)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4"/>
        <v>26.6</v>
      </c>
      <c r="T76" s="17"/>
      <c r="U76" s="18">
        <f t="shared" si="15"/>
        <v>0</v>
      </c>
      <c r="V76" s="15">
        <f t="shared" si="16"/>
        <v>0</v>
      </c>
      <c r="W76" s="15"/>
      <c r="X76" s="15"/>
      <c r="Y76" s="15">
        <f>VLOOKUP(A:A,[1]TDSheet!$A:$Y,25,0)</f>
        <v>46.6</v>
      </c>
      <c r="Z76" s="15">
        <f>VLOOKUP(A:A,[1]TDSheet!$A:$Z,26,0)</f>
        <v>30.8</v>
      </c>
      <c r="AA76" s="15">
        <f>VLOOKUP(A:A,[1]TDSheet!$A:$AA,27,0)</f>
        <v>70.400000000000006</v>
      </c>
      <c r="AB76" s="15">
        <v>0</v>
      </c>
      <c r="AC76" s="15" t="str">
        <f>VLOOKUP(A:A,[1]TDSheet!$A:$AC,29,0)</f>
        <v>вывод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75</v>
      </c>
      <c r="B77" s="7" t="s">
        <v>8</v>
      </c>
      <c r="C77" s="8">
        <v>433</v>
      </c>
      <c r="D77" s="8">
        <v>766</v>
      </c>
      <c r="E77" s="8">
        <v>633</v>
      </c>
      <c r="F77" s="8">
        <v>553</v>
      </c>
      <c r="G77" s="1">
        <f>VLOOKUP(A:A,[1]TDSheet!$A:$G,7,0)</f>
        <v>0.28000000000000003</v>
      </c>
      <c r="H77" s="1" t="e">
        <f>VLOOKUP(A:A,[1]TDSheet!$A:$H,8,0)</f>
        <v>#N/A</v>
      </c>
      <c r="I77" s="15">
        <f>VLOOKUP(A:A,[2]TDSheet!$A:$F,6,0)</f>
        <v>648</v>
      </c>
      <c r="J77" s="15">
        <f t="shared" si="13"/>
        <v>-15</v>
      </c>
      <c r="K77" s="15">
        <f>VLOOKUP(A:A,[1]TDSheet!$A:$M,13,0)</f>
        <v>120</v>
      </c>
      <c r="L77" s="15">
        <f>VLOOKUP(A:A,[1]TDSheet!$A:$N,14,0)</f>
        <v>200</v>
      </c>
      <c r="M77" s="15">
        <f>VLOOKUP(A:A,[1]TDSheet!$A:$T,20,0)</f>
        <v>80</v>
      </c>
      <c r="N77" s="15"/>
      <c r="O77" s="15"/>
      <c r="P77" s="15"/>
      <c r="Q77" s="15"/>
      <c r="R77" s="15"/>
      <c r="S77" s="15">
        <f t="shared" si="14"/>
        <v>126.6</v>
      </c>
      <c r="T77" s="17"/>
      <c r="U77" s="18">
        <f t="shared" si="15"/>
        <v>7.5276461295418642</v>
      </c>
      <c r="V77" s="15">
        <f t="shared" si="16"/>
        <v>4.368088467614534</v>
      </c>
      <c r="W77" s="15"/>
      <c r="X77" s="15"/>
      <c r="Y77" s="15">
        <f>VLOOKUP(A:A,[1]TDSheet!$A:$Y,25,0)</f>
        <v>132</v>
      </c>
      <c r="Z77" s="15">
        <f>VLOOKUP(A:A,[1]TDSheet!$A:$Z,26,0)</f>
        <v>138.4</v>
      </c>
      <c r="AA77" s="15">
        <f>VLOOKUP(A:A,[1]TDSheet!$A:$AA,27,0)</f>
        <v>138.80000000000001</v>
      </c>
      <c r="AB77" s="15">
        <f>VLOOKUP(A:A,[3]TDSheet!$A:$D,4,0)</f>
        <v>84</v>
      </c>
      <c r="AC77" s="15" t="str">
        <f>VLOOKUP(A:A,[1]TDSheet!$A:$AC,29,0)</f>
        <v>м10з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1144.98</v>
      </c>
      <c r="D78" s="8">
        <v>959</v>
      </c>
      <c r="E78" s="8">
        <v>1156</v>
      </c>
      <c r="F78" s="8">
        <v>909.98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1186</v>
      </c>
      <c r="J78" s="15">
        <f t="shared" si="13"/>
        <v>-30</v>
      </c>
      <c r="K78" s="15">
        <f>VLOOKUP(A:A,[1]TDSheet!$A:$M,13,0)</f>
        <v>120</v>
      </c>
      <c r="L78" s="15">
        <f>VLOOKUP(A:A,[1]TDSheet!$A:$N,14,0)</f>
        <v>320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4"/>
        <v>231.2</v>
      </c>
      <c r="T78" s="17"/>
      <c r="U78" s="18">
        <f t="shared" si="15"/>
        <v>5.8390138408304502</v>
      </c>
      <c r="V78" s="15">
        <f t="shared" si="16"/>
        <v>3.9358996539792392</v>
      </c>
      <c r="W78" s="15"/>
      <c r="X78" s="15"/>
      <c r="Y78" s="15">
        <f>VLOOKUP(A:A,[1]TDSheet!$A:$Y,25,0)</f>
        <v>280.2</v>
      </c>
      <c r="Z78" s="15">
        <f>VLOOKUP(A:A,[1]TDSheet!$A:$Z,26,0)</f>
        <v>258.2</v>
      </c>
      <c r="AA78" s="15">
        <f>VLOOKUP(A:A,[1]TDSheet!$A:$AA,27,0)</f>
        <v>220.8</v>
      </c>
      <c r="AB78" s="15">
        <f>VLOOKUP(A:A,[3]TDSheet!$A:$D,4,0)</f>
        <v>178</v>
      </c>
      <c r="AC78" s="15" t="str">
        <f>VLOOKUP(A:A,[1]TDSheet!$A:$AC,29,0)</f>
        <v>м122з</v>
      </c>
      <c r="AD78" s="15" t="e">
        <f>VLOOKUP(A:A,[1]TDSheet!$A:$AD,30,0)</f>
        <v>#N/A</v>
      </c>
      <c r="AE78" s="15">
        <f t="shared" si="17"/>
        <v>0</v>
      </c>
      <c r="AF78" s="15"/>
      <c r="AG78" s="15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111</v>
      </c>
      <c r="D79" s="8">
        <v>869</v>
      </c>
      <c r="E79" s="8">
        <v>515</v>
      </c>
      <c r="F79" s="8">
        <v>438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542</v>
      </c>
      <c r="J79" s="15">
        <f t="shared" si="13"/>
        <v>-27</v>
      </c>
      <c r="K79" s="15">
        <f>VLOOKUP(A:A,[1]TDSheet!$A:$M,13,0)</f>
        <v>120</v>
      </c>
      <c r="L79" s="15">
        <f>VLOOKUP(A:A,[1]TDSheet!$A:$N,14,0)</f>
        <v>120</v>
      </c>
      <c r="M79" s="15">
        <f>VLOOKUP(A:A,[1]TDSheet!$A:$T,20,0)</f>
        <v>40</v>
      </c>
      <c r="N79" s="15"/>
      <c r="O79" s="15"/>
      <c r="P79" s="15"/>
      <c r="Q79" s="15"/>
      <c r="R79" s="15"/>
      <c r="S79" s="15">
        <f t="shared" si="14"/>
        <v>103</v>
      </c>
      <c r="T79" s="17"/>
      <c r="U79" s="18">
        <f t="shared" si="15"/>
        <v>6.9708737864077666</v>
      </c>
      <c r="V79" s="15">
        <f t="shared" si="16"/>
        <v>4.2524271844660193</v>
      </c>
      <c r="W79" s="15"/>
      <c r="X79" s="15"/>
      <c r="Y79" s="15">
        <f>VLOOKUP(A:A,[1]TDSheet!$A:$Y,25,0)</f>
        <v>98</v>
      </c>
      <c r="Z79" s="15">
        <f>VLOOKUP(A:A,[1]TDSheet!$A:$Z,26,0)</f>
        <v>73.400000000000006</v>
      </c>
      <c r="AA79" s="15">
        <f>VLOOKUP(A:A,[1]TDSheet!$A:$AA,27,0)</f>
        <v>110.4</v>
      </c>
      <c r="AB79" s="15">
        <f>VLOOKUP(A:A,[3]TDSheet!$A:$D,4,0)</f>
        <v>101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113</v>
      </c>
      <c r="D80" s="8">
        <v>411</v>
      </c>
      <c r="E80" s="8">
        <v>514</v>
      </c>
      <c r="F80" s="8">
        <v>-2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523</v>
      </c>
      <c r="J80" s="15">
        <f t="shared" si="13"/>
        <v>-9</v>
      </c>
      <c r="K80" s="15">
        <f>VLOOKUP(A:A,[1]TDSheet!$A:$M,13,0)</f>
        <v>80</v>
      </c>
      <c r="L80" s="15">
        <f>VLOOKUP(A:A,[1]TDSheet!$A:$N,14,0)</f>
        <v>40</v>
      </c>
      <c r="M80" s="15">
        <f>VLOOKUP(A:A,[1]TDSheet!$A:$T,20,0)</f>
        <v>120</v>
      </c>
      <c r="N80" s="15"/>
      <c r="O80" s="15"/>
      <c r="P80" s="15"/>
      <c r="Q80" s="15"/>
      <c r="R80" s="15"/>
      <c r="S80" s="15">
        <f t="shared" si="14"/>
        <v>102.8</v>
      </c>
      <c r="T80" s="17">
        <v>160</v>
      </c>
      <c r="U80" s="18">
        <f t="shared" si="15"/>
        <v>3.8715953307392996</v>
      </c>
      <c r="V80" s="15">
        <f t="shared" si="16"/>
        <v>-1.9455252918287938E-2</v>
      </c>
      <c r="W80" s="15"/>
      <c r="X80" s="15"/>
      <c r="Y80" s="15">
        <f>VLOOKUP(A:A,[1]TDSheet!$A:$Y,25,0)</f>
        <v>57.6</v>
      </c>
      <c r="Z80" s="15">
        <f>VLOOKUP(A:A,[1]TDSheet!$A:$Z,26,0)</f>
        <v>47.2</v>
      </c>
      <c r="AA80" s="15">
        <f>VLOOKUP(A:A,[1]TDSheet!$A:$AA,27,0)</f>
        <v>60.6</v>
      </c>
      <c r="AB80" s="15">
        <f>VLOOKUP(A:A,[3]TDSheet!$A:$D,4,0)</f>
        <v>122</v>
      </c>
      <c r="AC80" s="15" t="str">
        <f>VLOOKUP(A:A,[1]TDSheet!$A:$AC,29,0)</f>
        <v>к720</v>
      </c>
      <c r="AD80" s="15" t="e">
        <f>VLOOKUP(A:A,[1]TDSheet!$A:$AD,30,0)</f>
        <v>#N/A</v>
      </c>
      <c r="AE80" s="15">
        <f t="shared" si="17"/>
        <v>52.800000000000004</v>
      </c>
      <c r="AF80" s="15"/>
      <c r="AG80" s="15"/>
    </row>
    <row r="81" spans="1:33" s="1" customFormat="1" ht="11.1" customHeight="1" outlineLevel="1" x14ac:dyDescent="0.2">
      <c r="A81" s="7" t="s">
        <v>79</v>
      </c>
      <c r="B81" s="7" t="s">
        <v>8</v>
      </c>
      <c r="C81" s="8">
        <v>40</v>
      </c>
      <c r="D81" s="8">
        <v>149</v>
      </c>
      <c r="E81" s="8">
        <v>172</v>
      </c>
      <c r="F81" s="8">
        <v>12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228</v>
      </c>
      <c r="J81" s="15">
        <f t="shared" si="13"/>
        <v>-56</v>
      </c>
      <c r="K81" s="15">
        <f>VLOOKUP(A:A,[1]TDSheet!$A:$M,13,0)</f>
        <v>0</v>
      </c>
      <c r="L81" s="15">
        <f>VLOOKUP(A:A,[1]TDSheet!$A:$N,14,0)</f>
        <v>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4"/>
        <v>34.4</v>
      </c>
      <c r="T81" s="17">
        <v>160</v>
      </c>
      <c r="U81" s="18">
        <f t="shared" si="15"/>
        <v>5</v>
      </c>
      <c r="V81" s="15">
        <f t="shared" si="16"/>
        <v>0.34883720930232559</v>
      </c>
      <c r="W81" s="15"/>
      <c r="X81" s="15"/>
      <c r="Y81" s="15">
        <f>VLOOKUP(A:A,[1]TDSheet!$A:$Y,25,0)</f>
        <v>21.8</v>
      </c>
      <c r="Z81" s="15">
        <f>VLOOKUP(A:A,[1]TDSheet!$A:$Z,26,0)</f>
        <v>0</v>
      </c>
      <c r="AA81" s="15">
        <f>VLOOKUP(A:A,[1]TDSheet!$A:$AA,27,0)</f>
        <v>1</v>
      </c>
      <c r="AB81" s="15">
        <f>VLOOKUP(A:A,[3]TDSheet!$A:$D,4,0)</f>
        <v>111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7"/>
        <v>52.800000000000004</v>
      </c>
      <c r="AF81" s="15"/>
      <c r="AG81" s="15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421</v>
      </c>
      <c r="D82" s="8">
        <v>699</v>
      </c>
      <c r="E82" s="8">
        <v>910</v>
      </c>
      <c r="F82" s="8">
        <v>191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933</v>
      </c>
      <c r="J82" s="15">
        <f t="shared" si="13"/>
        <v>-23</v>
      </c>
      <c r="K82" s="15">
        <f>VLOOKUP(A:A,[1]TDSheet!$A:$M,13,0)</f>
        <v>120</v>
      </c>
      <c r="L82" s="15">
        <f>VLOOKUP(A:A,[1]TDSheet!$A:$N,14,0)</f>
        <v>120</v>
      </c>
      <c r="M82" s="15">
        <f>VLOOKUP(A:A,[1]TDSheet!$A:$T,20,0)</f>
        <v>280</v>
      </c>
      <c r="N82" s="15"/>
      <c r="O82" s="15"/>
      <c r="P82" s="15"/>
      <c r="Q82" s="15"/>
      <c r="R82" s="15"/>
      <c r="S82" s="15">
        <f t="shared" si="14"/>
        <v>182</v>
      </c>
      <c r="T82" s="17">
        <v>200</v>
      </c>
      <c r="U82" s="18">
        <f t="shared" si="15"/>
        <v>5.0054945054945055</v>
      </c>
      <c r="V82" s="15">
        <f t="shared" si="16"/>
        <v>1.0494505494505495</v>
      </c>
      <c r="W82" s="15"/>
      <c r="X82" s="15"/>
      <c r="Y82" s="15">
        <f>VLOOKUP(A:A,[1]TDSheet!$A:$Y,25,0)</f>
        <v>152</v>
      </c>
      <c r="Z82" s="15">
        <f>VLOOKUP(A:A,[1]TDSheet!$A:$Z,26,0)</f>
        <v>110.6</v>
      </c>
      <c r="AA82" s="15">
        <f>VLOOKUP(A:A,[1]TDSheet!$A:$AA,27,0)</f>
        <v>118.6</v>
      </c>
      <c r="AB82" s="15">
        <f>VLOOKUP(A:A,[3]TDSheet!$A:$D,4,0)</f>
        <v>161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7"/>
        <v>66</v>
      </c>
      <c r="AF82" s="15"/>
      <c r="AG82" s="15"/>
    </row>
    <row r="83" spans="1:33" s="1" customFormat="1" ht="11.1" customHeight="1" outlineLevel="1" x14ac:dyDescent="0.2">
      <c r="A83" s="7" t="s">
        <v>81</v>
      </c>
      <c r="B83" s="7" t="s">
        <v>9</v>
      </c>
      <c r="C83" s="8">
        <v>18.765000000000001</v>
      </c>
      <c r="D83" s="8"/>
      <c r="E83" s="8">
        <v>15.815</v>
      </c>
      <c r="F83" s="8">
        <v>1.95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15.9</v>
      </c>
      <c r="J83" s="15">
        <f t="shared" si="13"/>
        <v>-8.5000000000000853E-2</v>
      </c>
      <c r="K83" s="15">
        <f>VLOOKUP(A:A,[1]TDSheet!$A:$M,13,0)</f>
        <v>0</v>
      </c>
      <c r="L83" s="15">
        <f>VLOOKUP(A:A,[1]TDSheet!$A:$N,14,0)</f>
        <v>0</v>
      </c>
      <c r="M83" s="15">
        <f>VLOOKUP(A:A,[1]TDSheet!$A:$T,20,0)</f>
        <v>20</v>
      </c>
      <c r="N83" s="15"/>
      <c r="O83" s="15"/>
      <c r="P83" s="15"/>
      <c r="Q83" s="15"/>
      <c r="R83" s="15"/>
      <c r="S83" s="15">
        <f t="shared" si="14"/>
        <v>3.1629999999999998</v>
      </c>
      <c r="T83" s="17"/>
      <c r="U83" s="18">
        <f t="shared" si="15"/>
        <v>6.9396142902307938</v>
      </c>
      <c r="V83" s="15">
        <f t="shared" si="16"/>
        <v>0.61650331963325955</v>
      </c>
      <c r="W83" s="15"/>
      <c r="X83" s="15"/>
      <c r="Y83" s="15">
        <f>VLOOKUP(A:A,[1]TDSheet!$A:$Y,25,0)</f>
        <v>4.2964000000000002</v>
      </c>
      <c r="Z83" s="15">
        <f>VLOOKUP(A:A,[1]TDSheet!$A:$Z,26,0)</f>
        <v>3.2520000000000002</v>
      </c>
      <c r="AA83" s="15">
        <f>VLOOKUP(A:A,[1]TDSheet!$A:$AA,27,0)</f>
        <v>2.2526000000000002</v>
      </c>
      <c r="AB83" s="15">
        <f>VLOOKUP(A:A,[3]TDSheet!$A:$D,4,0)</f>
        <v>1.323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82</v>
      </c>
      <c r="B84" s="7" t="s">
        <v>8</v>
      </c>
      <c r="C84" s="8">
        <v>13</v>
      </c>
      <c r="D84" s="8">
        <v>134</v>
      </c>
      <c r="E84" s="8">
        <v>101</v>
      </c>
      <c r="F84" s="8">
        <v>42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135</v>
      </c>
      <c r="J84" s="15">
        <f t="shared" si="13"/>
        <v>-34</v>
      </c>
      <c r="K84" s="15">
        <f>VLOOKUP(A:A,[1]TDSheet!$A:$M,13,0)</f>
        <v>0</v>
      </c>
      <c r="L84" s="15">
        <f>VLOOKUP(A:A,[1]TDSheet!$A:$N,14,0)</f>
        <v>0</v>
      </c>
      <c r="M84" s="15">
        <f>VLOOKUP(A:A,[1]TDSheet!$A:$T,20,0)</f>
        <v>40</v>
      </c>
      <c r="N84" s="15"/>
      <c r="O84" s="15"/>
      <c r="P84" s="15"/>
      <c r="Q84" s="15"/>
      <c r="R84" s="15"/>
      <c r="S84" s="15">
        <f t="shared" si="14"/>
        <v>20.2</v>
      </c>
      <c r="T84" s="17">
        <v>40</v>
      </c>
      <c r="U84" s="18">
        <f t="shared" si="15"/>
        <v>6.0396039603960396</v>
      </c>
      <c r="V84" s="15">
        <f t="shared" si="16"/>
        <v>2.0792079207920793</v>
      </c>
      <c r="W84" s="15"/>
      <c r="X84" s="15"/>
      <c r="Y84" s="15">
        <f>VLOOKUP(A:A,[1]TDSheet!$A:$Y,25,0)</f>
        <v>5.2</v>
      </c>
      <c r="Z84" s="15">
        <f>VLOOKUP(A:A,[1]TDSheet!$A:$Z,26,0)</f>
        <v>8.6</v>
      </c>
      <c r="AA84" s="15">
        <f>VLOOKUP(A:A,[1]TDSheet!$A:$AA,27,0)</f>
        <v>9.1999999999999993</v>
      </c>
      <c r="AB84" s="15">
        <f>VLOOKUP(A:A,[3]TDSheet!$A:$D,4,0)</f>
        <v>33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13.200000000000001</v>
      </c>
      <c r="AF84" s="15"/>
      <c r="AG84" s="15"/>
    </row>
    <row r="85" spans="1:33" s="1" customFormat="1" ht="11.1" customHeight="1" outlineLevel="1" x14ac:dyDescent="0.2">
      <c r="A85" s="7" t="s">
        <v>104</v>
      </c>
      <c r="B85" s="7" t="s">
        <v>8</v>
      </c>
      <c r="C85" s="8">
        <v>270</v>
      </c>
      <c r="D85" s="8">
        <v>3</v>
      </c>
      <c r="E85" s="8">
        <v>248</v>
      </c>
      <c r="F85" s="8">
        <v>22</v>
      </c>
      <c r="G85" s="1">
        <f>VLOOKUP(A:A,[1]TDSheet!$A:$G,7,0)</f>
        <v>0.4</v>
      </c>
      <c r="H85" s="1" t="e">
        <f>VLOOKUP(A:A,[1]TDSheet!$A:$H,8,0)</f>
        <v>#N/A</v>
      </c>
      <c r="I85" s="15">
        <f>VLOOKUP(A:A,[2]TDSheet!$A:$F,6,0)</f>
        <v>258</v>
      </c>
      <c r="J85" s="15">
        <f t="shared" si="13"/>
        <v>-10</v>
      </c>
      <c r="K85" s="15">
        <f>VLOOKUP(A:A,[1]TDSheet!$A:$M,13,0)</f>
        <v>0</v>
      </c>
      <c r="L85" s="15">
        <f>VLOOKUP(A:A,[1]TDSheet!$A:$N,14,0)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49.6</v>
      </c>
      <c r="T85" s="17">
        <v>120</v>
      </c>
      <c r="U85" s="18">
        <f t="shared" si="15"/>
        <v>2.8629032258064515</v>
      </c>
      <c r="V85" s="15">
        <f t="shared" si="16"/>
        <v>0.44354838709677419</v>
      </c>
      <c r="W85" s="15"/>
      <c r="X85" s="15"/>
      <c r="Y85" s="15">
        <f>VLOOKUP(A:A,[1]TDSheet!$A:$Y,25,0)</f>
        <v>46</v>
      </c>
      <c r="Z85" s="15">
        <f>VLOOKUP(A:A,[1]TDSheet!$A:$Z,26,0)</f>
        <v>18.399999999999999</v>
      </c>
      <c r="AA85" s="15">
        <f>VLOOKUP(A:A,[1]TDSheet!$A:$AA,27,0)</f>
        <v>18</v>
      </c>
      <c r="AB85" s="15">
        <f>VLOOKUP(A:A,[3]TDSheet!$A:$D,4,0)</f>
        <v>72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48</v>
      </c>
      <c r="AF85" s="15"/>
      <c r="AG85" s="15"/>
    </row>
    <row r="86" spans="1:33" s="1" customFormat="1" ht="11.1" customHeight="1" outlineLevel="1" x14ac:dyDescent="0.2">
      <c r="A86" s="7" t="s">
        <v>105</v>
      </c>
      <c r="B86" s="7" t="s">
        <v>9</v>
      </c>
      <c r="C86" s="8">
        <v>37.945999999999998</v>
      </c>
      <c r="D86" s="8"/>
      <c r="E86" s="8">
        <v>14.856999999999999</v>
      </c>
      <c r="F86" s="8">
        <v>23.088999999999999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14.7</v>
      </c>
      <c r="J86" s="15">
        <f t="shared" si="13"/>
        <v>0.15700000000000003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2.9714</v>
      </c>
      <c r="T86" s="17"/>
      <c r="U86" s="18">
        <f t="shared" si="15"/>
        <v>7.7704112539543644</v>
      </c>
      <c r="V86" s="15">
        <f t="shared" si="16"/>
        <v>7.7704112539543644</v>
      </c>
      <c r="W86" s="15"/>
      <c r="X86" s="15"/>
      <c r="Y86" s="15">
        <f>VLOOKUP(A:A,[1]TDSheet!$A:$Y,25,0)</f>
        <v>4.6017999999999999</v>
      </c>
      <c r="Z86" s="15">
        <f>VLOOKUP(A:A,[1]TDSheet!$A:$Z,26,0)</f>
        <v>2.1680000000000001</v>
      </c>
      <c r="AA86" s="15">
        <f>VLOOKUP(A:A,[1]TDSheet!$A:$AA,27,0)</f>
        <v>0.27339999999999998</v>
      </c>
      <c r="AB86" s="15">
        <f>VLOOKUP(A:A,[3]TDSheet!$A:$D,4,0)</f>
        <v>14.856999999999999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83</v>
      </c>
      <c r="B87" s="7" t="s">
        <v>8</v>
      </c>
      <c r="C87" s="8">
        <v>56</v>
      </c>
      <c r="D87" s="8">
        <v>245</v>
      </c>
      <c r="E87" s="8">
        <v>139</v>
      </c>
      <c r="F87" s="8">
        <v>155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146</v>
      </c>
      <c r="J87" s="15">
        <f t="shared" si="13"/>
        <v>-7</v>
      </c>
      <c r="K87" s="15">
        <f>VLOOKUP(A:A,[1]TDSheet!$A:$M,13,0)</f>
        <v>40</v>
      </c>
      <c r="L87" s="15">
        <f>VLOOKUP(A:A,[1]TDSheet!$A:$N,14,0)</f>
        <v>40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4"/>
        <v>27.8</v>
      </c>
      <c r="T87" s="17"/>
      <c r="U87" s="18">
        <f t="shared" si="15"/>
        <v>8.4532374100719423</v>
      </c>
      <c r="V87" s="15">
        <f t="shared" si="16"/>
        <v>5.5755395683453237</v>
      </c>
      <c r="W87" s="15"/>
      <c r="X87" s="15"/>
      <c r="Y87" s="15">
        <f>VLOOKUP(A:A,[1]TDSheet!$A:$Y,25,0)</f>
        <v>37.4</v>
      </c>
      <c r="Z87" s="15">
        <f>VLOOKUP(A:A,[1]TDSheet!$A:$Z,26,0)</f>
        <v>22.2</v>
      </c>
      <c r="AA87" s="15">
        <f>VLOOKUP(A:A,[1]TDSheet!$A:$AA,27,0)</f>
        <v>32.799999999999997</v>
      </c>
      <c r="AB87" s="15">
        <f>VLOOKUP(A:A,[3]TDSheet!$A:$D,4,0)</f>
        <v>35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84</v>
      </c>
      <c r="B88" s="7" t="s">
        <v>9</v>
      </c>
      <c r="C88" s="8">
        <v>127.739</v>
      </c>
      <c r="D88" s="8">
        <v>1206.5139999999999</v>
      </c>
      <c r="E88" s="8">
        <v>525.33600000000001</v>
      </c>
      <c r="F88" s="8">
        <v>808.91700000000003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494.4</v>
      </c>
      <c r="J88" s="15">
        <f t="shared" si="13"/>
        <v>30.936000000000035</v>
      </c>
      <c r="K88" s="15">
        <f>VLOOKUP(A:A,[1]TDSheet!$A:$M,13,0)</f>
        <v>200</v>
      </c>
      <c r="L88" s="15">
        <f>VLOOKUP(A:A,[1]TDSheet!$A:$N,14,0)</f>
        <v>200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4"/>
        <v>105.0672</v>
      </c>
      <c r="T88" s="17"/>
      <c r="U88" s="18">
        <f t="shared" si="15"/>
        <v>11.506131314054242</v>
      </c>
      <c r="V88" s="15">
        <f t="shared" si="16"/>
        <v>7.6990440403855818</v>
      </c>
      <c r="W88" s="15"/>
      <c r="X88" s="15"/>
      <c r="Y88" s="15">
        <f>VLOOKUP(A:A,[1]TDSheet!$A:$Y,25,0)</f>
        <v>148.47980000000001</v>
      </c>
      <c r="Z88" s="15">
        <f>VLOOKUP(A:A,[1]TDSheet!$A:$Z,26,0)</f>
        <v>102.333</v>
      </c>
      <c r="AA88" s="15">
        <f>VLOOKUP(A:A,[1]TDSheet!$A:$AA,27,0)</f>
        <v>157.84960000000001</v>
      </c>
      <c r="AB88" s="15">
        <f>VLOOKUP(A:A,[3]TDSheet!$A:$D,4,0)</f>
        <v>42.103999999999999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85</v>
      </c>
      <c r="B89" s="7" t="s">
        <v>8</v>
      </c>
      <c r="C89" s="8">
        <v>262</v>
      </c>
      <c r="D89" s="8">
        <v>360</v>
      </c>
      <c r="E89" s="8">
        <v>341</v>
      </c>
      <c r="F89" s="8">
        <v>269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352</v>
      </c>
      <c r="J89" s="15">
        <f t="shared" si="13"/>
        <v>-11</v>
      </c>
      <c r="K89" s="15">
        <f>VLOOKUP(A:A,[1]TDSheet!$A:$M,13,0)</f>
        <v>80</v>
      </c>
      <c r="L89" s="15">
        <f>VLOOKUP(A:A,[1]TDSheet!$A:$N,14,0)</f>
        <v>100</v>
      </c>
      <c r="M89" s="15">
        <f>VLOOKUP(A:A,[1]TDSheet!$A:$T,20,0)</f>
        <v>50</v>
      </c>
      <c r="N89" s="15"/>
      <c r="O89" s="15"/>
      <c r="P89" s="15"/>
      <c r="Q89" s="15"/>
      <c r="R89" s="15"/>
      <c r="S89" s="15">
        <f t="shared" si="14"/>
        <v>68.2</v>
      </c>
      <c r="T89" s="17"/>
      <c r="U89" s="18">
        <f t="shared" si="15"/>
        <v>7.3167155425219939</v>
      </c>
      <c r="V89" s="15">
        <f t="shared" si="16"/>
        <v>3.9442815249266863</v>
      </c>
      <c r="W89" s="15"/>
      <c r="X89" s="15"/>
      <c r="Y89" s="15">
        <f>VLOOKUP(A:A,[1]TDSheet!$A:$Y,25,0)</f>
        <v>94.6</v>
      </c>
      <c r="Z89" s="15">
        <f>VLOOKUP(A:A,[1]TDSheet!$A:$Z,26,0)</f>
        <v>74</v>
      </c>
      <c r="AA89" s="15">
        <f>VLOOKUP(A:A,[1]TDSheet!$A:$AA,27,0)</f>
        <v>71.2</v>
      </c>
      <c r="AB89" s="15">
        <f>VLOOKUP(A:A,[3]TDSheet!$A:$D,4,0)</f>
        <v>55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86</v>
      </c>
      <c r="B90" s="7" t="s">
        <v>8</v>
      </c>
      <c r="C90" s="8">
        <v>953</v>
      </c>
      <c r="D90" s="8">
        <v>1227</v>
      </c>
      <c r="E90" s="8">
        <v>1252</v>
      </c>
      <c r="F90" s="8">
        <v>864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1292</v>
      </c>
      <c r="J90" s="15">
        <f t="shared" si="13"/>
        <v>-40</v>
      </c>
      <c r="K90" s="15">
        <f>VLOOKUP(A:A,[1]TDSheet!$A:$M,13,0)</f>
        <v>200</v>
      </c>
      <c r="L90" s="15">
        <f>VLOOKUP(A:A,[1]TDSheet!$A:$N,14,0)</f>
        <v>400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250.4</v>
      </c>
      <c r="T90" s="17"/>
      <c r="U90" s="18">
        <f t="shared" si="15"/>
        <v>5.8466453674121404</v>
      </c>
      <c r="V90" s="15">
        <f t="shared" si="16"/>
        <v>3.450479233226837</v>
      </c>
      <c r="W90" s="15"/>
      <c r="X90" s="15"/>
      <c r="Y90" s="15">
        <f>VLOOKUP(A:A,[1]TDSheet!$A:$Y,25,0)</f>
        <v>291.60000000000002</v>
      </c>
      <c r="Z90" s="15">
        <f>VLOOKUP(A:A,[1]TDSheet!$A:$Z,26,0)</f>
        <v>253.6</v>
      </c>
      <c r="AA90" s="15">
        <f>VLOOKUP(A:A,[1]TDSheet!$A:$AA,27,0)</f>
        <v>251.4</v>
      </c>
      <c r="AB90" s="15">
        <f>VLOOKUP(A:A,[3]TDSheet!$A:$D,4,0)</f>
        <v>144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106</v>
      </c>
      <c r="B91" s="7" t="s">
        <v>8</v>
      </c>
      <c r="C91" s="8"/>
      <c r="D91" s="8">
        <v>96</v>
      </c>
      <c r="E91" s="8">
        <v>17</v>
      </c>
      <c r="F91" s="8">
        <v>79</v>
      </c>
      <c r="G91" s="14">
        <v>0.3</v>
      </c>
      <c r="H91" s="1" t="e">
        <f>VLOOKUP(A:A,[1]TDSheet!$A:$H,8,0)</f>
        <v>#N/A</v>
      </c>
      <c r="I91" s="15">
        <f>VLOOKUP(A:A,[2]TDSheet!$A:$F,6,0)</f>
        <v>19</v>
      </c>
      <c r="J91" s="15">
        <f t="shared" si="13"/>
        <v>-2</v>
      </c>
      <c r="K91" s="15">
        <v>0</v>
      </c>
      <c r="L91" s="15">
        <v>0</v>
      </c>
      <c r="M91" s="15">
        <v>0</v>
      </c>
      <c r="N91" s="15"/>
      <c r="O91" s="15"/>
      <c r="P91" s="15"/>
      <c r="Q91" s="15"/>
      <c r="R91" s="15"/>
      <c r="S91" s="15">
        <f t="shared" si="14"/>
        <v>3.4</v>
      </c>
      <c r="T91" s="17"/>
      <c r="U91" s="18">
        <f t="shared" si="15"/>
        <v>23.235294117647058</v>
      </c>
      <c r="V91" s="15">
        <f t="shared" si="16"/>
        <v>23.235294117647058</v>
      </c>
      <c r="W91" s="15"/>
      <c r="X91" s="15"/>
      <c r="Y91" s="15">
        <v>0</v>
      </c>
      <c r="Z91" s="15">
        <v>0</v>
      </c>
      <c r="AA91" s="15">
        <v>0</v>
      </c>
      <c r="AB91" s="15">
        <f>VLOOKUP(A:A,[3]TDSheet!$A:$D,4,0)</f>
        <v>16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87</v>
      </c>
      <c r="B92" s="7" t="s">
        <v>8</v>
      </c>
      <c r="C92" s="8">
        <v>1921</v>
      </c>
      <c r="D92" s="8">
        <v>3315</v>
      </c>
      <c r="E92" s="8">
        <v>3023</v>
      </c>
      <c r="F92" s="8">
        <v>2145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3073</v>
      </c>
      <c r="J92" s="15">
        <f t="shared" si="13"/>
        <v>-50</v>
      </c>
      <c r="K92" s="15">
        <f>VLOOKUP(A:A,[1]TDSheet!$A:$M,13,0)</f>
        <v>600</v>
      </c>
      <c r="L92" s="15">
        <f>VLOOKUP(A:A,[1]TDSheet!$A:$N,14,0)</f>
        <v>800</v>
      </c>
      <c r="M92" s="15">
        <f>VLOOKUP(A:A,[1]TDSheet!$A:$T,20,0)</f>
        <v>400</v>
      </c>
      <c r="N92" s="15"/>
      <c r="O92" s="15"/>
      <c r="P92" s="15"/>
      <c r="Q92" s="15"/>
      <c r="R92" s="15"/>
      <c r="S92" s="15">
        <f t="shared" si="14"/>
        <v>604.6</v>
      </c>
      <c r="T92" s="17"/>
      <c r="U92" s="18">
        <f t="shared" si="15"/>
        <v>6.5249751902084023</v>
      </c>
      <c r="V92" s="15">
        <f t="shared" si="16"/>
        <v>3.5478001984783325</v>
      </c>
      <c r="W92" s="15"/>
      <c r="X92" s="15"/>
      <c r="Y92" s="15">
        <f>VLOOKUP(A:A,[1]TDSheet!$A:$Y,25,0)</f>
        <v>565</v>
      </c>
      <c r="Z92" s="15">
        <f>VLOOKUP(A:A,[1]TDSheet!$A:$Z,26,0)</f>
        <v>559.4</v>
      </c>
      <c r="AA92" s="15">
        <f>VLOOKUP(A:A,[1]TDSheet!$A:$AA,27,0)</f>
        <v>580.20000000000005</v>
      </c>
      <c r="AB92" s="15">
        <f>VLOOKUP(A:A,[3]TDSheet!$A:$D,4,0)</f>
        <v>402</v>
      </c>
      <c r="AC92" s="15" t="str">
        <f>VLOOKUP(A:A,[1]TDSheet!$A:$AC,29,0)</f>
        <v>увел</v>
      </c>
      <c r="AD92" s="15" t="str">
        <f>VLOOKUP(A:A,[1]TDSheet!$A:$AD,30,0)</f>
        <v>к500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88</v>
      </c>
      <c r="B93" s="7" t="s">
        <v>9</v>
      </c>
      <c r="C93" s="8">
        <v>145.09</v>
      </c>
      <c r="D93" s="8">
        <v>226.28</v>
      </c>
      <c r="E93" s="8">
        <v>337.30200000000002</v>
      </c>
      <c r="F93" s="8">
        <v>30.8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325</v>
      </c>
      <c r="J93" s="15">
        <f t="shared" si="13"/>
        <v>12.302000000000021</v>
      </c>
      <c r="K93" s="15">
        <f>VLOOKUP(A:A,[1]TDSheet!$A:$M,13,0)</f>
        <v>50</v>
      </c>
      <c r="L93" s="15">
        <f>VLOOKUP(A:A,[1]TDSheet!$A:$N,14,0)</f>
        <v>50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4"/>
        <v>67.460400000000007</v>
      </c>
      <c r="T93" s="17">
        <v>70</v>
      </c>
      <c r="U93" s="18">
        <f t="shared" si="15"/>
        <v>2.976561063972345</v>
      </c>
      <c r="V93" s="15">
        <f t="shared" si="16"/>
        <v>0.45656414726269035</v>
      </c>
      <c r="W93" s="15"/>
      <c r="X93" s="15"/>
      <c r="Y93" s="15">
        <f>VLOOKUP(A:A,[1]TDSheet!$A:$Y,25,0)</f>
        <v>36.471600000000002</v>
      </c>
      <c r="Z93" s="15">
        <f>VLOOKUP(A:A,[1]TDSheet!$A:$Z,26,0)</f>
        <v>41.516399999999997</v>
      </c>
      <c r="AA93" s="15">
        <f>VLOOKUP(A:A,[1]TDSheet!$A:$AA,27,0)</f>
        <v>42.0396</v>
      </c>
      <c r="AB93" s="15">
        <f>VLOOKUP(A:A,[3]TDSheet!$A:$D,4,0)</f>
        <v>19.044</v>
      </c>
      <c r="AC93" s="15" t="str">
        <f>VLOOKUP(A:A,[1]TDSheet!$A:$AC,29,0)</f>
        <v>костик</v>
      </c>
      <c r="AD93" s="15" t="str">
        <f>VLOOKUP(A:A,[1]TDSheet!$A:$AD,30,0)</f>
        <v>к40</v>
      </c>
      <c r="AE93" s="15">
        <f t="shared" si="17"/>
        <v>70</v>
      </c>
      <c r="AF93" s="15"/>
      <c r="AG93" s="15"/>
    </row>
    <row r="94" spans="1:33" s="1" customFormat="1" ht="11.1" customHeight="1" outlineLevel="1" x14ac:dyDescent="0.2">
      <c r="A94" s="7" t="s">
        <v>89</v>
      </c>
      <c r="B94" s="7" t="s">
        <v>8</v>
      </c>
      <c r="C94" s="8">
        <v>203</v>
      </c>
      <c r="D94" s="8">
        <v>608</v>
      </c>
      <c r="E94" s="8">
        <v>412</v>
      </c>
      <c r="F94" s="8">
        <v>372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439</v>
      </c>
      <c r="J94" s="15">
        <f t="shared" si="13"/>
        <v>-27</v>
      </c>
      <c r="K94" s="15">
        <f>VLOOKUP(A:A,[1]TDSheet!$A:$M,13,0)</f>
        <v>120</v>
      </c>
      <c r="L94" s="15">
        <f>VLOOKUP(A:A,[1]TDSheet!$A:$N,14,0)</f>
        <v>120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4"/>
        <v>82.4</v>
      </c>
      <c r="T94" s="17"/>
      <c r="U94" s="18">
        <f t="shared" si="15"/>
        <v>7.4271844660194173</v>
      </c>
      <c r="V94" s="15">
        <f t="shared" si="16"/>
        <v>4.5145631067961158</v>
      </c>
      <c r="W94" s="15"/>
      <c r="X94" s="15"/>
      <c r="Y94" s="15">
        <f>VLOOKUP(A:A,[1]TDSheet!$A:$Y,25,0)</f>
        <v>66.599999999999994</v>
      </c>
      <c r="Z94" s="15">
        <f>VLOOKUP(A:A,[1]TDSheet!$A:$Z,26,0)</f>
        <v>63.4</v>
      </c>
      <c r="AA94" s="15">
        <f>VLOOKUP(A:A,[1]TDSheet!$A:$AA,27,0)</f>
        <v>82.6</v>
      </c>
      <c r="AB94" s="15">
        <f>VLOOKUP(A:A,[3]TDSheet!$A:$D,4,0)</f>
        <v>121</v>
      </c>
      <c r="AC94" s="15" t="str">
        <f>VLOOKUP(A:A,[1]TDSheet!$A:$AC,29,0)</f>
        <v>костик</v>
      </c>
      <c r="AD94" s="15" t="e">
        <f>VLOOKUP(A:A,[1]TDSheet!$A:$AD,30,0)</f>
        <v>#N/A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90</v>
      </c>
      <c r="B95" s="7" t="s">
        <v>9</v>
      </c>
      <c r="C95" s="8">
        <v>435.488</v>
      </c>
      <c r="D95" s="8">
        <v>444.67099999999999</v>
      </c>
      <c r="E95" s="20">
        <v>500</v>
      </c>
      <c r="F95" s="20">
        <v>331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453.5</v>
      </c>
      <c r="J95" s="15">
        <f t="shared" si="13"/>
        <v>46.5</v>
      </c>
      <c r="K95" s="15">
        <f>VLOOKUP(A:A,[1]TDSheet!$A:$M,13,0)</f>
        <v>100</v>
      </c>
      <c r="L95" s="15">
        <f>VLOOKUP(A:A,[1]TDSheet!$A:$N,14,0)</f>
        <v>50</v>
      </c>
      <c r="M95" s="15">
        <f>VLOOKUP(A:A,[1]TDSheet!$A:$T,20,0)</f>
        <v>120</v>
      </c>
      <c r="N95" s="15"/>
      <c r="O95" s="15"/>
      <c r="P95" s="15"/>
      <c r="Q95" s="15"/>
      <c r="R95" s="15"/>
      <c r="S95" s="15">
        <f t="shared" si="14"/>
        <v>100</v>
      </c>
      <c r="T95" s="17"/>
      <c r="U95" s="18">
        <f t="shared" si="15"/>
        <v>6.01</v>
      </c>
      <c r="V95" s="15">
        <f t="shared" si="16"/>
        <v>3.31</v>
      </c>
      <c r="W95" s="15"/>
      <c r="X95" s="15"/>
      <c r="Y95" s="15">
        <f>VLOOKUP(A:A,[1]TDSheet!$A:$Y,25,0)</f>
        <v>79.599999999999994</v>
      </c>
      <c r="Z95" s="15">
        <f>VLOOKUP(A:A,[1]TDSheet!$A:$Z,26,0)</f>
        <v>76.8</v>
      </c>
      <c r="AA95" s="15">
        <f>VLOOKUP(A:A,[1]TDSheet!$A:$AA,27,0)</f>
        <v>90.2</v>
      </c>
      <c r="AB95" s="15">
        <f>VLOOKUP(A:A,[3]TDSheet!$A:$D,4,0)</f>
        <v>65.14</v>
      </c>
      <c r="AC95" s="15" t="str">
        <f>VLOOKUP(A:A,[1]TDSheet!$A:$AC,29,0)</f>
        <v>увел</v>
      </c>
      <c r="AD95" s="15" t="str">
        <f>VLOOKUP(A:A,[1]TDSheet!$A:$AD,30,0)</f>
        <v>сроки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91</v>
      </c>
      <c r="B96" s="7" t="s">
        <v>9</v>
      </c>
      <c r="C96" s="8">
        <v>4.0599999999999996</v>
      </c>
      <c r="D96" s="8">
        <v>160.25399999999999</v>
      </c>
      <c r="E96" s="8">
        <v>131.29300000000001</v>
      </c>
      <c r="F96" s="8">
        <v>2.0630000000000002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134.6</v>
      </c>
      <c r="J96" s="15">
        <f t="shared" si="13"/>
        <v>-3.3069999999999879</v>
      </c>
      <c r="K96" s="15">
        <f>VLOOKUP(A:A,[1]TDSheet!$A:$M,13,0)</f>
        <v>20</v>
      </c>
      <c r="L96" s="15">
        <f>VLOOKUP(A:A,[1]TDSheet!$A:$N,14,0)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4"/>
        <v>26.258600000000001</v>
      </c>
      <c r="T96" s="17">
        <v>30</v>
      </c>
      <c r="U96" s="18">
        <f t="shared" si="15"/>
        <v>1.9827028097461403</v>
      </c>
      <c r="V96" s="15">
        <f t="shared" si="16"/>
        <v>7.8564736886201095E-2</v>
      </c>
      <c r="W96" s="15"/>
      <c r="X96" s="15"/>
      <c r="Y96" s="15">
        <f>VLOOKUP(A:A,[1]TDSheet!$A:$Y,25,0)</f>
        <v>8.9575999999999993</v>
      </c>
      <c r="Z96" s="15">
        <f>VLOOKUP(A:A,[1]TDSheet!$A:$Z,26,0)</f>
        <v>8.1936</v>
      </c>
      <c r="AA96" s="15">
        <f>VLOOKUP(A:A,[1]TDSheet!$A:$AA,27,0)</f>
        <v>12.8332</v>
      </c>
      <c r="AB96" s="15">
        <f>VLOOKUP(A:A,[3]TDSheet!$A:$D,4,0)</f>
        <v>9.7739999999999991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7"/>
        <v>30</v>
      </c>
      <c r="AF96" s="15"/>
      <c r="AG96" s="15"/>
    </row>
    <row r="97" spans="1:33" s="1" customFormat="1" ht="11.1" customHeight="1" outlineLevel="1" x14ac:dyDescent="0.2">
      <c r="A97" s="7" t="s">
        <v>92</v>
      </c>
      <c r="B97" s="7" t="s">
        <v>9</v>
      </c>
      <c r="C97" s="8">
        <v>315.70499999999998</v>
      </c>
      <c r="D97" s="8">
        <v>174.952</v>
      </c>
      <c r="E97" s="8">
        <v>180.822</v>
      </c>
      <c r="F97" s="8">
        <v>305.31299999999999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177.9</v>
      </c>
      <c r="J97" s="15">
        <f t="shared" si="13"/>
        <v>2.921999999999997</v>
      </c>
      <c r="K97" s="15">
        <f>VLOOKUP(A:A,[1]TDSheet!$A:$M,13,0)</f>
        <v>0</v>
      </c>
      <c r="L97" s="15">
        <f>VLOOKUP(A:A,[1]TDSheet!$A:$N,14,0)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4"/>
        <v>36.164400000000001</v>
      </c>
      <c r="T97" s="17"/>
      <c r="U97" s="18">
        <f t="shared" si="15"/>
        <v>8.4423632080167224</v>
      </c>
      <c r="V97" s="15">
        <f t="shared" si="16"/>
        <v>8.4423632080167224</v>
      </c>
      <c r="W97" s="15"/>
      <c r="X97" s="15"/>
      <c r="Y97" s="15">
        <f>VLOOKUP(A:A,[1]TDSheet!$A:$Y,25,0)</f>
        <v>40.545999999999999</v>
      </c>
      <c r="Z97" s="15">
        <f>VLOOKUP(A:A,[1]TDSheet!$A:$Z,26,0)</f>
        <v>56.011000000000003</v>
      </c>
      <c r="AA97" s="15">
        <f>VLOOKUP(A:A,[1]TDSheet!$A:$AA,27,0)</f>
        <v>32.9572</v>
      </c>
      <c r="AB97" s="15">
        <f>VLOOKUP(A:A,[3]TDSheet!$A:$D,4,0)</f>
        <v>22.370999999999999</v>
      </c>
      <c r="AC97" s="15" t="e">
        <f>VLOOKUP(A:A,[1]TDSheet!$A:$AC,29,0)</f>
        <v>#N/A</v>
      </c>
      <c r="AD97" s="15" t="str">
        <f>VLOOKUP(A:A,[1]TDSheet!$A:$AD,30,0)</f>
        <v>зв90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93</v>
      </c>
      <c r="B98" s="7" t="s">
        <v>8</v>
      </c>
      <c r="C98" s="8">
        <v>101</v>
      </c>
      <c r="D98" s="8">
        <v>138</v>
      </c>
      <c r="E98" s="8">
        <v>66</v>
      </c>
      <c r="F98" s="8">
        <v>173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66</v>
      </c>
      <c r="J98" s="15">
        <f t="shared" si="13"/>
        <v>0</v>
      </c>
      <c r="K98" s="15">
        <f>VLOOKUP(A:A,[1]TDSheet!$A:$M,13,0)</f>
        <v>0</v>
      </c>
      <c r="L98" s="15">
        <f>VLOOKUP(A:A,[1]TDSheet!$A:$N,14,0)</f>
        <v>20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4"/>
        <v>13.2</v>
      </c>
      <c r="T98" s="17"/>
      <c r="U98" s="18">
        <f t="shared" si="15"/>
        <v>14.621212121212123</v>
      </c>
      <c r="V98" s="15">
        <f t="shared" si="16"/>
        <v>13.106060606060607</v>
      </c>
      <c r="W98" s="15"/>
      <c r="X98" s="15"/>
      <c r="Y98" s="15">
        <f>VLOOKUP(A:A,[1]TDSheet!$A:$Y,25,0)</f>
        <v>0</v>
      </c>
      <c r="Z98" s="15">
        <f>VLOOKUP(A:A,[1]TDSheet!$A:$Z,26,0)</f>
        <v>0</v>
      </c>
      <c r="AA98" s="15">
        <f>VLOOKUP(A:A,[1]TDSheet!$A:$AA,27,0)</f>
        <v>22.6</v>
      </c>
      <c r="AB98" s="15">
        <f>VLOOKUP(A:A,[3]TDSheet!$A:$D,4,0)</f>
        <v>10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</row>
    <row r="99" spans="1:33" s="1" customFormat="1" ht="11.1" customHeight="1" outlineLevel="1" x14ac:dyDescent="0.2">
      <c r="A99" s="7" t="s">
        <v>94</v>
      </c>
      <c r="B99" s="7" t="s">
        <v>9</v>
      </c>
      <c r="C99" s="8">
        <v>3.7320000000000002</v>
      </c>
      <c r="D99" s="8">
        <v>31.309000000000001</v>
      </c>
      <c r="E99" s="8">
        <v>5.4569999999999999</v>
      </c>
      <c r="F99" s="8"/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15</v>
      </c>
      <c r="J99" s="15">
        <f t="shared" si="13"/>
        <v>-9.5429999999999993</v>
      </c>
      <c r="K99" s="15">
        <f>VLOOKUP(A:A,[1]TDSheet!$A:$M,13,0)</f>
        <v>0</v>
      </c>
      <c r="L99" s="15">
        <f>VLOOKUP(A:A,[1]TDSheet!$A:$N,14,0)</f>
        <v>0</v>
      </c>
      <c r="M99" s="15">
        <f>VLOOKUP(A:A,[1]TDSheet!$A:$T,20,0)</f>
        <v>0</v>
      </c>
      <c r="N99" s="15"/>
      <c r="O99" s="15"/>
      <c r="P99" s="15"/>
      <c r="Q99" s="15"/>
      <c r="R99" s="15"/>
      <c r="S99" s="15">
        <f t="shared" si="14"/>
        <v>1.0913999999999999</v>
      </c>
      <c r="T99" s="17"/>
      <c r="U99" s="18">
        <f t="shared" si="15"/>
        <v>0</v>
      </c>
      <c r="V99" s="15">
        <f t="shared" si="16"/>
        <v>0</v>
      </c>
      <c r="W99" s="15"/>
      <c r="X99" s="15"/>
      <c r="Y99" s="15">
        <f>VLOOKUP(A:A,[1]TDSheet!$A:$Y,25,0)</f>
        <v>20.878800000000002</v>
      </c>
      <c r="Z99" s="15">
        <f>VLOOKUP(A:A,[1]TDSheet!$A:$Z,26,0)</f>
        <v>22.7928</v>
      </c>
      <c r="AA99" s="15">
        <f>VLOOKUP(A:A,[1]TDSheet!$A:$AA,27,0)</f>
        <v>20.935400000000001</v>
      </c>
      <c r="AB99" s="15">
        <v>0</v>
      </c>
      <c r="AC99" s="15" t="str">
        <f>VLOOKUP(A:A,[1]TDSheet!$A:$AC,29,0)</f>
        <v>рот</v>
      </c>
      <c r="AD99" s="15" t="e">
        <f>VLOOKUP(A:A,[1]TDSheet!$A:$AD,30,0)</f>
        <v>#N/A</v>
      </c>
      <c r="AE99" s="15">
        <f t="shared" si="17"/>
        <v>0</v>
      </c>
      <c r="AF99" s="15"/>
      <c r="AG99" s="15"/>
    </row>
    <row r="100" spans="1:33" s="1" customFormat="1" ht="11.1" customHeight="1" outlineLevel="1" x14ac:dyDescent="0.2">
      <c r="A100" s="7" t="s">
        <v>95</v>
      </c>
      <c r="B100" s="7" t="s">
        <v>8</v>
      </c>
      <c r="C100" s="8">
        <v>64</v>
      </c>
      <c r="D100" s="8">
        <v>857</v>
      </c>
      <c r="E100" s="8">
        <v>669</v>
      </c>
      <c r="F100" s="8">
        <v>249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677</v>
      </c>
      <c r="J100" s="15">
        <f t="shared" si="13"/>
        <v>-8</v>
      </c>
      <c r="K100" s="15">
        <f>VLOOKUP(A:A,[1]TDSheet!$A:$M,13,0)</f>
        <v>120</v>
      </c>
      <c r="L100" s="15">
        <f>VLOOKUP(A:A,[1]TDSheet!$A:$N,14,0)</f>
        <v>120</v>
      </c>
      <c r="M100" s="15">
        <f>VLOOKUP(A:A,[1]TDSheet!$A:$T,20,0)</f>
        <v>120</v>
      </c>
      <c r="N100" s="15"/>
      <c r="O100" s="15"/>
      <c r="P100" s="15"/>
      <c r="Q100" s="15"/>
      <c r="R100" s="15"/>
      <c r="S100" s="15">
        <f t="shared" si="14"/>
        <v>133.80000000000001</v>
      </c>
      <c r="T100" s="17">
        <v>120</v>
      </c>
      <c r="U100" s="18">
        <f t="shared" si="15"/>
        <v>5.4484304932735421</v>
      </c>
      <c r="V100" s="15">
        <f t="shared" si="16"/>
        <v>1.8609865470852016</v>
      </c>
      <c r="W100" s="15"/>
      <c r="X100" s="15"/>
      <c r="Y100" s="15">
        <f>VLOOKUP(A:A,[1]TDSheet!$A:$Y,25,0)</f>
        <v>97.2</v>
      </c>
      <c r="Z100" s="15">
        <f>VLOOKUP(A:A,[1]TDSheet!$A:$Z,26,0)</f>
        <v>117.4</v>
      </c>
      <c r="AA100" s="15">
        <f>VLOOKUP(A:A,[1]TDSheet!$A:$AA,27,0)</f>
        <v>121.6</v>
      </c>
      <c r="AB100" s="15">
        <f>VLOOKUP(A:A,[3]TDSheet!$A:$D,4,0)</f>
        <v>172</v>
      </c>
      <c r="AC100" s="15" t="str">
        <f>VLOOKUP(A:A,[1]TDSheet!$A:$AC,29,0)</f>
        <v>костик</v>
      </c>
      <c r="AD100" s="15" t="e">
        <f>VLOOKUP(A:A,[1]TDSheet!$A:$AD,30,0)</f>
        <v>#N/A</v>
      </c>
      <c r="AE100" s="15">
        <f t="shared" si="17"/>
        <v>39.6</v>
      </c>
      <c r="AF100" s="15"/>
      <c r="AG100" s="15"/>
    </row>
    <row r="101" spans="1:33" s="1" customFormat="1" ht="11.1" customHeight="1" outlineLevel="1" x14ac:dyDescent="0.2">
      <c r="A101" s="7" t="s">
        <v>96</v>
      </c>
      <c r="B101" s="7" t="s">
        <v>8</v>
      </c>
      <c r="C101" s="8">
        <v>127</v>
      </c>
      <c r="D101" s="8">
        <v>366</v>
      </c>
      <c r="E101" s="8">
        <v>386</v>
      </c>
      <c r="F101" s="8">
        <v>99</v>
      </c>
      <c r="G101" s="1">
        <f>VLOOKUP(A:A,[1]TDSheet!$A:$G,7,0)</f>
        <v>0.18</v>
      </c>
      <c r="H101" s="1" t="e">
        <f>VLOOKUP(A:A,[1]TDSheet!$A:$H,8,0)</f>
        <v>#N/A</v>
      </c>
      <c r="I101" s="15">
        <f>VLOOKUP(A:A,[2]TDSheet!$A:$F,6,0)</f>
        <v>432</v>
      </c>
      <c r="J101" s="15">
        <f t="shared" si="13"/>
        <v>-46</v>
      </c>
      <c r="K101" s="15">
        <f>VLOOKUP(A:A,[1]TDSheet!$A:$M,13,0)</f>
        <v>200</v>
      </c>
      <c r="L101" s="15">
        <f>VLOOKUP(A:A,[1]TDSheet!$A:$N,14,0)</f>
        <v>55</v>
      </c>
      <c r="M101" s="21">
        <v>10</v>
      </c>
      <c r="N101" s="15"/>
      <c r="O101" s="15"/>
      <c r="P101" s="15"/>
      <c r="Q101" s="15"/>
      <c r="R101" s="15"/>
      <c r="S101" s="15">
        <f t="shared" si="14"/>
        <v>77.2</v>
      </c>
      <c r="T101" s="17">
        <v>100</v>
      </c>
      <c r="U101" s="18">
        <f t="shared" si="15"/>
        <v>6.0103626943005182</v>
      </c>
      <c r="V101" s="15">
        <f t="shared" si="16"/>
        <v>1.2823834196891191</v>
      </c>
      <c r="W101" s="15"/>
      <c r="X101" s="15"/>
      <c r="Y101" s="15">
        <f>VLOOKUP(A:A,[1]TDSheet!$A:$Y,25,0)</f>
        <v>105.2</v>
      </c>
      <c r="Z101" s="15">
        <f>VLOOKUP(A:A,[1]TDSheet!$A:$Z,26,0)</f>
        <v>97</v>
      </c>
      <c r="AA101" s="15">
        <f>VLOOKUP(A:A,[1]TDSheet!$A:$AA,27,0)</f>
        <v>76</v>
      </c>
      <c r="AB101" s="15">
        <f>VLOOKUP(A:A,[3]TDSheet!$A:$D,4,0)</f>
        <v>45</v>
      </c>
      <c r="AC101" s="15" t="str">
        <f>VLOOKUP(A:A,[1]TDSheet!$A:$AC,29,0)</f>
        <v>костик</v>
      </c>
      <c r="AD101" s="15" t="e">
        <f>VLOOKUP(A:A,[1]TDSheet!$A:$AD,30,0)</f>
        <v>#N/A</v>
      </c>
      <c r="AE101" s="15">
        <f t="shared" si="17"/>
        <v>18</v>
      </c>
      <c r="AF101" s="15"/>
      <c r="AG101" s="15"/>
    </row>
    <row r="102" spans="1:33" s="1" customFormat="1" ht="11.1" customHeight="1" outlineLevel="1" x14ac:dyDescent="0.2">
      <c r="A102" s="7" t="s">
        <v>97</v>
      </c>
      <c r="B102" s="7" t="s">
        <v>8</v>
      </c>
      <c r="C102" s="8">
        <v>271</v>
      </c>
      <c r="D102" s="8">
        <v>292</v>
      </c>
      <c r="E102" s="8">
        <v>557</v>
      </c>
      <c r="F102" s="8">
        <v>-7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616</v>
      </c>
      <c r="J102" s="15">
        <f t="shared" si="13"/>
        <v>-59</v>
      </c>
      <c r="K102" s="15">
        <f>VLOOKUP(A:A,[1]TDSheet!$A:$M,13,0)</f>
        <v>120</v>
      </c>
      <c r="L102" s="15">
        <f>VLOOKUP(A:A,[1]TDSheet!$A:$N,14,0)</f>
        <v>100</v>
      </c>
      <c r="M102" s="21">
        <v>0</v>
      </c>
      <c r="N102" s="15"/>
      <c r="O102" s="15"/>
      <c r="P102" s="15"/>
      <c r="Q102" s="15"/>
      <c r="R102" s="15"/>
      <c r="S102" s="15">
        <f t="shared" si="14"/>
        <v>111.4</v>
      </c>
      <c r="T102" s="17">
        <v>100</v>
      </c>
      <c r="U102" s="18">
        <f t="shared" si="15"/>
        <v>2.8096947935368042</v>
      </c>
      <c r="V102" s="15">
        <f t="shared" si="16"/>
        <v>-6.283662477558348E-2</v>
      </c>
      <c r="W102" s="15"/>
      <c r="X102" s="15"/>
      <c r="Y102" s="15">
        <f>VLOOKUP(A:A,[1]TDSheet!$A:$Y,25,0)</f>
        <v>26</v>
      </c>
      <c r="Z102" s="15">
        <f>VLOOKUP(A:A,[1]TDSheet!$A:$Z,26,0)</f>
        <v>19.2</v>
      </c>
      <c r="AA102" s="15">
        <f>VLOOKUP(A:A,[1]TDSheet!$A:$AA,27,0)</f>
        <v>71.8</v>
      </c>
      <c r="AB102" s="15">
        <f>VLOOKUP(A:A,[3]TDSheet!$A:$D,4,0)</f>
        <v>137</v>
      </c>
      <c r="AC102" s="15" t="str">
        <f>VLOOKUP(A:A,[1]TDSheet!$A:$AC,29,0)</f>
        <v>костик</v>
      </c>
      <c r="AD102" s="15" t="e">
        <f>VLOOKUP(A:A,[1]TDSheet!$A:$AD,30,0)</f>
        <v>#N/A</v>
      </c>
      <c r="AE102" s="15">
        <f t="shared" si="17"/>
        <v>14.000000000000002</v>
      </c>
      <c r="AF102" s="15"/>
      <c r="AG102" s="15"/>
    </row>
    <row r="103" spans="1:33" s="1" customFormat="1" ht="11.1" customHeight="1" outlineLevel="1" x14ac:dyDescent="0.2">
      <c r="A103" s="7" t="s">
        <v>107</v>
      </c>
      <c r="B103" s="7" t="s">
        <v>8</v>
      </c>
      <c r="C103" s="8">
        <v>32</v>
      </c>
      <c r="D103" s="8">
        <v>60</v>
      </c>
      <c r="E103" s="20">
        <v>60</v>
      </c>
      <c r="F103" s="20">
        <v>32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62</v>
      </c>
      <c r="J103" s="15">
        <f t="shared" si="13"/>
        <v>-2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5"/>
      <c r="R103" s="15"/>
      <c r="S103" s="15">
        <f t="shared" si="14"/>
        <v>12</v>
      </c>
      <c r="T103" s="17"/>
      <c r="U103" s="18">
        <f t="shared" si="15"/>
        <v>2.6666666666666665</v>
      </c>
      <c r="V103" s="15">
        <f t="shared" si="16"/>
        <v>2.6666666666666665</v>
      </c>
      <c r="W103" s="15"/>
      <c r="X103" s="15"/>
      <c r="Y103" s="15">
        <f>VLOOKUP(A:A,[1]TDSheet!$A:$Y,25,0)</f>
        <v>5.4</v>
      </c>
      <c r="Z103" s="15">
        <f>VLOOKUP(A:A,[1]TDSheet!$A:$Z,26,0)</f>
        <v>7</v>
      </c>
      <c r="AA103" s="15">
        <f>VLOOKUP(A:A,[1]TDSheet!$A:$AA,27,0)</f>
        <v>10</v>
      </c>
      <c r="AB103" s="15">
        <f>VLOOKUP(A:A,[3]TDSheet!$A:$D,4,0)</f>
        <v>2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108</v>
      </c>
      <c r="B104" s="7" t="s">
        <v>9</v>
      </c>
      <c r="C104" s="8">
        <v>39.941000000000003</v>
      </c>
      <c r="D104" s="8">
        <v>33.909999999999997</v>
      </c>
      <c r="E104" s="20">
        <v>45.1</v>
      </c>
      <c r="F104" s="20">
        <v>28.751000000000001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46</v>
      </c>
      <c r="J104" s="15">
        <f t="shared" si="13"/>
        <v>-0.89999999999999858</v>
      </c>
      <c r="K104" s="15">
        <f>VLOOKUP(A:A,[1]TDSheet!$A:$M,13,0)</f>
        <v>0</v>
      </c>
      <c r="L104" s="15">
        <f>VLOOKUP(A:A,[1]TDSheet!$A:$N,14,0)</f>
        <v>0</v>
      </c>
      <c r="M104" s="15">
        <f>VLOOKUP(A:A,[1]TDSheet!$A:$T,20,0)</f>
        <v>0</v>
      </c>
      <c r="N104" s="15"/>
      <c r="O104" s="15"/>
      <c r="P104" s="15"/>
      <c r="Q104" s="15"/>
      <c r="R104" s="15"/>
      <c r="S104" s="15">
        <f t="shared" si="14"/>
        <v>9.02</v>
      </c>
      <c r="T104" s="17"/>
      <c r="U104" s="18">
        <f t="shared" si="15"/>
        <v>3.1874722838137477</v>
      </c>
      <c r="V104" s="15">
        <f t="shared" si="16"/>
        <v>3.1874722838137477</v>
      </c>
      <c r="W104" s="15"/>
      <c r="X104" s="15"/>
      <c r="Y104" s="15">
        <f>VLOOKUP(A:A,[1]TDSheet!$A:$Y,25,0)</f>
        <v>7.4825999999999997</v>
      </c>
      <c r="Z104" s="15">
        <f>VLOOKUP(A:A,[1]TDSheet!$A:$Z,26,0)</f>
        <v>6.2682000000000002</v>
      </c>
      <c r="AA104" s="15">
        <f>VLOOKUP(A:A,[1]TDSheet!$A:$AA,27,0)</f>
        <v>6.7446000000000002</v>
      </c>
      <c r="AB104" s="15">
        <f>VLOOKUP(A:A,[3]TDSheet!$A:$D,4,0)</f>
        <v>5.8609999999999998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0</v>
      </c>
      <c r="AF104" s="15"/>
      <c r="AG104" s="15"/>
    </row>
    <row r="105" spans="1:33" s="1" customFormat="1" ht="11.1" customHeight="1" outlineLevel="1" x14ac:dyDescent="0.2">
      <c r="A105" s="7" t="s">
        <v>98</v>
      </c>
      <c r="B105" s="7" t="s">
        <v>8</v>
      </c>
      <c r="C105" s="8">
        <v>155</v>
      </c>
      <c r="D105" s="8">
        <v>1004</v>
      </c>
      <c r="E105" s="20">
        <v>156</v>
      </c>
      <c r="F105" s="20">
        <v>1000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160</v>
      </c>
      <c r="J105" s="15">
        <f t="shared" si="13"/>
        <v>-4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VLOOKUP(A:A,[1]TDSheet!$A:$T,20,0)</f>
        <v>0</v>
      </c>
      <c r="N105" s="15"/>
      <c r="O105" s="15"/>
      <c r="P105" s="15"/>
      <c r="Q105" s="15"/>
      <c r="R105" s="15"/>
      <c r="S105" s="15">
        <f t="shared" si="14"/>
        <v>31.2</v>
      </c>
      <c r="T105" s="17"/>
      <c r="U105" s="18">
        <f t="shared" si="15"/>
        <v>32.051282051282051</v>
      </c>
      <c r="V105" s="15">
        <f t="shared" si="16"/>
        <v>32.051282051282051</v>
      </c>
      <c r="W105" s="15"/>
      <c r="X105" s="15"/>
      <c r="Y105" s="15">
        <f>VLOOKUP(A:A,[1]TDSheet!$A:$Y,25,0)</f>
        <v>25.8</v>
      </c>
      <c r="Z105" s="15">
        <f>VLOOKUP(A:A,[1]TDSheet!$A:$Z,26,0)</f>
        <v>22</v>
      </c>
      <c r="AA105" s="15">
        <f>VLOOKUP(A:A,[1]TDSheet!$A:$AA,27,0)</f>
        <v>58</v>
      </c>
      <c r="AB105" s="15">
        <f>VLOOKUP(A:A,[3]TDSheet!$A:$D,4,0)</f>
        <v>38</v>
      </c>
      <c r="AC105" s="15">
        <f>VLOOKUP(A:A,[1]TDSheet!$A:$AC,29,0)</f>
        <v>0</v>
      </c>
      <c r="AD105" s="15" t="e">
        <f>VLOOKUP(A:A,[1]TDSheet!$A:$AD,30,0)</f>
        <v>#N/A</v>
      </c>
      <c r="AE105" s="15">
        <f t="shared" si="17"/>
        <v>0</v>
      </c>
      <c r="AF105" s="15"/>
      <c r="AG105" s="15"/>
    </row>
    <row r="106" spans="1:33" s="1" customFormat="1" ht="11.1" customHeight="1" outlineLevel="1" x14ac:dyDescent="0.2">
      <c r="A106" s="7" t="s">
        <v>109</v>
      </c>
      <c r="B106" s="7" t="s">
        <v>9</v>
      </c>
      <c r="C106" s="8">
        <v>202.77600000000001</v>
      </c>
      <c r="D106" s="8">
        <v>400</v>
      </c>
      <c r="E106" s="20">
        <v>368.47899999999998</v>
      </c>
      <c r="F106" s="20">
        <v>234.297</v>
      </c>
      <c r="G106" s="1">
        <f>VLOOKUP(A:A,[1]TDSheet!$A:$G,7,0)</f>
        <v>0</v>
      </c>
      <c r="H106" s="1">
        <f>VLOOKUP(A:A,[1]TDSheet!$A:$H,8,0)</f>
        <v>0</v>
      </c>
      <c r="I106" s="15">
        <f>VLOOKUP(A:A,[2]TDSheet!$A:$F,6,0)</f>
        <v>355</v>
      </c>
      <c r="J106" s="15">
        <f t="shared" si="13"/>
        <v>13.478999999999985</v>
      </c>
      <c r="K106" s="15">
        <f>VLOOKUP(A:A,[1]TDSheet!$A:$M,13,0)</f>
        <v>0</v>
      </c>
      <c r="L106" s="15">
        <f>VLOOKUP(A:A,[1]TDSheet!$A:$N,14,0)</f>
        <v>0</v>
      </c>
      <c r="M106" s="15">
        <f>VLOOKUP(A:A,[1]TDSheet!$A:$T,20,0)</f>
        <v>0</v>
      </c>
      <c r="N106" s="15"/>
      <c r="O106" s="15"/>
      <c r="P106" s="15"/>
      <c r="Q106" s="15"/>
      <c r="R106" s="15"/>
      <c r="S106" s="15">
        <f t="shared" si="14"/>
        <v>73.695799999999991</v>
      </c>
      <c r="T106" s="17"/>
      <c r="U106" s="18">
        <f t="shared" si="15"/>
        <v>3.1792449501871207</v>
      </c>
      <c r="V106" s="15">
        <f t="shared" si="16"/>
        <v>3.1792449501871207</v>
      </c>
      <c r="W106" s="15"/>
      <c r="X106" s="15"/>
      <c r="Y106" s="15">
        <f>VLOOKUP(A:A,[1]TDSheet!$A:$Y,25,0)</f>
        <v>52.827999999999996</v>
      </c>
      <c r="Z106" s="15">
        <f>VLOOKUP(A:A,[1]TDSheet!$A:$Z,26,0)</f>
        <v>53.666999999999994</v>
      </c>
      <c r="AA106" s="15">
        <f>VLOOKUP(A:A,[1]TDSheet!$A:$AA,27,0)</f>
        <v>62.5794</v>
      </c>
      <c r="AB106" s="15">
        <f>VLOOKUP(A:A,[3]TDSheet!$A:$D,4,0)</f>
        <v>3.2610000000000001</v>
      </c>
      <c r="AC106" s="15">
        <f>VLOOKUP(A:A,[1]TDSheet!$A:$AC,29,0)</f>
        <v>0</v>
      </c>
      <c r="AD106" s="15" t="e">
        <f>VLOOKUP(A:A,[1]TDSheet!$A:$AD,30,0)</f>
        <v>#N/A</v>
      </c>
      <c r="AE106" s="15">
        <f t="shared" si="17"/>
        <v>0</v>
      </c>
      <c r="AF106" s="15"/>
      <c r="AG10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2024-10-10T12:10:28Z</dcterms:modified>
</cp:coreProperties>
</file>