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5"/>
  <sheetViews>
    <sheetView tabSelected="1" zoomScale="87" zoomScaleNormal="87" workbookViewId="0">
      <pane ySplit="9" topLeftCell="A136" activePane="bottomLeft" state="frozen"/>
      <selection pane="bottomLeft" activeCell="J143" sqref="J14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80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10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100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RIGHT(D32:D162,4)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>
        <v>120</v>
      </c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RIGHT(D33:D164,4)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120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RIGHT(D34:D162,4)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/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RIGHT(D35:D163,4)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RIGHT(D36:D166,4)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RIGHT(D37:D167,4)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>
        <v>10</v>
      </c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RIGHT(D38:D167,4)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RIGHT(D40:D169,4)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/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RIGHT(D42:D173,4)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/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RIGHT(D43:D178,4)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/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/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RIGHT(D45:D179,4)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RIGHT(D48:D180,4)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30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RIGHT(D49:D181,4)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/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RIGHT(D50:D181,4)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300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RIGHT(D51:D182,4)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/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RIGHT(D52:D182,4)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/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RIGHT(D53:D184,4)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RIGHT(D56:D187,4)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/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160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RIGHT(D58:D187,4)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600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RIGHT(D59:D188,4)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120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RIGHT(D60:D188,4)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/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RIGHT(D61:D189,4)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/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RIGHT(D62:D190,4)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RIGHT(D63:D191,4)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/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RIGHT(D64:D187,4)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RIGHT(D65:D188,4)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110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RIGHT(D66:D191,4)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RIGHT(D67:D193,4)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50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RIGHT(D68:D194,4)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RIGHT(D69:D195,4)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400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RIGHT(D70:D196,4)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>
        <v>80</v>
      </c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RIGHT(D71:D197,4)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>
        <v>30</v>
      </c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RIGHT(D72:D197,4)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RIGHT(D74:D198,4)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/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RIGHT(D75:D196,4)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/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RIGHT(D76:D199,4)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RIGHT(D77:D200,4)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200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RIGHT(D78:D202,4)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RIGHT(D79:D203,4)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>
        <v>40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RIGHT(D80:D203,4)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>
        <v>80</v>
      </c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200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RIGHT(D82:D205,4)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RIGHT(D85:D206,4)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/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RIGHT(D86:D207,4)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>
        <v>120</v>
      </c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/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/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>
        <v>40</v>
      </c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RIGHT(D90:D208,4)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160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RIGHT(D91:D208,4)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/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RIGHT(D92:D210,4)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400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RIGHT(D93:D211,4)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RIGHT(D94:D212,4)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RIGHT(D95:D213,4)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280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RIGHT(D96:D214,4)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/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RIGHT(D97:D215,4)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/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/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/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/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RIGHT(D102:D220,4)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/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RIGHT(D104:D223,4)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/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400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RIGHT(D106:D226,4)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/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RIGHT(D108:D228,4)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140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RIGHT(D109:D229,4)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RIGHT(D110:D233,4)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/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/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RIGHT(D112:D234,4)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/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RIGHT(D113:D231,4)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>
        <v>40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RIGHT(D115:D237,4)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/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RIGHT(D116:D238,4)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/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RIGHT(D117:D239,4)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120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ДЫМОВИЦА ИЗ ОКОРОКА к/в мл/к в/у 0.3кг</t>
        </is>
      </c>
      <c r="C118" s="35" t="inlineStr">
        <is>
          <t>ШТ</t>
        </is>
      </c>
      <c r="D118" s="28" t="n">
        <v>1001080216842</v>
      </c>
      <c r="E118" s="24" t="n"/>
      <c r="F118" s="23" t="n">
        <v>0.3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RIGHT(D119:D240,4)</f>
        <v/>
      </c>
      <c r="B119" s="47" t="inlineStr">
        <is>
          <t>ШПИК С ЧЕСНОК.И ПЕРЦЕМ к/в в/у 0.3кг_45c</t>
        </is>
      </c>
      <c r="C119" s="35" t="inlineStr">
        <is>
          <t>ШТ</t>
        </is>
      </c>
      <c r="D119" s="28" t="n">
        <v>1001084226492</v>
      </c>
      <c r="E119" s="24" t="n">
        <v>40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КОРЕЙКА ПО-ОСТ.к/в в/с с/н в/у 1/150_45с</t>
        </is>
      </c>
      <c r="C120" s="35" t="inlineStr">
        <is>
          <t>ШТ</t>
        </is>
      </c>
      <c r="D120" s="28" t="n">
        <v>1001220286279</v>
      </c>
      <c r="E120" s="24" t="n"/>
      <c r="F120" s="23" t="n">
        <v>0.15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КОЛБ.СНЭКИ Папа может в/к мгс 1/70_5</t>
        </is>
      </c>
      <c r="C121" s="35" t="inlineStr">
        <is>
          <t>ШТ</t>
        </is>
      </c>
      <c r="D121" s="28" t="n">
        <v>1001053944786</v>
      </c>
      <c r="E121" s="24" t="n">
        <v>80</v>
      </c>
      <c r="F121" s="23" t="n">
        <v>0.07000000000000001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27" t="inlineStr">
        <is>
          <t>БЕКОН Папа может с/к с/н в/у 1/140 10шт</t>
        </is>
      </c>
      <c r="C122" s="33" t="inlineStr">
        <is>
          <t>ШТ</t>
        </is>
      </c>
      <c r="D122" s="28" t="n">
        <v>1001223296921</v>
      </c>
      <c r="E122" s="24" t="n">
        <v>160</v>
      </c>
      <c r="F122" s="23" t="n">
        <v>0.14</v>
      </c>
      <c r="G122" s="23">
        <f>F122*E122</f>
        <v/>
      </c>
      <c r="H122" s="14" t="n"/>
      <c r="I122" s="14" t="n"/>
      <c r="J122" s="39" t="n"/>
    </row>
    <row r="123" ht="16.5" customHeight="1" s="92" thickBot="1">
      <c r="A123" s="94">
        <f>RIGHT(D123:D238,4)</f>
        <v/>
      </c>
      <c r="B123" s="47" t="inlineStr">
        <is>
          <t>БЕКОН с/к с/н в/у 1/180 10шт.</t>
        </is>
      </c>
      <c r="C123" s="35" t="inlineStr">
        <is>
          <t>ШТ</t>
        </is>
      </c>
      <c r="D123" s="28" t="n">
        <v>1001223296919</v>
      </c>
      <c r="E123" s="24" t="n">
        <v>160</v>
      </c>
      <c r="F123" s="23" t="n"/>
      <c r="G123" s="23">
        <f>E123*0.18</f>
        <v/>
      </c>
      <c r="H123" s="14" t="n"/>
      <c r="I123" s="14" t="n"/>
      <c r="J123" s="93" t="n"/>
    </row>
    <row r="124" ht="16.5" customHeight="1" s="92" thickBot="1" thickTop="1">
      <c r="A124" s="94">
        <f>RIGHT(D124:D239,4)</f>
        <v/>
      </c>
      <c r="B124" s="74" t="inlineStr">
        <is>
          <t>Паштеты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Bot="1" thickTop="1">
      <c r="A125" s="94">
        <f>RIGHT(D125:D242,4)</f>
        <v/>
      </c>
      <c r="B125" s="74" t="inlineStr">
        <is>
          <t>Пельмени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Top="1">
      <c r="A126" s="94">
        <f>RIGHT(D126:D243,4)</f>
        <v/>
      </c>
      <c r="B126" s="47" t="inlineStr">
        <is>
          <t>ОСТАН.ТРАДИЦ. пельм кор.0.5кг зам._120с</t>
        </is>
      </c>
      <c r="C126" s="33" t="inlineStr">
        <is>
          <t>ШТ</t>
        </is>
      </c>
      <c r="D126" s="28" t="n">
        <v>1002112606314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АДЖИКОЙ пл.0.45кг зам. </t>
        </is>
      </c>
      <c r="C127" s="33" t="inlineStr">
        <is>
          <t>ШТ</t>
        </is>
      </c>
      <c r="D127" s="28" t="n">
        <v>1002115036155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БЕЛ.ГРИБАМИ пл.0.45кг зам. </t>
        </is>
      </c>
      <c r="C128" s="33" t="inlineStr">
        <is>
          <t>ШТ</t>
        </is>
      </c>
      <c r="D128" s="28" t="n">
        <v>1002115056157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 thickBot="1">
      <c r="A129" s="94">
        <f>RIGHT(D129:D244,4)</f>
        <v/>
      </c>
      <c r="B129" s="47" t="inlineStr">
        <is>
          <t>ОСТАН.ТРАДИЦ.пельм пл.0.9кг зам._120с</t>
        </is>
      </c>
      <c r="C129" s="36" t="inlineStr">
        <is>
          <t>ШТ</t>
        </is>
      </c>
      <c r="D129" s="28" t="n">
        <v>1002112606313</v>
      </c>
      <c r="E129" s="24" t="n"/>
      <c r="F129" s="23" t="n">
        <v>0.9</v>
      </c>
      <c r="G129" s="23">
        <f>E129*0.9</f>
        <v/>
      </c>
      <c r="H129" s="14" t="n">
        <v>9</v>
      </c>
      <c r="I129" s="72" t="n">
        <v>120</v>
      </c>
      <c r="J129" s="39" t="n"/>
    </row>
    <row r="130" ht="16.5" customHeight="1" s="92" thickBot="1" thickTop="1">
      <c r="A130" s="94">
        <f>RIGHT(D130:D245,4)</f>
        <v/>
      </c>
      <c r="B130" s="74" t="inlineStr">
        <is>
          <t>Полуфабрикаты с картофелем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RIGHT(D131:D246,4)</f>
        <v/>
      </c>
      <c r="B131" s="47" t="inlineStr">
        <is>
          <t>С КАРТОФЕЛЕМ вареники кор.0.5кг зам_120</t>
        </is>
      </c>
      <c r="C131" s="36" t="inlineStr">
        <is>
          <t>ШТ</t>
        </is>
      </c>
      <c r="D131" s="28" t="n">
        <v>1002151784945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Блины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Format="1" customHeight="1" s="88" thickBot="1" thickTop="1">
      <c r="A133" s="94">
        <f>RIGHT(D133:D248,4)</f>
        <v/>
      </c>
      <c r="B133" s="89" t="inlineStr">
        <is>
          <t>С КУРИЦЕЙ И ГРИБАМИ 1/420 10шт.зам.</t>
        </is>
      </c>
      <c r="C133" s="90" t="inlineStr">
        <is>
          <t>ШТ</t>
        </is>
      </c>
      <c r="D133" s="83" t="n">
        <v>1002133974956</v>
      </c>
      <c r="E133" s="84" t="n"/>
      <c r="F133" s="85" t="n">
        <v>0.42</v>
      </c>
      <c r="G133" s="85">
        <f>E133*0.42</f>
        <v/>
      </c>
      <c r="H133" s="86" t="n">
        <v>4.2</v>
      </c>
      <c r="I133" s="91" t="n">
        <v>120</v>
      </c>
      <c r="J133" s="86" t="n"/>
      <c r="K133" s="87" t="n"/>
    </row>
    <row r="134" ht="16.5" customHeight="1" s="92" thickTop="1">
      <c r="A134" s="94">
        <f>RIGHT(D134:D249,4)</f>
        <v/>
      </c>
      <c r="B134" s="47" t="inlineStr">
        <is>
          <t>БЛИНЧ.С МЯСОМ пл.1/420 10шт.зам.</t>
        </is>
      </c>
      <c r="C134" s="33" t="inlineStr">
        <is>
          <t>ШТ</t>
        </is>
      </c>
      <c r="D134" s="28" t="n">
        <v>1002131151762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>
      <c r="A135" s="94">
        <f>RIGHT(D135:D250,4)</f>
        <v/>
      </c>
      <c r="B135" s="47" t="inlineStr">
        <is>
          <t>БЛИНЧ. С ТВОРОГОМ 1/420 12шт.зам.</t>
        </is>
      </c>
      <c r="C135" s="36" t="inlineStr">
        <is>
          <t>ШТ</t>
        </is>
      </c>
      <c r="D135" s="28" t="n">
        <v>1002131181764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Консервы мясные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74" t="inlineStr">
        <is>
          <t>Мясокостные замороженные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47" t="inlineStr">
        <is>
          <t xml:space="preserve"> РАГУ СВИНОЕ 1кг 8шт.зам_120с </t>
        </is>
      </c>
      <c r="C138" s="36" t="inlineStr">
        <is>
          <t>ШТ</t>
        </is>
      </c>
      <c r="D138" s="68" t="inlineStr">
        <is>
          <t>1002162156004</t>
        </is>
      </c>
      <c r="E138" s="24" t="n"/>
      <c r="F138" s="23" t="n">
        <v>1</v>
      </c>
      <c r="G138" s="23">
        <f>E138*1</f>
        <v/>
      </c>
      <c r="H138" s="14" t="n">
        <v>8</v>
      </c>
      <c r="I138" s="72" t="n">
        <v>120</v>
      </c>
      <c r="J138" s="39" t="n"/>
    </row>
    <row r="139" ht="15.75" customHeight="1" s="92" thickTop="1">
      <c r="A139" s="94">
        <f>RIGHT(D139:D254,4)</f>
        <v/>
      </c>
      <c r="B139" s="47" t="inlineStr">
        <is>
          <t>ШАШЛЫК ИЗ СВИНИНЫ зам.</t>
        </is>
      </c>
      <c r="C139" s="30" t="inlineStr">
        <is>
          <t>КГ</t>
        </is>
      </c>
      <c r="D139" s="68" t="inlineStr">
        <is>
          <t>1002162215417</t>
        </is>
      </c>
      <c r="E139" s="24" t="n"/>
      <c r="F139" s="23" t="n">
        <v>2</v>
      </c>
      <c r="G139" s="23">
        <f>E139*1</f>
        <v/>
      </c>
      <c r="H139" s="14" t="n">
        <v>6</v>
      </c>
      <c r="I139" s="72" t="n">
        <v>90</v>
      </c>
      <c r="J139" s="39" t="n"/>
    </row>
    <row r="140" ht="15.75" customHeight="1" s="92" thickBot="1">
      <c r="A140" s="94">
        <f>RIGHT(D140:D255,4)</f>
        <v/>
      </c>
      <c r="B140" s="47" t="inlineStr">
        <is>
          <t>РЕБРЫШКИ ОБЫКНОВЕННЫЕ 1кг 12шт.зам.</t>
        </is>
      </c>
      <c r="C140" s="36" t="inlineStr">
        <is>
          <t>ШТ</t>
        </is>
      </c>
      <c r="D140" s="69" t="inlineStr">
        <is>
          <t>1002162166019</t>
        </is>
      </c>
      <c r="E140" s="24" t="n"/>
      <c r="F140" s="23" t="n">
        <v>1</v>
      </c>
      <c r="G140" s="23">
        <f>E140*1</f>
        <v/>
      </c>
      <c r="H140" s="14" t="n">
        <v>12</v>
      </c>
      <c r="I140" s="72" t="n">
        <v>120</v>
      </c>
      <c r="J140" s="39" t="n"/>
    </row>
    <row r="141" ht="16.5" customHeight="1" s="92" thickBot="1" thickTop="1">
      <c r="A141" s="77" t="n"/>
      <c r="B141" s="77" t="inlineStr">
        <is>
          <t>ВСЕГО:</t>
        </is>
      </c>
      <c r="C141" s="16" t="n"/>
      <c r="D141" s="48" t="n"/>
      <c r="E141" s="17">
        <f>SUM(E5:E140)</f>
        <v/>
      </c>
      <c r="F141" s="17">
        <f>SUM(F10:F140)</f>
        <v/>
      </c>
      <c r="G141" s="17">
        <f>SUM(G11:G140)</f>
        <v/>
      </c>
      <c r="H141" s="17">
        <f>SUM(H10:H137)</f>
        <v/>
      </c>
      <c r="I141" s="17" t="n"/>
      <c r="J141" s="17" t="n"/>
    </row>
    <row r="142" ht="15.75" customHeight="1" s="92" thickTop="1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</sheetData>
  <autoFilter ref="A9:J141"/>
  <mergeCells count="2">
    <mergeCell ref="E1:J1"/>
    <mergeCell ref="G3:J3"/>
  </mergeCells>
  <dataValidations disablePrompts="1" count="2">
    <dataValidation sqref="B134" showDropDown="0" showInputMessage="1" showErrorMessage="1" allowBlank="0" type="textLength" operator="lessThanOrEqual">
      <formula1>40</formula1>
    </dataValidation>
    <dataValidation sqref="D138:D14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2024-10-17T12:01:56Z</dcterms:modified>
  <cp:lastModifiedBy>Uaer4</cp:lastModifiedBy>
  <cp:lastPrinted>2023-11-08T08:22:20Z</cp:lastPrinted>
</cp:coreProperties>
</file>