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0,24 Ост СЫР филиалы\"/>
    </mc:Choice>
  </mc:AlternateContent>
  <xr:revisionPtr revIDLastSave="0" documentId="13_ncr:1_{7CF1FF40-A908-4ADF-9F7C-0B67D7AD44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1" l="1"/>
  <c r="P48" i="1"/>
  <c r="P38" i="1"/>
  <c r="P35" i="1"/>
  <c r="P26" i="1"/>
  <c r="P24" i="1"/>
  <c r="P16" i="1"/>
  <c r="P14" i="1"/>
  <c r="T53" i="1"/>
  <c r="S53" i="1"/>
  <c r="T52" i="1"/>
  <c r="S52" i="1"/>
  <c r="AB30" i="1" l="1"/>
  <c r="AB33" i="1"/>
  <c r="AB14" i="1"/>
  <c r="AB16" i="1"/>
  <c r="AB19" i="1"/>
  <c r="AB21" i="1"/>
  <c r="AB24" i="1"/>
  <c r="AB26" i="1"/>
  <c r="AB28" i="1"/>
  <c r="AB32" i="1"/>
  <c r="AB15" i="1"/>
  <c r="AB17" i="1"/>
  <c r="AB29" i="1"/>
  <c r="AB20" i="1"/>
  <c r="AB22" i="1"/>
  <c r="AB36" i="1"/>
  <c r="AB25" i="1"/>
  <c r="AB39" i="1"/>
  <c r="AB35" i="1"/>
  <c r="AB38" i="1"/>
  <c r="AB27" i="1"/>
  <c r="AB31" i="1"/>
  <c r="AB45" i="1"/>
  <c r="AB46" i="1"/>
  <c r="AB48" i="1"/>
  <c r="AB49" i="1"/>
  <c r="O7" i="1"/>
  <c r="O8" i="1"/>
  <c r="O30" i="1"/>
  <c r="O51" i="1"/>
  <c r="O53" i="1"/>
  <c r="O52" i="1"/>
  <c r="O9" i="1"/>
  <c r="O10" i="1"/>
  <c r="O33" i="1"/>
  <c r="O11" i="1"/>
  <c r="O12" i="1"/>
  <c r="O13" i="1"/>
  <c r="O14" i="1"/>
  <c r="O16" i="1"/>
  <c r="O18" i="1"/>
  <c r="O19" i="1"/>
  <c r="O21" i="1"/>
  <c r="O23" i="1"/>
  <c r="O24" i="1"/>
  <c r="O26" i="1"/>
  <c r="O28" i="1"/>
  <c r="O32" i="1"/>
  <c r="O15" i="1"/>
  <c r="O17" i="1"/>
  <c r="O29" i="1"/>
  <c r="O20" i="1"/>
  <c r="O22" i="1"/>
  <c r="O36" i="1"/>
  <c r="O25" i="1"/>
  <c r="O39" i="1"/>
  <c r="O34" i="1"/>
  <c r="O35" i="1"/>
  <c r="O37" i="1"/>
  <c r="O38" i="1"/>
  <c r="O27" i="1"/>
  <c r="O31" i="1"/>
  <c r="O40" i="1"/>
  <c r="O41" i="1"/>
  <c r="O42" i="1"/>
  <c r="O43" i="1"/>
  <c r="O44" i="1"/>
  <c r="O45" i="1"/>
  <c r="O46" i="1"/>
  <c r="O47" i="1"/>
  <c r="O48" i="1"/>
  <c r="O49" i="1"/>
  <c r="O6" i="1"/>
  <c r="K49" i="1"/>
  <c r="K48" i="1"/>
  <c r="K47" i="1"/>
  <c r="K46" i="1"/>
  <c r="K45" i="1"/>
  <c r="K44" i="1"/>
  <c r="K43" i="1"/>
  <c r="K42" i="1"/>
  <c r="K41" i="1"/>
  <c r="K40" i="1"/>
  <c r="K31" i="1"/>
  <c r="K27" i="1"/>
  <c r="K38" i="1"/>
  <c r="K37" i="1"/>
  <c r="K35" i="1"/>
  <c r="K34" i="1"/>
  <c r="K39" i="1"/>
  <c r="K25" i="1"/>
  <c r="K36" i="1"/>
  <c r="K22" i="1"/>
  <c r="K20" i="1"/>
  <c r="K29" i="1"/>
  <c r="K17" i="1"/>
  <c r="K15" i="1"/>
  <c r="K32" i="1"/>
  <c r="K28" i="1"/>
  <c r="K26" i="1"/>
  <c r="K24" i="1"/>
  <c r="K23" i="1"/>
  <c r="K21" i="1"/>
  <c r="K19" i="1"/>
  <c r="K18" i="1"/>
  <c r="K16" i="1"/>
  <c r="K14" i="1"/>
  <c r="K13" i="1"/>
  <c r="K12" i="1"/>
  <c r="K11" i="1"/>
  <c r="K33" i="1"/>
  <c r="K10" i="1"/>
  <c r="K9" i="1"/>
  <c r="K52" i="1"/>
  <c r="K53" i="1"/>
  <c r="K51" i="1"/>
  <c r="K30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51" i="1" l="1"/>
  <c r="S51" i="1"/>
  <c r="T49" i="1"/>
  <c r="S49" i="1"/>
  <c r="T47" i="1"/>
  <c r="T45" i="1"/>
  <c r="S45" i="1"/>
  <c r="P43" i="1"/>
  <c r="T43" i="1"/>
  <c r="T41" i="1"/>
  <c r="T31" i="1"/>
  <c r="S31" i="1"/>
  <c r="T38" i="1"/>
  <c r="S38" i="1"/>
  <c r="T35" i="1"/>
  <c r="S35" i="1"/>
  <c r="T39" i="1"/>
  <c r="S39" i="1"/>
  <c r="T36" i="1"/>
  <c r="S36" i="1"/>
  <c r="T20" i="1"/>
  <c r="S20" i="1"/>
  <c r="T17" i="1"/>
  <c r="S17" i="1"/>
  <c r="T32" i="1"/>
  <c r="S32" i="1"/>
  <c r="T26" i="1"/>
  <c r="S26" i="1"/>
  <c r="T23" i="1"/>
  <c r="T19" i="1"/>
  <c r="S19" i="1"/>
  <c r="T16" i="1"/>
  <c r="S16" i="1"/>
  <c r="P13" i="1"/>
  <c r="T13" i="1"/>
  <c r="P11" i="1"/>
  <c r="T11" i="1"/>
  <c r="T10" i="1"/>
  <c r="T8" i="1"/>
  <c r="P8" i="1"/>
  <c r="T6" i="1"/>
  <c r="T48" i="1"/>
  <c r="S48" i="1"/>
  <c r="T46" i="1"/>
  <c r="S46" i="1"/>
  <c r="T44" i="1"/>
  <c r="P42" i="1"/>
  <c r="T42" i="1"/>
  <c r="T40" i="1"/>
  <c r="P40" i="1"/>
  <c r="T27" i="1"/>
  <c r="S27" i="1"/>
  <c r="P37" i="1"/>
  <c r="T37" i="1"/>
  <c r="T34" i="1"/>
  <c r="P34" i="1"/>
  <c r="T25" i="1"/>
  <c r="S25" i="1"/>
  <c r="T22" i="1"/>
  <c r="S22" i="1"/>
  <c r="T29" i="1"/>
  <c r="S29" i="1"/>
  <c r="T15" i="1"/>
  <c r="S15" i="1"/>
  <c r="T28" i="1"/>
  <c r="S28" i="1"/>
  <c r="T24" i="1"/>
  <c r="S24" i="1"/>
  <c r="T21" i="1"/>
  <c r="S21" i="1"/>
  <c r="T18" i="1"/>
  <c r="P18" i="1"/>
  <c r="T14" i="1"/>
  <c r="S14" i="1"/>
  <c r="T12" i="1"/>
  <c r="T33" i="1"/>
  <c r="S33" i="1"/>
  <c r="T9" i="1"/>
  <c r="T30" i="1"/>
  <c r="S30" i="1"/>
  <c r="P7" i="1"/>
  <c r="T7" i="1"/>
  <c r="K5" i="1"/>
  <c r="O5" i="1"/>
  <c r="S12" i="1" l="1"/>
  <c r="AB12" i="1"/>
  <c r="S18" i="1"/>
  <c r="AB18" i="1"/>
  <c r="S34" i="1"/>
  <c r="AB34" i="1"/>
  <c r="S40" i="1"/>
  <c r="AB40" i="1"/>
  <c r="S44" i="1"/>
  <c r="AB44" i="1"/>
  <c r="S8" i="1"/>
  <c r="AB8" i="1"/>
  <c r="S7" i="1"/>
  <c r="AB7" i="1"/>
  <c r="S9" i="1"/>
  <c r="AB9" i="1"/>
  <c r="S37" i="1"/>
  <c r="AB37" i="1"/>
  <c r="S42" i="1"/>
  <c r="AB42" i="1"/>
  <c r="S6" i="1"/>
  <c r="AB6" i="1"/>
  <c r="AB5" i="1" s="1"/>
  <c r="P5" i="1"/>
  <c r="S10" i="1"/>
  <c r="AB10" i="1"/>
  <c r="S11" i="1"/>
  <c r="AB11" i="1"/>
  <c r="S13" i="1"/>
  <c r="AB13" i="1"/>
  <c r="S23" i="1"/>
  <c r="AB23" i="1"/>
  <c r="S41" i="1"/>
  <c r="AB41" i="1"/>
  <c r="S43" i="1"/>
  <c r="AB43" i="1"/>
  <c r="S47" i="1"/>
  <c r="AB47" i="1"/>
</calcChain>
</file>

<file path=xl/sharedStrings.xml><?xml version="1.0" encoding="utf-8"?>
<sst xmlns="http://schemas.openxmlformats.org/spreadsheetml/2006/main" count="158" uniqueCount="88">
  <si>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</si>
  <si>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</si>
  <si>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</si>
  <si>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</si>
  <si>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</si>
  <si>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</si>
  <si>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</si>
  <si>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</si>
  <si>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</si>
  <si>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</si>
  <si>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</si>
  <si>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</si>
  <si>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</si>
  <si>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</si>
  <si>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</si>
  <si>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</si>
  <si>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</si>
  <si>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</si>
  <si>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</si>
  <si>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</si>
  <si>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</si>
  <si>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</si>
  <si>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</si>
  <si>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</si>
  <si>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14,10,</t>
  </si>
  <si>
    <t>30,09,</t>
  </si>
  <si>
    <t>23,09,</t>
  </si>
  <si>
    <t>16,09,</t>
  </si>
  <si>
    <t>09,09,</t>
  </si>
  <si>
    <t>02,09,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</si>
  <si>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</si>
  <si>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</si>
  <si>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</si>
  <si>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</si>
  <si>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</si>
  <si>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</si>
  <si>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</si>
  <si>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</si>
  <si>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</si>
  <si>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</si>
  <si>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</si>
  <si>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</si>
  <si>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</si>
  <si>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</si>
  <si>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</si>
  <si>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</si>
  <si>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09,09,24 завод отгружает не регулярно и не в полном объеме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</si>
  <si>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</si>
  <si>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</si>
  <si>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</si>
  <si>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</si>
  <si>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09,09,24 и 16,09,24 завод не отгрузил</t>
  </si>
  <si>
    <t>Сыр ПАПА МОЖЕТ "Папин завтрак"  45% 180 г  Останкино</t>
  </si>
  <si>
    <t>с 09,09,24 завод не отгружает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</si>
  <si>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</si>
  <si>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</si>
  <si>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</si>
  <si>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</si>
  <si>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</si>
  <si>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</si>
  <si>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</si>
  <si>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Гауда  45% 200гр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</si>
  <si>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</si>
  <si>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</si>
  <si>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</si>
  <si>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</si>
  <si>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</si>
  <si>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</t>
  </si>
  <si>
    <t>Сыр Папа Может Тильзитер   45% 200гр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</si>
  <si>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</si>
  <si>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</si>
  <si>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</si>
  <si>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</si>
  <si>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</si>
  <si>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</si>
  <si>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</si>
  <si>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</si>
  <si>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</si>
  <si>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</si>
  <si>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</si>
  <si>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</si>
  <si>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</si>
  <si>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</si>
  <si>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</si>
  <si>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</si>
  <si>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</si>
  <si>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завод отгрузил без согласования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</si>
  <si>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07,10,24 излишки - 258шт.??? / продажи должны увеличить искуственно!!!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</si>
</sst>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9" xfId="1" applyNumberFormat="1" applyFill="1" applyBorder="1"/>
    <xf numFmtId="164" fontId="1" fillId="8" borderId="1" xfId="1" applyNumberFormat="1" applyFill="1" applyBorder="1"/>
    <xf numFmtId="164" fontId="1" fillId="8" borderId="10" xfId="1" applyNumberFormat="1" applyFill="1" applyBorder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2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4.5703125" customWidth="1"/>
    <col min="3" max="6" width="6.7109375" customWidth="1"/>
    <col min="7" max="7" width="6.28515625" style="8" customWidth="1"/>
    <col min="8" max="8" width="6.28515625" customWidth="1"/>
    <col min="9" max="9" width="12.7109375" bestFit="1" customWidth="1"/>
    <col min="10" max="11" width="6.85546875" customWidth="1"/>
    <col min="12" max="13" width="0.5703125" customWidth="1"/>
    <col min="14" max="17" width="6.85546875" customWidth="1"/>
    <col min="18" max="18" width="21.85546875" customWidth="1"/>
    <col min="19" max="20" width="6" customWidth="1"/>
    <col min="21" max="26" width="6.140625" customWidth="1"/>
    <col min="27" max="27" width="52.710937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6749.3209999999999</v>
      </c>
      <c r="F5" s="4">
        <f>SUM(F6:F495)</f>
        <v>16243.94</v>
      </c>
      <c r="G5" s="6"/>
      <c r="H5" s="1"/>
      <c r="I5" s="1"/>
      <c r="J5" s="4">
        <f t="shared" ref="J5:Q5" si="0">SUM(J6:J495)</f>
        <v>7001.8000000000011</v>
      </c>
      <c r="K5" s="4">
        <f t="shared" si="0"/>
        <v>-252.47900000000001</v>
      </c>
      <c r="L5" s="4">
        <f t="shared" si="0"/>
        <v>0</v>
      </c>
      <c r="M5" s="4">
        <f t="shared" si="0"/>
        <v>0</v>
      </c>
      <c r="N5" s="4">
        <f t="shared" si="0"/>
        <v>1249.0956000000001</v>
      </c>
      <c r="O5" s="4">
        <f t="shared" si="0"/>
        <v>1349.8642</v>
      </c>
      <c r="P5" s="4">
        <f t="shared" si="0"/>
        <v>9557.9337999999989</v>
      </c>
      <c r="Q5" s="4">
        <f t="shared" si="0"/>
        <v>0</v>
      </c>
      <c r="R5" s="1"/>
      <c r="S5" s="1"/>
      <c r="T5" s="1"/>
      <c r="U5" s="4">
        <f t="shared" ref="U5:Z5" si="1">SUM(U6:U495)</f>
        <v>1010.19</v>
      </c>
      <c r="V5" s="4">
        <f t="shared" si="1"/>
        <v>1088.5936000000002</v>
      </c>
      <c r="W5" s="4">
        <f t="shared" si="1"/>
        <v>1313.5541999999998</v>
      </c>
      <c r="X5" s="4">
        <f t="shared" si="1"/>
        <v>1067.4746</v>
      </c>
      <c r="Y5" s="4">
        <f t="shared" si="1"/>
        <v>1445.7716000000003</v>
      </c>
      <c r="Z5" s="4">
        <f t="shared" si="1"/>
        <v>1320.8109999999999</v>
      </c>
      <c r="AA5" s="1"/>
      <c r="AB5" s="4">
        <f>SUM(AB6:AB495)</f>
        <v>1565.2138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187</v>
      </c>
      <c r="D6" s="1"/>
      <c r="E6" s="1">
        <v>40</v>
      </c>
      <c r="F6" s="1">
        <v>147</v>
      </c>
      <c r="G6" s="6">
        <v>0.14000000000000001</v>
      </c>
      <c r="H6" s="1">
        <v>180</v>
      </c>
      <c r="I6" s="1">
        <v>9988421</v>
      </c>
      <c r="J6" s="1">
        <v>34</v>
      </c>
      <c r="K6" s="1">
        <f t="shared" ref="K6:K32" si="2">E6-J6</f>
        <v>6</v>
      </c>
      <c r="L6" s="1"/>
      <c r="M6" s="1"/>
      <c r="N6" s="1"/>
      <c r="O6" s="1">
        <f>E6/5</f>
        <v>8</v>
      </c>
      <c r="P6" s="5"/>
      <c r="Q6" s="5"/>
      <c r="R6" s="1"/>
      <c r="S6" s="1">
        <f>(F6+N6+P6)/O6</f>
        <v>18.375</v>
      </c>
      <c r="T6" s="1">
        <f>(F6+N6)/O6</f>
        <v>18.375</v>
      </c>
      <c r="U6" s="1">
        <v>0.8</v>
      </c>
      <c r="V6" s="1">
        <v>3</v>
      </c>
      <c r="W6" s="1">
        <v>11</v>
      </c>
      <c r="X6" s="1">
        <v>4.8</v>
      </c>
      <c r="Y6" s="1">
        <v>6.6</v>
      </c>
      <c r="Z6" s="1">
        <v>3.4</v>
      </c>
      <c r="AA6" s="1"/>
      <c r="AB6" s="1">
        <f t="shared" ref="AB6:AB49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238</v>
      </c>
      <c r="D7" s="1"/>
      <c r="E7" s="1">
        <v>75</v>
      </c>
      <c r="F7" s="1">
        <v>163</v>
      </c>
      <c r="G7" s="6">
        <v>0.18</v>
      </c>
      <c r="H7" s="1">
        <v>270</v>
      </c>
      <c r="I7" s="1">
        <v>9988438</v>
      </c>
      <c r="J7" s="1">
        <v>69</v>
      </c>
      <c r="K7" s="1">
        <f t="shared" si="2"/>
        <v>6</v>
      </c>
      <c r="L7" s="1"/>
      <c r="M7" s="1"/>
      <c r="N7" s="1"/>
      <c r="O7" s="1">
        <f t="shared" ref="O7:O49" si="4">E7/5</f>
        <v>15</v>
      </c>
      <c r="P7" s="5">
        <f t="shared" ref="P7:P13" si="5">18*O7-N7-F7</f>
        <v>107</v>
      </c>
      <c r="Q7" s="5"/>
      <c r="R7" s="1"/>
      <c r="S7" s="1">
        <f t="shared" ref="S7:S49" si="6">(F7+N7+P7)/O7</f>
        <v>18</v>
      </c>
      <c r="T7" s="1">
        <f t="shared" ref="T7:T49" si="7">(F7+N7)/O7</f>
        <v>10.866666666666667</v>
      </c>
      <c r="U7" s="1">
        <v>11.4</v>
      </c>
      <c r="V7" s="1">
        <v>12.2</v>
      </c>
      <c r="W7" s="1">
        <v>15</v>
      </c>
      <c r="X7" s="1">
        <v>16.8</v>
      </c>
      <c r="Y7" s="1">
        <v>15.8</v>
      </c>
      <c r="Z7" s="1">
        <v>14.2</v>
      </c>
      <c r="AA7" s="1"/>
      <c r="AB7" s="1">
        <f t="shared" si="3"/>
        <v>19.259999999999998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363</v>
      </c>
      <c r="D8" s="1"/>
      <c r="E8" s="1">
        <v>91</v>
      </c>
      <c r="F8" s="1">
        <v>224</v>
      </c>
      <c r="G8" s="6">
        <v>0.18</v>
      </c>
      <c r="H8" s="1">
        <v>270</v>
      </c>
      <c r="I8" s="1">
        <v>9988445</v>
      </c>
      <c r="J8" s="1">
        <v>85</v>
      </c>
      <c r="K8" s="1">
        <f t="shared" si="2"/>
        <v>6</v>
      </c>
      <c r="L8" s="1"/>
      <c r="M8" s="1"/>
      <c r="N8" s="1"/>
      <c r="O8" s="1">
        <f t="shared" si="4"/>
        <v>18.2</v>
      </c>
      <c r="P8" s="5">
        <f t="shared" si="5"/>
        <v>103.59999999999997</v>
      </c>
      <c r="Q8" s="5"/>
      <c r="R8" s="1"/>
      <c r="S8" s="1">
        <f t="shared" si="6"/>
        <v>18</v>
      </c>
      <c r="T8" s="1">
        <f t="shared" si="7"/>
        <v>12.307692307692308</v>
      </c>
      <c r="U8" s="1">
        <v>11.2</v>
      </c>
      <c r="V8" s="1">
        <v>13.6</v>
      </c>
      <c r="W8" s="1">
        <v>21.6</v>
      </c>
      <c r="X8" s="1">
        <v>15.6</v>
      </c>
      <c r="Y8" s="1">
        <v>12.4</v>
      </c>
      <c r="Z8" s="1">
        <v>15.4</v>
      </c>
      <c r="AA8" s="1"/>
      <c r="AB8" s="1">
        <f t="shared" si="3"/>
        <v>18.647999999999993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31</v>
      </c>
      <c r="C9" s="1">
        <v>73</v>
      </c>
      <c r="D9" s="1">
        <v>2</v>
      </c>
      <c r="E9" s="1">
        <v>6</v>
      </c>
      <c r="F9" s="1">
        <v>69</v>
      </c>
      <c r="G9" s="6">
        <v>0.4</v>
      </c>
      <c r="H9" s="1">
        <v>270</v>
      </c>
      <c r="I9" s="1">
        <v>9988452</v>
      </c>
      <c r="J9" s="1">
        <v>6</v>
      </c>
      <c r="K9" s="1">
        <f t="shared" si="2"/>
        <v>0</v>
      </c>
      <c r="L9" s="1"/>
      <c r="M9" s="1"/>
      <c r="N9" s="1"/>
      <c r="O9" s="1">
        <f t="shared" si="4"/>
        <v>1.2</v>
      </c>
      <c r="P9" s="5"/>
      <c r="Q9" s="5"/>
      <c r="R9" s="1"/>
      <c r="S9" s="1">
        <f t="shared" si="6"/>
        <v>57.5</v>
      </c>
      <c r="T9" s="1">
        <f t="shared" si="7"/>
        <v>57.5</v>
      </c>
      <c r="U9" s="1">
        <v>3.4</v>
      </c>
      <c r="V9" s="1">
        <v>1.4</v>
      </c>
      <c r="W9" s="1">
        <v>1</v>
      </c>
      <c r="X9" s="1">
        <v>4</v>
      </c>
      <c r="Y9" s="1">
        <v>3.2</v>
      </c>
      <c r="Z9" s="1">
        <v>3.2</v>
      </c>
      <c r="AA9" s="22" t="s">
        <v>33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31</v>
      </c>
      <c r="C10" s="1">
        <v>36</v>
      </c>
      <c r="D10" s="19">
        <v>258</v>
      </c>
      <c r="E10" s="1">
        <v>7</v>
      </c>
      <c r="F10" s="1">
        <v>287</v>
      </c>
      <c r="G10" s="6">
        <v>0.4</v>
      </c>
      <c r="H10" s="1">
        <v>270</v>
      </c>
      <c r="I10" s="1">
        <v>9988476</v>
      </c>
      <c r="J10" s="1">
        <v>7</v>
      </c>
      <c r="K10" s="1">
        <f t="shared" si="2"/>
        <v>0</v>
      </c>
      <c r="L10" s="1"/>
      <c r="M10" s="1"/>
      <c r="N10" s="1"/>
      <c r="O10" s="1">
        <f t="shared" si="4"/>
        <v>1.4</v>
      </c>
      <c r="P10" s="5"/>
      <c r="Q10" s="5"/>
      <c r="R10" s="1"/>
      <c r="S10" s="1">
        <f t="shared" si="6"/>
        <v>205</v>
      </c>
      <c r="T10" s="1">
        <f t="shared" si="7"/>
        <v>205</v>
      </c>
      <c r="U10" s="1">
        <v>1.6</v>
      </c>
      <c r="V10" s="1">
        <v>2</v>
      </c>
      <c r="W10" s="1">
        <v>2</v>
      </c>
      <c r="X10" s="1">
        <v>3.6</v>
      </c>
      <c r="Y10" s="1">
        <v>3</v>
      </c>
      <c r="Z10" s="1">
        <v>3.6</v>
      </c>
      <c r="AA10" s="21" t="s">
        <v>87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31</v>
      </c>
      <c r="C11" s="1">
        <v>251</v>
      </c>
      <c r="D11" s="1"/>
      <c r="E11" s="1">
        <v>82</v>
      </c>
      <c r="F11" s="1">
        <v>58</v>
      </c>
      <c r="G11" s="6">
        <v>0.18</v>
      </c>
      <c r="H11" s="1">
        <v>150</v>
      </c>
      <c r="I11" s="1">
        <v>5034819</v>
      </c>
      <c r="J11" s="1">
        <v>80</v>
      </c>
      <c r="K11" s="1">
        <f t="shared" si="2"/>
        <v>2</v>
      </c>
      <c r="L11" s="1"/>
      <c r="M11" s="1"/>
      <c r="N11" s="1">
        <v>25.400000000000031</v>
      </c>
      <c r="O11" s="1">
        <f t="shared" si="4"/>
        <v>16.399999999999999</v>
      </c>
      <c r="P11" s="5">
        <f t="shared" si="5"/>
        <v>211.79999999999995</v>
      </c>
      <c r="Q11" s="5"/>
      <c r="R11" s="1"/>
      <c r="S11" s="1">
        <f t="shared" si="6"/>
        <v>18</v>
      </c>
      <c r="T11" s="1">
        <f t="shared" si="7"/>
        <v>5.0853658536585389</v>
      </c>
      <c r="U11" s="1">
        <v>15.6</v>
      </c>
      <c r="V11" s="1">
        <v>19.8</v>
      </c>
      <c r="W11" s="1">
        <v>21.6</v>
      </c>
      <c r="X11" s="1">
        <v>11.8</v>
      </c>
      <c r="Y11" s="1">
        <v>18</v>
      </c>
      <c r="Z11" s="1">
        <v>25.2</v>
      </c>
      <c r="AA11" s="1"/>
      <c r="AB11" s="1">
        <f t="shared" si="3"/>
        <v>38.123999999999988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36</v>
      </c>
      <c r="C12" s="1">
        <v>3.294</v>
      </c>
      <c r="D12" s="1"/>
      <c r="E12" s="1"/>
      <c r="F12" s="1">
        <v>2.79</v>
      </c>
      <c r="G12" s="6">
        <v>1</v>
      </c>
      <c r="H12" s="1">
        <v>150</v>
      </c>
      <c r="I12" s="1">
        <v>5039845</v>
      </c>
      <c r="J12" s="1">
        <v>6</v>
      </c>
      <c r="K12" s="1">
        <f t="shared" si="2"/>
        <v>-6</v>
      </c>
      <c r="L12" s="1"/>
      <c r="M12" s="1"/>
      <c r="N12" s="1">
        <v>50.2956</v>
      </c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2.9771999999999998</v>
      </c>
      <c r="W12" s="1">
        <v>1.8180000000000001</v>
      </c>
      <c r="X12" s="1">
        <v>2.427</v>
      </c>
      <c r="Y12" s="1">
        <v>3.714</v>
      </c>
      <c r="Z12" s="1">
        <v>4.9192</v>
      </c>
      <c r="AA12" s="1" t="s">
        <v>46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" t="s">
        <v>47</v>
      </c>
      <c r="B13" s="1" t="s">
        <v>31</v>
      </c>
      <c r="C13" s="1">
        <v>424.80700000000002</v>
      </c>
      <c r="D13" s="1">
        <v>36.192999999999998</v>
      </c>
      <c r="E13" s="1">
        <v>192</v>
      </c>
      <c r="F13" s="1">
        <v>265</v>
      </c>
      <c r="G13" s="6">
        <v>0.1</v>
      </c>
      <c r="H13" s="1">
        <v>90</v>
      </c>
      <c r="I13" s="1">
        <v>8444163</v>
      </c>
      <c r="J13" s="1">
        <v>185</v>
      </c>
      <c r="K13" s="1">
        <f t="shared" si="2"/>
        <v>7</v>
      </c>
      <c r="L13" s="1"/>
      <c r="M13" s="1"/>
      <c r="N13" s="1"/>
      <c r="O13" s="1">
        <f t="shared" si="4"/>
        <v>38.4</v>
      </c>
      <c r="P13" s="5">
        <f t="shared" si="5"/>
        <v>426.19999999999993</v>
      </c>
      <c r="Q13" s="5"/>
      <c r="R13" s="1"/>
      <c r="S13" s="1">
        <f t="shared" si="6"/>
        <v>18</v>
      </c>
      <c r="T13" s="1">
        <f t="shared" si="7"/>
        <v>6.901041666666667</v>
      </c>
      <c r="U13" s="1">
        <v>13.8386</v>
      </c>
      <c r="V13" s="1">
        <v>21.4</v>
      </c>
      <c r="W13" s="1">
        <v>27.2</v>
      </c>
      <c r="X13" s="1">
        <v>22.4</v>
      </c>
      <c r="Y13" s="1">
        <v>29.8</v>
      </c>
      <c r="Z13" s="1">
        <v>19.399999999999999</v>
      </c>
      <c r="AA13" s="1"/>
      <c r="AB13" s="1">
        <f t="shared" si="3"/>
        <v>42.62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48</v>
      </c>
      <c r="B14" s="17" t="s">
        <v>31</v>
      </c>
      <c r="C14" s="17">
        <v>833</v>
      </c>
      <c r="D14" s="17"/>
      <c r="E14" s="17">
        <v>318</v>
      </c>
      <c r="F14" s="18">
        <v>506</v>
      </c>
      <c r="G14" s="6">
        <v>0.18</v>
      </c>
      <c r="H14" s="1">
        <v>150</v>
      </c>
      <c r="I14" s="1">
        <v>5038411</v>
      </c>
      <c r="J14" s="1">
        <v>321</v>
      </c>
      <c r="K14" s="1">
        <f t="shared" si="2"/>
        <v>-3</v>
      </c>
      <c r="L14" s="1"/>
      <c r="M14" s="1"/>
      <c r="N14" s="1"/>
      <c r="O14" s="1">
        <f t="shared" si="4"/>
        <v>63.6</v>
      </c>
      <c r="P14" s="5">
        <f>18*(O14+O15)-N14-N15-F14-F15</f>
        <v>590.20000000000005</v>
      </c>
      <c r="Q14" s="5"/>
      <c r="R14" s="1"/>
      <c r="S14" s="1">
        <f t="shared" si="6"/>
        <v>17.235849056603772</v>
      </c>
      <c r="T14" s="1">
        <f t="shared" si="7"/>
        <v>7.9559748427672954</v>
      </c>
      <c r="U14" s="1">
        <v>41.6</v>
      </c>
      <c r="V14" s="1">
        <v>45.4</v>
      </c>
      <c r="W14" s="1">
        <v>50</v>
      </c>
      <c r="X14" s="1">
        <v>40.4</v>
      </c>
      <c r="Y14" s="1">
        <v>44.6</v>
      </c>
      <c r="Z14" s="1">
        <v>-1</v>
      </c>
      <c r="AA14" s="1"/>
      <c r="AB14" s="1">
        <f t="shared" si="3"/>
        <v>106.236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23" t="s">
        <v>61</v>
      </c>
      <c r="B15" s="24" t="s">
        <v>31</v>
      </c>
      <c r="C15" s="24">
        <v>-1</v>
      </c>
      <c r="D15" s="24">
        <v>91</v>
      </c>
      <c r="E15" s="24">
        <v>9</v>
      </c>
      <c r="F15" s="25">
        <v>81</v>
      </c>
      <c r="G15" s="26">
        <v>0</v>
      </c>
      <c r="H15" s="27" t="e">
        <v>#N/A</v>
      </c>
      <c r="I15" s="27" t="s">
        <v>37</v>
      </c>
      <c r="J15" s="27">
        <v>18</v>
      </c>
      <c r="K15" s="27">
        <f>E15-J15</f>
        <v>-9</v>
      </c>
      <c r="L15" s="27"/>
      <c r="M15" s="27"/>
      <c r="N15" s="27"/>
      <c r="O15" s="27">
        <f>E15/5</f>
        <v>1.8</v>
      </c>
      <c r="P15" s="28"/>
      <c r="Q15" s="28"/>
      <c r="R15" s="27"/>
      <c r="S15" s="27">
        <f t="shared" si="6"/>
        <v>45</v>
      </c>
      <c r="T15" s="27">
        <f t="shared" si="7"/>
        <v>45</v>
      </c>
      <c r="U15" s="27">
        <v>0</v>
      </c>
      <c r="V15" s="27">
        <v>8.8000000000000007</v>
      </c>
      <c r="W15" s="27">
        <v>11</v>
      </c>
      <c r="X15" s="27">
        <v>9.4</v>
      </c>
      <c r="Y15" s="27">
        <v>31.2</v>
      </c>
      <c r="Z15" s="27">
        <v>47.2</v>
      </c>
      <c r="AA15" s="27"/>
      <c r="AB15" s="27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49</v>
      </c>
      <c r="B16" s="17" t="s">
        <v>31</v>
      </c>
      <c r="C16" s="17">
        <v>326</v>
      </c>
      <c r="D16" s="17"/>
      <c r="E16" s="17">
        <v>316</v>
      </c>
      <c r="F16" s="18">
        <v>7</v>
      </c>
      <c r="G16" s="6">
        <v>0.18</v>
      </c>
      <c r="H16" s="1">
        <v>150</v>
      </c>
      <c r="I16" s="1">
        <v>5038459</v>
      </c>
      <c r="J16" s="1">
        <v>332</v>
      </c>
      <c r="K16" s="1">
        <f t="shared" si="2"/>
        <v>-16</v>
      </c>
      <c r="L16" s="1"/>
      <c r="M16" s="1"/>
      <c r="N16" s="1">
        <v>282.00000000000011</v>
      </c>
      <c r="O16" s="1">
        <f t="shared" si="4"/>
        <v>63.2</v>
      </c>
      <c r="P16" s="5">
        <f>18*(O16+O17)-N16-N17-F16-F17</f>
        <v>834.6</v>
      </c>
      <c r="Q16" s="5"/>
      <c r="R16" s="1"/>
      <c r="S16" s="1">
        <f t="shared" si="6"/>
        <v>17.778481012658229</v>
      </c>
      <c r="T16" s="1">
        <f t="shared" si="7"/>
        <v>4.572784810126584</v>
      </c>
      <c r="U16" s="1">
        <v>31.6</v>
      </c>
      <c r="V16" s="1">
        <v>32.4</v>
      </c>
      <c r="W16" s="1">
        <v>3</v>
      </c>
      <c r="X16" s="1">
        <v>44.8</v>
      </c>
      <c r="Y16" s="1">
        <v>-0.2</v>
      </c>
      <c r="Z16" s="1">
        <v>0</v>
      </c>
      <c r="AA16" s="1"/>
      <c r="AB16" s="1">
        <f t="shared" si="3"/>
        <v>150.22800000000001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23" t="s">
        <v>62</v>
      </c>
      <c r="B17" s="24" t="s">
        <v>31</v>
      </c>
      <c r="C17" s="24">
        <v>152</v>
      </c>
      <c r="D17" s="24"/>
      <c r="E17" s="24">
        <v>30</v>
      </c>
      <c r="F17" s="25">
        <v>122</v>
      </c>
      <c r="G17" s="26">
        <v>0</v>
      </c>
      <c r="H17" s="27" t="e">
        <v>#N/A</v>
      </c>
      <c r="I17" s="27" t="s">
        <v>37</v>
      </c>
      <c r="J17" s="27">
        <v>28</v>
      </c>
      <c r="K17" s="27">
        <f>E17-J17</f>
        <v>2</v>
      </c>
      <c r="L17" s="27"/>
      <c r="M17" s="27"/>
      <c r="N17" s="27"/>
      <c r="O17" s="27">
        <f>E17/5</f>
        <v>6</v>
      </c>
      <c r="P17" s="28"/>
      <c r="Q17" s="28"/>
      <c r="R17" s="27"/>
      <c r="S17" s="27">
        <f t="shared" si="6"/>
        <v>20.333333333333332</v>
      </c>
      <c r="T17" s="27">
        <f t="shared" si="7"/>
        <v>20.333333333333332</v>
      </c>
      <c r="U17" s="27">
        <v>11.6</v>
      </c>
      <c r="V17" s="27">
        <v>21.8</v>
      </c>
      <c r="W17" s="27">
        <v>50.8</v>
      </c>
      <c r="X17" s="27">
        <v>2.6</v>
      </c>
      <c r="Y17" s="27">
        <v>50.6</v>
      </c>
      <c r="Z17" s="27">
        <v>57.6</v>
      </c>
      <c r="AA17" s="27"/>
      <c r="AB17" s="27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50</v>
      </c>
      <c r="B18" s="1" t="s">
        <v>31</v>
      </c>
      <c r="C18" s="1">
        <v>384</v>
      </c>
      <c r="D18" s="1"/>
      <c r="E18" s="1">
        <v>166</v>
      </c>
      <c r="F18" s="1">
        <v>216</v>
      </c>
      <c r="G18" s="6">
        <v>0.18</v>
      </c>
      <c r="H18" s="1">
        <v>150</v>
      </c>
      <c r="I18" s="1">
        <v>5038831</v>
      </c>
      <c r="J18" s="1">
        <v>175</v>
      </c>
      <c r="K18" s="1">
        <f t="shared" si="2"/>
        <v>-9</v>
      </c>
      <c r="L18" s="1"/>
      <c r="M18" s="1"/>
      <c r="N18" s="1"/>
      <c r="O18" s="1">
        <f t="shared" si="4"/>
        <v>33.200000000000003</v>
      </c>
      <c r="P18" s="5">
        <f t="shared" ref="P18" si="8">18*O18-N18-F18</f>
        <v>381.6</v>
      </c>
      <c r="Q18" s="5"/>
      <c r="R18" s="1"/>
      <c r="S18" s="1">
        <f t="shared" si="6"/>
        <v>18</v>
      </c>
      <c r="T18" s="1">
        <f t="shared" si="7"/>
        <v>6.5060240963855414</v>
      </c>
      <c r="U18" s="1">
        <v>5.2</v>
      </c>
      <c r="V18" s="1">
        <v>0.8</v>
      </c>
      <c r="W18" s="1">
        <v>18.8</v>
      </c>
      <c r="X18" s="1">
        <v>18.8</v>
      </c>
      <c r="Y18" s="1">
        <v>33.200000000000003</v>
      </c>
      <c r="Z18" s="1">
        <v>0</v>
      </c>
      <c r="AA18" s="1" t="s">
        <v>51</v>
      </c>
      <c r="AB18" s="1">
        <f t="shared" si="3"/>
        <v>68.688000000000002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52</v>
      </c>
      <c r="B19" s="17" t="s">
        <v>31</v>
      </c>
      <c r="C19" s="17">
        <v>24</v>
      </c>
      <c r="D19" s="17"/>
      <c r="E19" s="17">
        <v>2</v>
      </c>
      <c r="F19" s="18">
        <v>19</v>
      </c>
      <c r="G19" s="6">
        <v>0.18</v>
      </c>
      <c r="H19" s="1">
        <v>120</v>
      </c>
      <c r="I19" s="1">
        <v>5038855</v>
      </c>
      <c r="J19" s="1">
        <v>129</v>
      </c>
      <c r="K19" s="1">
        <f t="shared" si="2"/>
        <v>-127</v>
      </c>
      <c r="L19" s="1"/>
      <c r="M19" s="1"/>
      <c r="N19" s="1"/>
      <c r="O19" s="1">
        <f t="shared" si="4"/>
        <v>0.4</v>
      </c>
      <c r="P19" s="5">
        <v>10</v>
      </c>
      <c r="Q19" s="5"/>
      <c r="R19" s="1"/>
      <c r="S19" s="1">
        <f t="shared" si="6"/>
        <v>72.5</v>
      </c>
      <c r="T19" s="1">
        <f t="shared" si="7"/>
        <v>47.5</v>
      </c>
      <c r="U19" s="1">
        <v>0</v>
      </c>
      <c r="V19" s="1">
        <v>0</v>
      </c>
      <c r="W19" s="1">
        <v>20.6</v>
      </c>
      <c r="X19" s="1">
        <v>21</v>
      </c>
      <c r="Y19" s="1">
        <v>35.200000000000003</v>
      </c>
      <c r="Z19" s="1">
        <v>16.8</v>
      </c>
      <c r="AA19" s="1" t="s">
        <v>53</v>
      </c>
      <c r="AB19" s="1">
        <f t="shared" si="3"/>
        <v>1.7999999999999998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23" t="s">
        <v>64</v>
      </c>
      <c r="B20" s="24" t="s">
        <v>31</v>
      </c>
      <c r="C20" s="24">
        <v>5</v>
      </c>
      <c r="D20" s="24"/>
      <c r="E20" s="24">
        <v>-1</v>
      </c>
      <c r="F20" s="25">
        <v>5</v>
      </c>
      <c r="G20" s="26">
        <v>0</v>
      </c>
      <c r="H20" s="27" t="e">
        <v>#N/A</v>
      </c>
      <c r="I20" s="27" t="s">
        <v>37</v>
      </c>
      <c r="J20" s="27">
        <v>14</v>
      </c>
      <c r="K20" s="27">
        <f>E20-J20</f>
        <v>-15</v>
      </c>
      <c r="L20" s="27"/>
      <c r="M20" s="27"/>
      <c r="N20" s="27"/>
      <c r="O20" s="27">
        <f>E20/5</f>
        <v>-0.2</v>
      </c>
      <c r="P20" s="28"/>
      <c r="Q20" s="28"/>
      <c r="R20" s="27"/>
      <c r="S20" s="27">
        <f t="shared" si="6"/>
        <v>-25</v>
      </c>
      <c r="T20" s="27">
        <f t="shared" si="7"/>
        <v>-25</v>
      </c>
      <c r="U20" s="27">
        <v>0</v>
      </c>
      <c r="V20" s="27">
        <v>0</v>
      </c>
      <c r="W20" s="27">
        <v>0</v>
      </c>
      <c r="X20" s="27">
        <v>0.4</v>
      </c>
      <c r="Y20" s="27">
        <v>0</v>
      </c>
      <c r="Z20" s="27">
        <v>10.4</v>
      </c>
      <c r="AA20" s="27"/>
      <c r="AB20" s="27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54</v>
      </c>
      <c r="B21" s="17" t="s">
        <v>31</v>
      </c>
      <c r="C21" s="17">
        <v>1096</v>
      </c>
      <c r="D21" s="17"/>
      <c r="E21" s="17">
        <v>454</v>
      </c>
      <c r="F21" s="18">
        <v>623</v>
      </c>
      <c r="G21" s="6">
        <v>0.18</v>
      </c>
      <c r="H21" s="1">
        <v>150</v>
      </c>
      <c r="I21" s="1">
        <v>5038435</v>
      </c>
      <c r="J21" s="1">
        <v>462</v>
      </c>
      <c r="K21" s="1">
        <f t="shared" si="2"/>
        <v>-8</v>
      </c>
      <c r="L21" s="1"/>
      <c r="M21" s="1"/>
      <c r="N21" s="1"/>
      <c r="O21" s="1">
        <f t="shared" si="4"/>
        <v>90.8</v>
      </c>
      <c r="P21" s="5">
        <f>17*(O21+O22)-N21-N22-F21-F22</f>
        <v>919.59999999999991</v>
      </c>
      <c r="Q21" s="5"/>
      <c r="R21" s="1"/>
      <c r="S21" s="1">
        <f t="shared" si="6"/>
        <v>16.98898678414097</v>
      </c>
      <c r="T21" s="1">
        <f t="shared" si="7"/>
        <v>6.861233480176212</v>
      </c>
      <c r="U21" s="1">
        <v>14.6</v>
      </c>
      <c r="V21" s="1">
        <v>13.4</v>
      </c>
      <c r="W21" s="1">
        <v>8.4</v>
      </c>
      <c r="X21" s="1">
        <v>1.2</v>
      </c>
      <c r="Y21" s="1">
        <v>-0.4</v>
      </c>
      <c r="Z21" s="1">
        <v>8.8000000000000007</v>
      </c>
      <c r="AA21" s="1"/>
      <c r="AB21" s="1">
        <f t="shared" si="3"/>
        <v>165.52799999999999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3" t="s">
        <v>65</v>
      </c>
      <c r="B22" s="24" t="s">
        <v>31</v>
      </c>
      <c r="C22" s="24">
        <v>1</v>
      </c>
      <c r="D22" s="24"/>
      <c r="E22" s="24"/>
      <c r="F22" s="25">
        <v>1</v>
      </c>
      <c r="G22" s="26">
        <v>0</v>
      </c>
      <c r="H22" s="27" t="e">
        <v>#N/A</v>
      </c>
      <c r="I22" s="27" t="s">
        <v>37</v>
      </c>
      <c r="J22" s="27">
        <v>6</v>
      </c>
      <c r="K22" s="27">
        <f>E22-J22</f>
        <v>-6</v>
      </c>
      <c r="L22" s="27"/>
      <c r="M22" s="27"/>
      <c r="N22" s="27"/>
      <c r="O22" s="27">
        <f>E22/5</f>
        <v>0</v>
      </c>
      <c r="P22" s="28"/>
      <c r="Q22" s="28"/>
      <c r="R22" s="27"/>
      <c r="S22" s="27" t="e">
        <f t="shared" si="6"/>
        <v>#DIV/0!</v>
      </c>
      <c r="T22" s="27" t="e">
        <f t="shared" si="7"/>
        <v>#DIV/0!</v>
      </c>
      <c r="U22" s="27">
        <v>0</v>
      </c>
      <c r="V22" s="27">
        <v>34.4</v>
      </c>
      <c r="W22" s="27">
        <v>69.8</v>
      </c>
      <c r="X22" s="27">
        <v>54.4</v>
      </c>
      <c r="Y22" s="27">
        <v>80.400000000000006</v>
      </c>
      <c r="Z22" s="27">
        <v>60.6</v>
      </c>
      <c r="AA22" s="27"/>
      <c r="AB22" s="27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9" t="s">
        <v>55</v>
      </c>
      <c r="B23" s="19" t="s">
        <v>31</v>
      </c>
      <c r="C23" s="19">
        <v>185</v>
      </c>
      <c r="D23" s="19">
        <v>1</v>
      </c>
      <c r="E23" s="19">
        <v>27</v>
      </c>
      <c r="F23" s="19">
        <v>159</v>
      </c>
      <c r="G23" s="38">
        <v>0.4</v>
      </c>
      <c r="H23" s="19" t="e">
        <v>#N/A</v>
      </c>
      <c r="I23" s="19">
        <v>5039609</v>
      </c>
      <c r="J23" s="19">
        <v>27</v>
      </c>
      <c r="K23" s="19">
        <f t="shared" si="2"/>
        <v>0</v>
      </c>
      <c r="L23" s="19"/>
      <c r="M23" s="19"/>
      <c r="N23" s="19"/>
      <c r="O23" s="19">
        <f t="shared" si="4"/>
        <v>5.4</v>
      </c>
      <c r="P23" s="39"/>
      <c r="Q23" s="39"/>
      <c r="R23" s="19"/>
      <c r="S23" s="19">
        <f t="shared" si="6"/>
        <v>29.444444444444443</v>
      </c>
      <c r="T23" s="19">
        <f t="shared" si="7"/>
        <v>29.444444444444443</v>
      </c>
      <c r="U23" s="19">
        <v>23.6</v>
      </c>
      <c r="V23" s="19">
        <v>7.4</v>
      </c>
      <c r="W23" s="19">
        <v>4</v>
      </c>
      <c r="X23" s="19">
        <v>4.4000000000000004</v>
      </c>
      <c r="Y23" s="19">
        <v>0</v>
      </c>
      <c r="Z23" s="19">
        <v>0</v>
      </c>
      <c r="AA23" s="19" t="s">
        <v>86</v>
      </c>
      <c r="AB23" s="19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6" t="s">
        <v>56</v>
      </c>
      <c r="B24" s="17" t="s">
        <v>31</v>
      </c>
      <c r="C24" s="17">
        <v>751</v>
      </c>
      <c r="D24" s="17"/>
      <c r="E24" s="17">
        <v>264</v>
      </c>
      <c r="F24" s="18">
        <v>464</v>
      </c>
      <c r="G24" s="6">
        <v>0.18</v>
      </c>
      <c r="H24" s="1">
        <v>120</v>
      </c>
      <c r="I24" s="1">
        <v>5038398</v>
      </c>
      <c r="J24" s="1">
        <v>268</v>
      </c>
      <c r="K24" s="1">
        <f t="shared" si="2"/>
        <v>-4</v>
      </c>
      <c r="L24" s="1"/>
      <c r="M24" s="1"/>
      <c r="N24" s="1"/>
      <c r="O24" s="1">
        <f t="shared" si="4"/>
        <v>52.8</v>
      </c>
      <c r="P24" s="5">
        <f>18*(O24+O25)-N24-N25-F24-F25</f>
        <v>511.79999999999995</v>
      </c>
      <c r="Q24" s="5"/>
      <c r="R24" s="1"/>
      <c r="S24" s="1">
        <f t="shared" si="6"/>
        <v>18.481060606060606</v>
      </c>
      <c r="T24" s="1">
        <f t="shared" si="7"/>
        <v>8.787878787878789</v>
      </c>
      <c r="U24" s="1">
        <v>28</v>
      </c>
      <c r="V24" s="1">
        <v>25.4</v>
      </c>
      <c r="W24" s="1">
        <v>-0.2</v>
      </c>
      <c r="X24" s="1">
        <v>-0.8</v>
      </c>
      <c r="Y24" s="1">
        <v>-0.2</v>
      </c>
      <c r="Z24" s="1">
        <v>0</v>
      </c>
      <c r="AA24" s="1"/>
      <c r="AB24" s="1">
        <f t="shared" si="3"/>
        <v>92.123999999999995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3" t="s">
        <v>68</v>
      </c>
      <c r="B25" s="24" t="s">
        <v>31</v>
      </c>
      <c r="C25" s="24">
        <v>20</v>
      </c>
      <c r="D25" s="24"/>
      <c r="E25" s="24">
        <v>9</v>
      </c>
      <c r="F25" s="25">
        <v>7</v>
      </c>
      <c r="G25" s="26">
        <v>0</v>
      </c>
      <c r="H25" s="27" t="e">
        <v>#N/A</v>
      </c>
      <c r="I25" s="27" t="s">
        <v>37</v>
      </c>
      <c r="J25" s="27">
        <v>12</v>
      </c>
      <c r="K25" s="27">
        <f>E25-J25</f>
        <v>-3</v>
      </c>
      <c r="L25" s="27"/>
      <c r="M25" s="27"/>
      <c r="N25" s="27"/>
      <c r="O25" s="27">
        <f>E25/5</f>
        <v>1.8</v>
      </c>
      <c r="P25" s="28"/>
      <c r="Q25" s="28"/>
      <c r="R25" s="27"/>
      <c r="S25" s="27">
        <f t="shared" si="6"/>
        <v>3.8888888888888888</v>
      </c>
      <c r="T25" s="27">
        <f t="shared" si="7"/>
        <v>3.8888888888888888</v>
      </c>
      <c r="U25" s="27">
        <v>12.4</v>
      </c>
      <c r="V25" s="27">
        <v>15.6</v>
      </c>
      <c r="W25" s="27">
        <v>54.4</v>
      </c>
      <c r="X25" s="27">
        <v>20.399999999999999</v>
      </c>
      <c r="Y25" s="27">
        <v>57.8</v>
      </c>
      <c r="Z25" s="27">
        <v>45.8</v>
      </c>
      <c r="AA25" s="27"/>
      <c r="AB25" s="27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6" t="s">
        <v>57</v>
      </c>
      <c r="B26" s="17" t="s">
        <v>36</v>
      </c>
      <c r="C26" s="17">
        <v>95.902000000000001</v>
      </c>
      <c r="D26" s="17">
        <v>66.828000000000003</v>
      </c>
      <c r="E26" s="17">
        <v>70.2</v>
      </c>
      <c r="F26" s="18">
        <v>92.53</v>
      </c>
      <c r="G26" s="6">
        <v>1</v>
      </c>
      <c r="H26" s="1">
        <v>150</v>
      </c>
      <c r="I26" s="1">
        <v>5038572</v>
      </c>
      <c r="J26" s="1">
        <v>70</v>
      </c>
      <c r="K26" s="1">
        <f t="shared" si="2"/>
        <v>0.20000000000000284</v>
      </c>
      <c r="L26" s="1"/>
      <c r="M26" s="1"/>
      <c r="N26" s="1"/>
      <c r="O26" s="1">
        <f t="shared" si="4"/>
        <v>14.040000000000001</v>
      </c>
      <c r="P26" s="5">
        <f>18*(O26+O27)-N26-N27-F26-F27</f>
        <v>195.76779999999999</v>
      </c>
      <c r="Q26" s="5"/>
      <c r="R26" s="1"/>
      <c r="S26" s="1">
        <f t="shared" si="6"/>
        <v>20.534031339031337</v>
      </c>
      <c r="T26" s="1">
        <f t="shared" si="7"/>
        <v>6.5904558404558404</v>
      </c>
      <c r="U26" s="1">
        <v>12.7212</v>
      </c>
      <c r="V26" s="1">
        <v>0.74439999999999995</v>
      </c>
      <c r="W26" s="1">
        <v>7.8474000000000004</v>
      </c>
      <c r="X26" s="1">
        <v>30.4222</v>
      </c>
      <c r="Y26" s="1">
        <v>29.7438</v>
      </c>
      <c r="Z26" s="1">
        <v>13.245200000000001</v>
      </c>
      <c r="AA26" s="1"/>
      <c r="AB26" s="1">
        <f t="shared" si="3"/>
        <v>195.76779999999999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3" t="s">
        <v>74</v>
      </c>
      <c r="B27" s="24" t="s">
        <v>36</v>
      </c>
      <c r="C27" s="24">
        <v>247.53700000000001</v>
      </c>
      <c r="D27" s="24"/>
      <c r="E27" s="24">
        <v>46.688000000000002</v>
      </c>
      <c r="F27" s="25">
        <v>132.499</v>
      </c>
      <c r="G27" s="26">
        <v>0</v>
      </c>
      <c r="H27" s="27" t="e">
        <v>#N/A</v>
      </c>
      <c r="I27" s="27" t="s">
        <v>37</v>
      </c>
      <c r="J27" s="27">
        <v>42.6</v>
      </c>
      <c r="K27" s="27">
        <f>E27-J27</f>
        <v>4.088000000000001</v>
      </c>
      <c r="L27" s="27"/>
      <c r="M27" s="27"/>
      <c r="N27" s="27"/>
      <c r="O27" s="27">
        <f>E27/5</f>
        <v>9.3376000000000001</v>
      </c>
      <c r="P27" s="28"/>
      <c r="Q27" s="28"/>
      <c r="R27" s="27"/>
      <c r="S27" s="27">
        <f t="shared" si="6"/>
        <v>14.189834647018506</v>
      </c>
      <c r="T27" s="27">
        <f t="shared" si="7"/>
        <v>14.189834647018506</v>
      </c>
      <c r="U27" s="27">
        <v>8.3236000000000008</v>
      </c>
      <c r="V27" s="27">
        <v>23.399799999999999</v>
      </c>
      <c r="W27" s="27">
        <v>6.5052000000000003</v>
      </c>
      <c r="X27" s="27">
        <v>0</v>
      </c>
      <c r="Y27" s="27">
        <v>0</v>
      </c>
      <c r="Z27" s="27">
        <v>0</v>
      </c>
      <c r="AA27" s="27"/>
      <c r="AB27" s="27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6" t="s">
        <v>58</v>
      </c>
      <c r="B28" s="17" t="s">
        <v>36</v>
      </c>
      <c r="C28" s="17">
        <v>-3.024</v>
      </c>
      <c r="D28" s="17">
        <v>3.024</v>
      </c>
      <c r="E28" s="17">
        <v>10.14</v>
      </c>
      <c r="F28" s="18">
        <v>-10.14</v>
      </c>
      <c r="G28" s="6">
        <v>1</v>
      </c>
      <c r="H28" s="1">
        <v>150</v>
      </c>
      <c r="I28" s="1">
        <v>5038596</v>
      </c>
      <c r="J28" s="1">
        <v>9.5</v>
      </c>
      <c r="K28" s="1">
        <f t="shared" si="2"/>
        <v>0.64000000000000057</v>
      </c>
      <c r="L28" s="1"/>
      <c r="M28" s="1"/>
      <c r="N28" s="1">
        <v>80</v>
      </c>
      <c r="O28" s="1">
        <f t="shared" si="4"/>
        <v>2.028</v>
      </c>
      <c r="P28" s="5"/>
      <c r="Q28" s="5"/>
      <c r="R28" s="1"/>
      <c r="S28" s="1">
        <f t="shared" si="6"/>
        <v>34.447731755424066</v>
      </c>
      <c r="T28" s="1">
        <f t="shared" si="7"/>
        <v>34.447731755424066</v>
      </c>
      <c r="U28" s="1">
        <v>0.6048</v>
      </c>
      <c r="V28" s="1">
        <v>0</v>
      </c>
      <c r="W28" s="1">
        <v>21.397200000000002</v>
      </c>
      <c r="X28" s="1">
        <v>19.292999999999999</v>
      </c>
      <c r="Y28" s="1">
        <v>28.086400000000001</v>
      </c>
      <c r="Z28" s="1">
        <v>10.0816</v>
      </c>
      <c r="AA28" s="20" t="s">
        <v>33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9" t="s">
        <v>63</v>
      </c>
      <c r="B29" s="30" t="s">
        <v>36</v>
      </c>
      <c r="C29" s="30">
        <v>-3.798</v>
      </c>
      <c r="D29" s="30">
        <v>3.798</v>
      </c>
      <c r="E29" s="30"/>
      <c r="F29" s="31"/>
      <c r="G29" s="26">
        <v>0</v>
      </c>
      <c r="H29" s="27" t="e">
        <v>#N/A</v>
      </c>
      <c r="I29" s="27" t="s">
        <v>37</v>
      </c>
      <c r="J29" s="27"/>
      <c r="K29" s="27">
        <f>E29-J29</f>
        <v>0</v>
      </c>
      <c r="L29" s="27"/>
      <c r="M29" s="27"/>
      <c r="N29" s="27"/>
      <c r="O29" s="27">
        <f>E29/5</f>
        <v>0</v>
      </c>
      <c r="P29" s="28"/>
      <c r="Q29" s="28"/>
      <c r="R29" s="27"/>
      <c r="S29" s="27" t="e">
        <f t="shared" si="6"/>
        <v>#DIV/0!</v>
      </c>
      <c r="T29" s="27" t="e">
        <f t="shared" si="7"/>
        <v>#DIV/0!</v>
      </c>
      <c r="U29" s="27">
        <v>0.75960000000000005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/>
      <c r="AB29" s="27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9" t="s">
        <v>35</v>
      </c>
      <c r="B30" s="30" t="s">
        <v>36</v>
      </c>
      <c r="C30" s="30">
        <v>103.655</v>
      </c>
      <c r="D30" s="30"/>
      <c r="E30" s="30">
        <v>7.1559999999999997</v>
      </c>
      <c r="F30" s="31">
        <v>93.570999999999998</v>
      </c>
      <c r="G30" s="26">
        <v>0</v>
      </c>
      <c r="H30" s="27" t="e">
        <v>#N/A</v>
      </c>
      <c r="I30" s="27" t="s">
        <v>37</v>
      </c>
      <c r="J30" s="27">
        <v>5.5</v>
      </c>
      <c r="K30" s="27">
        <f>E30-J30</f>
        <v>1.6559999999999997</v>
      </c>
      <c r="L30" s="27"/>
      <c r="M30" s="27"/>
      <c r="N30" s="27"/>
      <c r="O30" s="27">
        <f>E30/5</f>
        <v>1.4312</v>
      </c>
      <c r="P30" s="28"/>
      <c r="Q30" s="28"/>
      <c r="R30" s="27"/>
      <c r="S30" s="27">
        <f t="shared" si="6"/>
        <v>65.379401900503069</v>
      </c>
      <c r="T30" s="27">
        <f t="shared" si="7"/>
        <v>65.379401900503069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2" t="s">
        <v>33</v>
      </c>
      <c r="AB30" s="27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23" t="s">
        <v>75</v>
      </c>
      <c r="B31" s="24" t="s">
        <v>36</v>
      </c>
      <c r="C31" s="24">
        <v>202.36600000000001</v>
      </c>
      <c r="D31" s="24"/>
      <c r="E31" s="24">
        <v>47.701000000000001</v>
      </c>
      <c r="F31" s="25">
        <v>152.29900000000001</v>
      </c>
      <c r="G31" s="26">
        <v>0</v>
      </c>
      <c r="H31" s="27" t="e">
        <v>#N/A</v>
      </c>
      <c r="I31" s="27" t="s">
        <v>37</v>
      </c>
      <c r="J31" s="27">
        <v>44.6</v>
      </c>
      <c r="K31" s="27">
        <f>E31-J31</f>
        <v>3.1009999999999991</v>
      </c>
      <c r="L31" s="27"/>
      <c r="M31" s="27"/>
      <c r="N31" s="27"/>
      <c r="O31" s="27">
        <f>E31/5</f>
        <v>9.5402000000000005</v>
      </c>
      <c r="P31" s="28"/>
      <c r="Q31" s="28"/>
      <c r="R31" s="27"/>
      <c r="S31" s="27">
        <f t="shared" si="6"/>
        <v>15.96392109180101</v>
      </c>
      <c r="T31" s="27">
        <f t="shared" si="7"/>
        <v>15.96392109180101</v>
      </c>
      <c r="U31" s="27">
        <v>10.846</v>
      </c>
      <c r="V31" s="27">
        <v>21.605599999999999</v>
      </c>
      <c r="W31" s="27">
        <v>0</v>
      </c>
      <c r="X31" s="27">
        <v>0</v>
      </c>
      <c r="Y31" s="27">
        <v>0</v>
      </c>
      <c r="Z31" s="27">
        <v>0</v>
      </c>
      <c r="AA31" s="20" t="s">
        <v>33</v>
      </c>
      <c r="AB31" s="27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32" t="s">
        <v>59</v>
      </c>
      <c r="B32" s="33" t="s">
        <v>36</v>
      </c>
      <c r="C32" s="33"/>
      <c r="D32" s="33"/>
      <c r="E32" s="33"/>
      <c r="F32" s="34"/>
      <c r="G32" s="35">
        <v>1</v>
      </c>
      <c r="H32" s="36">
        <v>120</v>
      </c>
      <c r="I32" s="36">
        <v>8785204</v>
      </c>
      <c r="J32" s="36"/>
      <c r="K32" s="36">
        <f t="shared" si="2"/>
        <v>0</v>
      </c>
      <c r="L32" s="36"/>
      <c r="M32" s="36"/>
      <c r="N32" s="36"/>
      <c r="O32" s="36">
        <f t="shared" si="4"/>
        <v>0</v>
      </c>
      <c r="P32" s="37"/>
      <c r="Q32" s="37"/>
      <c r="R32" s="36"/>
      <c r="S32" s="36" t="e">
        <f t="shared" si="6"/>
        <v>#DIV/0!</v>
      </c>
      <c r="T32" s="36" t="e">
        <f t="shared" si="7"/>
        <v>#DIV/0!</v>
      </c>
      <c r="U32" s="36">
        <v>0</v>
      </c>
      <c r="V32" s="36">
        <v>-0.58440000000000003</v>
      </c>
      <c r="W32" s="36">
        <v>11.700799999999999</v>
      </c>
      <c r="X32" s="36">
        <v>-2.202</v>
      </c>
      <c r="Y32" s="36">
        <v>0</v>
      </c>
      <c r="Z32" s="36">
        <v>10.372</v>
      </c>
      <c r="AA32" s="36" t="s">
        <v>60</v>
      </c>
      <c r="AB32" s="36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23" t="s">
        <v>43</v>
      </c>
      <c r="B33" s="24" t="s">
        <v>36</v>
      </c>
      <c r="C33" s="24">
        <v>283.88200000000001</v>
      </c>
      <c r="D33" s="24"/>
      <c r="E33" s="24">
        <v>46.860999999999997</v>
      </c>
      <c r="F33" s="25">
        <v>237.02099999999999</v>
      </c>
      <c r="G33" s="26">
        <v>0</v>
      </c>
      <c r="H33" s="27" t="e">
        <v>#N/A</v>
      </c>
      <c r="I33" s="27" t="s">
        <v>37</v>
      </c>
      <c r="J33" s="27">
        <v>50.8</v>
      </c>
      <c r="K33" s="27">
        <f>E33-J33</f>
        <v>-3.9390000000000001</v>
      </c>
      <c r="L33" s="27"/>
      <c r="M33" s="27"/>
      <c r="N33" s="27"/>
      <c r="O33" s="27">
        <f>E33/5</f>
        <v>9.3721999999999994</v>
      </c>
      <c r="P33" s="28"/>
      <c r="Q33" s="28"/>
      <c r="R33" s="27"/>
      <c r="S33" s="27">
        <f t="shared" si="6"/>
        <v>25.289793218241183</v>
      </c>
      <c r="T33" s="27">
        <f t="shared" si="7"/>
        <v>25.289793218241183</v>
      </c>
      <c r="U33" s="27">
        <v>9.4589999999999996</v>
      </c>
      <c r="V33" s="27">
        <v>12.73</v>
      </c>
      <c r="W33" s="27">
        <v>0</v>
      </c>
      <c r="X33" s="27">
        <v>0</v>
      </c>
      <c r="Y33" s="27">
        <v>0</v>
      </c>
      <c r="Z33" s="27">
        <v>0</v>
      </c>
      <c r="AA33" s="27"/>
      <c r="AB33" s="27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" t="s">
        <v>70</v>
      </c>
      <c r="B34" s="1" t="s">
        <v>31</v>
      </c>
      <c r="C34" s="1">
        <v>413</v>
      </c>
      <c r="D34" s="1">
        <v>3</v>
      </c>
      <c r="E34" s="1">
        <v>174</v>
      </c>
      <c r="F34" s="1">
        <v>217</v>
      </c>
      <c r="G34" s="6">
        <v>0.1</v>
      </c>
      <c r="H34" s="1">
        <v>60</v>
      </c>
      <c r="I34" s="1">
        <v>8444170</v>
      </c>
      <c r="J34" s="1">
        <v>185</v>
      </c>
      <c r="K34" s="1">
        <f t="shared" ref="K34:K49" si="9">E34-J34</f>
        <v>-11</v>
      </c>
      <c r="L34" s="1"/>
      <c r="M34" s="1"/>
      <c r="N34" s="1"/>
      <c r="O34" s="1">
        <f t="shared" si="4"/>
        <v>34.799999999999997</v>
      </c>
      <c r="P34" s="5">
        <f t="shared" ref="P34" si="10">18*O34-N34-F34</f>
        <v>409.4</v>
      </c>
      <c r="Q34" s="5"/>
      <c r="R34" s="1"/>
      <c r="S34" s="1">
        <f t="shared" si="6"/>
        <v>18</v>
      </c>
      <c r="T34" s="1">
        <f t="shared" si="7"/>
        <v>6.2356321839080469</v>
      </c>
      <c r="U34" s="1">
        <v>14.4</v>
      </c>
      <c r="V34" s="1">
        <v>26.4</v>
      </c>
      <c r="W34" s="1">
        <v>29</v>
      </c>
      <c r="X34" s="1">
        <v>28.6</v>
      </c>
      <c r="Y34" s="1">
        <v>35.4</v>
      </c>
      <c r="Z34" s="1">
        <v>24.8</v>
      </c>
      <c r="AA34" s="1"/>
      <c r="AB34" s="1">
        <f t="shared" si="3"/>
        <v>40.94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6" t="s">
        <v>71</v>
      </c>
      <c r="B35" s="17" t="s">
        <v>36</v>
      </c>
      <c r="C35" s="17">
        <v>645.74300000000005</v>
      </c>
      <c r="D35" s="17"/>
      <c r="E35" s="17">
        <v>128.66800000000001</v>
      </c>
      <c r="F35" s="18">
        <v>517.07500000000005</v>
      </c>
      <c r="G35" s="6">
        <v>1</v>
      </c>
      <c r="H35" s="1">
        <v>120</v>
      </c>
      <c r="I35" s="1">
        <v>5522704</v>
      </c>
      <c r="J35" s="1">
        <v>150.30000000000001</v>
      </c>
      <c r="K35" s="1">
        <f t="shared" si="9"/>
        <v>-21.632000000000005</v>
      </c>
      <c r="L35" s="1"/>
      <c r="M35" s="1"/>
      <c r="N35" s="1"/>
      <c r="O35" s="1">
        <f t="shared" si="4"/>
        <v>25.733600000000003</v>
      </c>
      <c r="P35" s="5">
        <f>18*(O35+O36)-N35-N36-F35-F36</f>
        <v>103.46360000000007</v>
      </c>
      <c r="Q35" s="5"/>
      <c r="R35" s="1"/>
      <c r="S35" s="1">
        <f t="shared" si="6"/>
        <v>24.113944415083783</v>
      </c>
      <c r="T35" s="1">
        <f t="shared" si="7"/>
        <v>20.093379861348588</v>
      </c>
      <c r="U35" s="1">
        <v>28.8416</v>
      </c>
      <c r="V35" s="1">
        <v>20.595800000000001</v>
      </c>
      <c r="W35" s="1">
        <v>3.5646</v>
      </c>
      <c r="X35" s="1">
        <v>34.6496</v>
      </c>
      <c r="Y35" s="1">
        <v>40.868000000000002</v>
      </c>
      <c r="Z35" s="1">
        <v>14.9244</v>
      </c>
      <c r="AA35" s="1"/>
      <c r="AB35" s="1">
        <f t="shared" si="3"/>
        <v>103.46360000000007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23" t="s">
        <v>66</v>
      </c>
      <c r="B36" s="24" t="s">
        <v>36</v>
      </c>
      <c r="C36" s="24">
        <v>-33.188000000000002</v>
      </c>
      <c r="D36" s="24">
        <v>33.188000000000002</v>
      </c>
      <c r="E36" s="24">
        <v>34.203000000000003</v>
      </c>
      <c r="F36" s="25">
        <v>-34.203000000000003</v>
      </c>
      <c r="G36" s="26">
        <v>0</v>
      </c>
      <c r="H36" s="27" t="e">
        <v>#N/A</v>
      </c>
      <c r="I36" s="27" t="s">
        <v>37</v>
      </c>
      <c r="J36" s="27">
        <v>38.5</v>
      </c>
      <c r="K36" s="27">
        <f>E36-J36</f>
        <v>-4.296999999999997</v>
      </c>
      <c r="L36" s="27"/>
      <c r="M36" s="27"/>
      <c r="N36" s="27"/>
      <c r="O36" s="27">
        <f>E36/5</f>
        <v>6.8406000000000002</v>
      </c>
      <c r="P36" s="28"/>
      <c r="Q36" s="28"/>
      <c r="R36" s="27"/>
      <c r="S36" s="27">
        <f t="shared" si="6"/>
        <v>-5</v>
      </c>
      <c r="T36" s="27">
        <f t="shared" si="7"/>
        <v>-5</v>
      </c>
      <c r="U36" s="27">
        <v>5.5114000000000001</v>
      </c>
      <c r="V36" s="27">
        <v>6.6866000000000003</v>
      </c>
      <c r="W36" s="27">
        <v>2.5074000000000001</v>
      </c>
      <c r="X36" s="27">
        <v>2.9279999999999999</v>
      </c>
      <c r="Y36" s="27">
        <v>3.1640000000000001</v>
      </c>
      <c r="Z36" s="27">
        <v>18.171399999999998</v>
      </c>
      <c r="AA36" s="27" t="s">
        <v>67</v>
      </c>
      <c r="AB36" s="27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72</v>
      </c>
      <c r="B37" s="1" t="s">
        <v>31</v>
      </c>
      <c r="C37" s="1">
        <v>321</v>
      </c>
      <c r="D37" s="1"/>
      <c r="E37" s="1">
        <v>74</v>
      </c>
      <c r="F37" s="1">
        <v>247</v>
      </c>
      <c r="G37" s="6">
        <v>0.14000000000000001</v>
      </c>
      <c r="H37" s="1">
        <v>180</v>
      </c>
      <c r="I37" s="1">
        <v>9988391</v>
      </c>
      <c r="J37" s="1">
        <v>66</v>
      </c>
      <c r="K37" s="1">
        <f t="shared" si="9"/>
        <v>8</v>
      </c>
      <c r="L37" s="1"/>
      <c r="M37" s="1"/>
      <c r="N37" s="1"/>
      <c r="O37" s="1">
        <f t="shared" si="4"/>
        <v>14.8</v>
      </c>
      <c r="P37" s="5">
        <f t="shared" ref="P37" si="11">18*O37-N37-F37</f>
        <v>19.400000000000034</v>
      </c>
      <c r="Q37" s="5"/>
      <c r="R37" s="1"/>
      <c r="S37" s="1">
        <f t="shared" si="6"/>
        <v>18</v>
      </c>
      <c r="T37" s="1">
        <f t="shared" si="7"/>
        <v>16.689189189189189</v>
      </c>
      <c r="U37" s="1">
        <v>9</v>
      </c>
      <c r="V37" s="1">
        <v>11.8</v>
      </c>
      <c r="W37" s="1">
        <v>21.4</v>
      </c>
      <c r="X37" s="1">
        <v>12.8</v>
      </c>
      <c r="Y37" s="1">
        <v>16.2</v>
      </c>
      <c r="Z37" s="1">
        <v>11.4</v>
      </c>
      <c r="AA37" s="1"/>
      <c r="AB37" s="1">
        <f t="shared" si="3"/>
        <v>2.7160000000000051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73</v>
      </c>
      <c r="B38" s="14" t="s">
        <v>31</v>
      </c>
      <c r="C38" s="14">
        <v>520</v>
      </c>
      <c r="D38" s="14"/>
      <c r="E38" s="14">
        <v>158</v>
      </c>
      <c r="F38" s="15">
        <v>361</v>
      </c>
      <c r="G38" s="6">
        <v>0.18</v>
      </c>
      <c r="H38" s="1">
        <v>270</v>
      </c>
      <c r="I38" s="1">
        <v>9988681</v>
      </c>
      <c r="J38" s="1">
        <v>154</v>
      </c>
      <c r="K38" s="1">
        <f t="shared" si="9"/>
        <v>4</v>
      </c>
      <c r="L38" s="1"/>
      <c r="M38" s="1"/>
      <c r="N38" s="1"/>
      <c r="O38" s="1">
        <f t="shared" si="4"/>
        <v>31.6</v>
      </c>
      <c r="P38" s="5">
        <f>18*(O38+O39)-N38-N39-F38-F39</f>
        <v>221.60000000000002</v>
      </c>
      <c r="Q38" s="5"/>
      <c r="R38" s="1"/>
      <c r="S38" s="1">
        <f t="shared" si="6"/>
        <v>18.436708860759495</v>
      </c>
      <c r="T38" s="1">
        <f t="shared" si="7"/>
        <v>11.424050632911392</v>
      </c>
      <c r="U38" s="1">
        <v>25.6</v>
      </c>
      <c r="V38" s="1">
        <v>23</v>
      </c>
      <c r="W38" s="1">
        <v>34.799999999999997</v>
      </c>
      <c r="X38" s="1">
        <v>38.799999999999997</v>
      </c>
      <c r="Y38" s="1">
        <v>35.6</v>
      </c>
      <c r="Z38" s="1">
        <v>37</v>
      </c>
      <c r="AA38" s="1"/>
      <c r="AB38" s="1">
        <f t="shared" si="3"/>
        <v>39.888000000000005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23" t="s">
        <v>69</v>
      </c>
      <c r="B39" s="24" t="s">
        <v>31</v>
      </c>
      <c r="C39" s="24"/>
      <c r="D39" s="24"/>
      <c r="E39" s="24">
        <v>3</v>
      </c>
      <c r="F39" s="25">
        <v>-3</v>
      </c>
      <c r="G39" s="26">
        <v>0</v>
      </c>
      <c r="H39" s="27" t="e">
        <v>#N/A</v>
      </c>
      <c r="I39" s="27" t="s">
        <v>37</v>
      </c>
      <c r="J39" s="27">
        <v>3</v>
      </c>
      <c r="K39" s="27">
        <f>E39-J39</f>
        <v>0</v>
      </c>
      <c r="L39" s="27"/>
      <c r="M39" s="27"/>
      <c r="N39" s="27"/>
      <c r="O39" s="27">
        <f>E39/5</f>
        <v>0.6</v>
      </c>
      <c r="P39" s="28"/>
      <c r="Q39" s="28"/>
      <c r="R39" s="27"/>
      <c r="S39" s="27">
        <f t="shared" si="6"/>
        <v>-5</v>
      </c>
      <c r="T39" s="27">
        <f t="shared" si="7"/>
        <v>-5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/>
      <c r="AB39" s="27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36</v>
      </c>
      <c r="C40" s="1">
        <v>68.861999999999995</v>
      </c>
      <c r="D40" s="1"/>
      <c r="E40" s="1">
        <v>50.155000000000001</v>
      </c>
      <c r="F40" s="1">
        <v>18.707000000000001</v>
      </c>
      <c r="G40" s="6">
        <v>1</v>
      </c>
      <c r="H40" s="1">
        <v>120</v>
      </c>
      <c r="I40" s="1">
        <v>8785198</v>
      </c>
      <c r="J40" s="1">
        <v>47.9</v>
      </c>
      <c r="K40" s="1">
        <f t="shared" si="9"/>
        <v>2.2550000000000026</v>
      </c>
      <c r="L40" s="1"/>
      <c r="M40" s="1"/>
      <c r="N40" s="1"/>
      <c r="O40" s="1">
        <f t="shared" si="4"/>
        <v>10.031000000000001</v>
      </c>
      <c r="P40" s="5">
        <f t="shared" ref="P40:P43" si="12">18*O40-N40-F40</f>
        <v>161.85100000000003</v>
      </c>
      <c r="Q40" s="5"/>
      <c r="R40" s="1"/>
      <c r="S40" s="1">
        <f t="shared" si="6"/>
        <v>18</v>
      </c>
      <c r="T40" s="1">
        <f t="shared" si="7"/>
        <v>1.8649187518692054</v>
      </c>
      <c r="U40" s="1">
        <v>4.9951999999999996</v>
      </c>
      <c r="V40" s="1">
        <v>0</v>
      </c>
      <c r="W40" s="1">
        <v>14.185</v>
      </c>
      <c r="X40" s="1">
        <v>1.1859999999999999</v>
      </c>
      <c r="Y40" s="1">
        <v>5.8150000000000004</v>
      </c>
      <c r="Z40" s="1">
        <v>9.5936000000000003</v>
      </c>
      <c r="AA40" s="1" t="s">
        <v>46</v>
      </c>
      <c r="AB40" s="1">
        <f t="shared" si="3"/>
        <v>161.85100000000003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77</v>
      </c>
      <c r="B41" s="1" t="s">
        <v>36</v>
      </c>
      <c r="C41" s="1"/>
      <c r="D41" s="1"/>
      <c r="E41" s="1"/>
      <c r="F41" s="1"/>
      <c r="G41" s="6">
        <v>1</v>
      </c>
      <c r="H41" s="1">
        <v>180</v>
      </c>
      <c r="I41" s="1">
        <v>5038619</v>
      </c>
      <c r="J41" s="1">
        <v>3.5</v>
      </c>
      <c r="K41" s="1">
        <f t="shared" si="9"/>
        <v>-3.5</v>
      </c>
      <c r="L41" s="1"/>
      <c r="M41" s="1"/>
      <c r="N41" s="1">
        <v>50</v>
      </c>
      <c r="O41" s="1">
        <f t="shared" si="4"/>
        <v>0</v>
      </c>
      <c r="P41" s="5"/>
      <c r="Q41" s="5"/>
      <c r="R41" s="1"/>
      <c r="S41" s="1" t="e">
        <f t="shared" si="6"/>
        <v>#DIV/0!</v>
      </c>
      <c r="T41" s="1" t="e">
        <f t="shared" si="7"/>
        <v>#DIV/0!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 t="s">
        <v>53</v>
      </c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31</v>
      </c>
      <c r="C42" s="1">
        <v>859</v>
      </c>
      <c r="D42" s="1"/>
      <c r="E42" s="1">
        <v>449</v>
      </c>
      <c r="F42" s="1">
        <v>397</v>
      </c>
      <c r="G42" s="6">
        <v>0.1</v>
      </c>
      <c r="H42" s="1">
        <v>60</v>
      </c>
      <c r="I42" s="1">
        <v>8444187</v>
      </c>
      <c r="J42" s="1">
        <v>468</v>
      </c>
      <c r="K42" s="1">
        <f t="shared" si="9"/>
        <v>-19</v>
      </c>
      <c r="L42" s="1"/>
      <c r="M42" s="1"/>
      <c r="N42" s="1">
        <v>363.8</v>
      </c>
      <c r="O42" s="1">
        <f t="shared" si="4"/>
        <v>89.8</v>
      </c>
      <c r="P42" s="5">
        <f t="shared" si="12"/>
        <v>855.59999999999991</v>
      </c>
      <c r="Q42" s="5"/>
      <c r="R42" s="1"/>
      <c r="S42" s="1">
        <f t="shared" si="6"/>
        <v>18</v>
      </c>
      <c r="T42" s="1">
        <f t="shared" si="7"/>
        <v>8.4721603563474392</v>
      </c>
      <c r="U42" s="1">
        <v>63.6</v>
      </c>
      <c r="V42" s="1">
        <v>86.2</v>
      </c>
      <c r="W42" s="1">
        <v>82.4</v>
      </c>
      <c r="X42" s="1">
        <v>83.2</v>
      </c>
      <c r="Y42" s="1">
        <v>89.8</v>
      </c>
      <c r="Z42" s="1">
        <v>95.8</v>
      </c>
      <c r="AA42" s="1"/>
      <c r="AB42" s="1">
        <f t="shared" si="3"/>
        <v>85.56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31</v>
      </c>
      <c r="C43" s="1">
        <v>486</v>
      </c>
      <c r="D43" s="1">
        <v>3</v>
      </c>
      <c r="E43" s="1">
        <v>283</v>
      </c>
      <c r="F43" s="1">
        <v>196</v>
      </c>
      <c r="G43" s="6">
        <v>0.1</v>
      </c>
      <c r="H43" s="1">
        <v>90</v>
      </c>
      <c r="I43" s="1">
        <v>8444194</v>
      </c>
      <c r="J43" s="1">
        <v>297</v>
      </c>
      <c r="K43" s="1">
        <f t="shared" si="9"/>
        <v>-14</v>
      </c>
      <c r="L43" s="1"/>
      <c r="M43" s="1"/>
      <c r="N43" s="1">
        <v>197.6</v>
      </c>
      <c r="O43" s="1">
        <f t="shared" si="4"/>
        <v>56.6</v>
      </c>
      <c r="P43" s="5">
        <f t="shared" si="12"/>
        <v>625.20000000000005</v>
      </c>
      <c r="Q43" s="5"/>
      <c r="R43" s="1"/>
      <c r="S43" s="1">
        <f t="shared" si="6"/>
        <v>18</v>
      </c>
      <c r="T43" s="1">
        <f t="shared" si="7"/>
        <v>6.9540636042402832</v>
      </c>
      <c r="U43" s="1">
        <v>40.4</v>
      </c>
      <c r="V43" s="1">
        <v>49.2</v>
      </c>
      <c r="W43" s="1">
        <v>42.4</v>
      </c>
      <c r="X43" s="1">
        <v>46.2</v>
      </c>
      <c r="Y43" s="1">
        <v>49.2</v>
      </c>
      <c r="Z43" s="1">
        <v>60.4</v>
      </c>
      <c r="AA43" s="1"/>
      <c r="AB43" s="1">
        <f t="shared" si="3"/>
        <v>62.52000000000001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" t="s">
        <v>80</v>
      </c>
      <c r="B44" s="1" t="s">
        <v>31</v>
      </c>
      <c r="C44" s="1">
        <v>696</v>
      </c>
      <c r="D44" s="1"/>
      <c r="E44" s="1">
        <v>139</v>
      </c>
      <c r="F44" s="1">
        <v>538</v>
      </c>
      <c r="G44" s="6">
        <v>0.2</v>
      </c>
      <c r="H44" s="1">
        <v>120</v>
      </c>
      <c r="I44" s="1">
        <v>783798</v>
      </c>
      <c r="J44" s="1">
        <v>140</v>
      </c>
      <c r="K44" s="1">
        <f t="shared" si="9"/>
        <v>-1</v>
      </c>
      <c r="L44" s="1"/>
      <c r="M44" s="1"/>
      <c r="N44" s="1"/>
      <c r="O44" s="1">
        <f t="shared" si="4"/>
        <v>27.8</v>
      </c>
      <c r="P44" s="5"/>
      <c r="Q44" s="5"/>
      <c r="R44" s="1"/>
      <c r="S44" s="1">
        <f t="shared" si="6"/>
        <v>19.352517985611509</v>
      </c>
      <c r="T44" s="1">
        <f t="shared" si="7"/>
        <v>19.352517985611509</v>
      </c>
      <c r="U44" s="1">
        <v>37.4</v>
      </c>
      <c r="V44" s="1">
        <v>31.6</v>
      </c>
      <c r="W44" s="1">
        <v>46.4</v>
      </c>
      <c r="X44" s="1">
        <v>13</v>
      </c>
      <c r="Y44" s="1">
        <v>31</v>
      </c>
      <c r="Z44" s="1">
        <v>23.6</v>
      </c>
      <c r="AA44" s="1"/>
      <c r="AB44" s="1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6" t="s">
        <v>81</v>
      </c>
      <c r="B45" s="17" t="s">
        <v>36</v>
      </c>
      <c r="C45" s="17">
        <v>501.262</v>
      </c>
      <c r="D45" s="17"/>
      <c r="E45" s="17">
        <v>62.125999999999998</v>
      </c>
      <c r="F45" s="18">
        <v>439.13600000000002</v>
      </c>
      <c r="G45" s="6">
        <v>1</v>
      </c>
      <c r="H45" s="1">
        <v>120</v>
      </c>
      <c r="I45" s="1">
        <v>783811</v>
      </c>
      <c r="J45" s="1">
        <v>66.5</v>
      </c>
      <c r="K45" s="1">
        <f t="shared" si="9"/>
        <v>-4.3740000000000023</v>
      </c>
      <c r="L45" s="1"/>
      <c r="M45" s="1"/>
      <c r="N45" s="1"/>
      <c r="O45" s="1">
        <f t="shared" si="4"/>
        <v>12.4252</v>
      </c>
      <c r="P45" s="5"/>
      <c r="Q45" s="5"/>
      <c r="R45" s="1"/>
      <c r="S45" s="1">
        <f t="shared" si="6"/>
        <v>35.342368734507296</v>
      </c>
      <c r="T45" s="1">
        <f t="shared" si="7"/>
        <v>35.342368734507296</v>
      </c>
      <c r="U45" s="1">
        <v>17.23</v>
      </c>
      <c r="V45" s="1">
        <v>14.933</v>
      </c>
      <c r="W45" s="1">
        <v>37.110599999999998</v>
      </c>
      <c r="X45" s="1">
        <v>17.4254</v>
      </c>
      <c r="Y45" s="1">
        <v>21.837599999999998</v>
      </c>
      <c r="Z45" s="1">
        <v>1.2727999999999999</v>
      </c>
      <c r="AA45" s="1"/>
      <c r="AB45" s="1">
        <f t="shared" si="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5.75" thickBot="1" x14ac:dyDescent="0.3">
      <c r="A46" s="23" t="s">
        <v>82</v>
      </c>
      <c r="B46" s="24" t="s">
        <v>36</v>
      </c>
      <c r="C46" s="24">
        <v>-36.792000000000002</v>
      </c>
      <c r="D46" s="24">
        <v>36.792000000000002</v>
      </c>
      <c r="E46" s="24">
        <v>33.134</v>
      </c>
      <c r="F46" s="25">
        <v>-33.134</v>
      </c>
      <c r="G46" s="26">
        <v>0</v>
      </c>
      <c r="H46" s="27" t="e">
        <v>#N/A</v>
      </c>
      <c r="I46" s="27" t="s">
        <v>37</v>
      </c>
      <c r="J46" s="27">
        <v>31.5</v>
      </c>
      <c r="K46" s="27">
        <f t="shared" si="9"/>
        <v>1.6340000000000003</v>
      </c>
      <c r="L46" s="27"/>
      <c r="M46" s="27"/>
      <c r="N46" s="27"/>
      <c r="O46" s="27">
        <f t="shared" si="4"/>
        <v>6.6268000000000002</v>
      </c>
      <c r="P46" s="28"/>
      <c r="Q46" s="28"/>
      <c r="R46" s="27"/>
      <c r="S46" s="27">
        <f t="shared" si="6"/>
        <v>-5</v>
      </c>
      <c r="T46" s="27">
        <f t="shared" si="7"/>
        <v>-5</v>
      </c>
      <c r="U46" s="27">
        <v>6.7132000000000014</v>
      </c>
      <c r="V46" s="27">
        <v>2.2635999999999998</v>
      </c>
      <c r="W46" s="27">
        <v>0.64039999999999997</v>
      </c>
      <c r="X46" s="27">
        <v>12.945399999999999</v>
      </c>
      <c r="Y46" s="27">
        <v>31.5806</v>
      </c>
      <c r="Z46" s="27">
        <v>31.589600000000001</v>
      </c>
      <c r="AA46" s="27"/>
      <c r="AB46" s="27">
        <f t="shared" si="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" t="s">
        <v>83</v>
      </c>
      <c r="B47" s="1" t="s">
        <v>31</v>
      </c>
      <c r="C47" s="1">
        <v>792</v>
      </c>
      <c r="D47" s="1"/>
      <c r="E47" s="1">
        <v>151</v>
      </c>
      <c r="F47" s="1">
        <v>629</v>
      </c>
      <c r="G47" s="6">
        <v>0.2</v>
      </c>
      <c r="H47" s="1">
        <v>120</v>
      </c>
      <c r="I47" s="1">
        <v>783804</v>
      </c>
      <c r="J47" s="1">
        <v>153</v>
      </c>
      <c r="K47" s="1">
        <f t="shared" si="9"/>
        <v>-2</v>
      </c>
      <c r="L47" s="1"/>
      <c r="M47" s="1"/>
      <c r="N47" s="1"/>
      <c r="O47" s="1">
        <f t="shared" si="4"/>
        <v>30.2</v>
      </c>
      <c r="P47" s="5"/>
      <c r="Q47" s="5"/>
      <c r="R47" s="1"/>
      <c r="S47" s="1">
        <f t="shared" si="6"/>
        <v>20.827814569536425</v>
      </c>
      <c r="T47" s="1">
        <f t="shared" si="7"/>
        <v>20.827814569536425</v>
      </c>
      <c r="U47" s="1">
        <v>27.6</v>
      </c>
      <c r="V47" s="1">
        <v>22.4</v>
      </c>
      <c r="W47" s="1">
        <v>44.4</v>
      </c>
      <c r="X47" s="1">
        <v>12.8</v>
      </c>
      <c r="Y47" s="1">
        <v>31.2</v>
      </c>
      <c r="Z47" s="1">
        <v>30</v>
      </c>
      <c r="AA47" s="1"/>
      <c r="AB47" s="1">
        <f t="shared" si="3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6" t="s">
        <v>84</v>
      </c>
      <c r="B48" s="17" t="s">
        <v>36</v>
      </c>
      <c r="C48" s="17">
        <v>1028.1600000000001</v>
      </c>
      <c r="D48" s="17"/>
      <c r="E48" s="17">
        <v>126.029</v>
      </c>
      <c r="F48" s="18">
        <v>771.04899999999998</v>
      </c>
      <c r="G48" s="6">
        <v>1</v>
      </c>
      <c r="H48" s="1">
        <v>120</v>
      </c>
      <c r="I48" s="1">
        <v>783828</v>
      </c>
      <c r="J48" s="1">
        <v>126</v>
      </c>
      <c r="K48" s="1">
        <f t="shared" si="9"/>
        <v>2.8999999999996362E-2</v>
      </c>
      <c r="L48" s="1"/>
      <c r="M48" s="1"/>
      <c r="N48" s="1">
        <v>200</v>
      </c>
      <c r="O48" s="1">
        <f t="shared" si="4"/>
        <v>25.2058</v>
      </c>
      <c r="P48" s="5">
        <f>18*(O48+O49)-N48-N49-F48-F49</f>
        <v>169.25139999999999</v>
      </c>
      <c r="Q48" s="5"/>
      <c r="R48" s="1"/>
      <c r="S48" s="1">
        <f t="shared" si="6"/>
        <v>45.239603583302262</v>
      </c>
      <c r="T48" s="1">
        <f t="shared" si="7"/>
        <v>38.524823651699208</v>
      </c>
      <c r="U48" s="1">
        <v>29.096</v>
      </c>
      <c r="V48" s="1">
        <v>46.1004</v>
      </c>
      <c r="W48" s="1">
        <v>25.420400000000001</v>
      </c>
      <c r="X48" s="1">
        <v>0</v>
      </c>
      <c r="Y48" s="1">
        <v>31.614599999999999</v>
      </c>
      <c r="Z48" s="1">
        <v>48.161200000000001</v>
      </c>
      <c r="AA48" s="1"/>
      <c r="AB48" s="1">
        <f t="shared" si="3"/>
        <v>169.25139999999999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t="15.75" thickBot="1" x14ac:dyDescent="0.3">
      <c r="A49" s="23" t="s">
        <v>85</v>
      </c>
      <c r="B49" s="24" t="s">
        <v>36</v>
      </c>
      <c r="C49" s="24">
        <v>-150.95699999999999</v>
      </c>
      <c r="D49" s="24">
        <v>150.95699999999999</v>
      </c>
      <c r="E49" s="24">
        <v>149.26</v>
      </c>
      <c r="F49" s="25">
        <v>-149.26</v>
      </c>
      <c r="G49" s="26">
        <v>0</v>
      </c>
      <c r="H49" s="27" t="e">
        <v>#N/A</v>
      </c>
      <c r="I49" s="27" t="s">
        <v>37</v>
      </c>
      <c r="J49" s="27">
        <v>150.6</v>
      </c>
      <c r="K49" s="27">
        <f t="shared" si="9"/>
        <v>-1.3400000000000034</v>
      </c>
      <c r="L49" s="27"/>
      <c r="M49" s="27"/>
      <c r="N49" s="27"/>
      <c r="O49" s="27">
        <f t="shared" si="4"/>
        <v>29.851999999999997</v>
      </c>
      <c r="P49" s="28"/>
      <c r="Q49" s="28"/>
      <c r="R49" s="27"/>
      <c r="S49" s="27">
        <f t="shared" si="6"/>
        <v>-5</v>
      </c>
      <c r="T49" s="27">
        <f t="shared" si="7"/>
        <v>-5</v>
      </c>
      <c r="U49" s="27">
        <v>29.4498</v>
      </c>
      <c r="V49" s="27">
        <v>0.74160000000000004</v>
      </c>
      <c r="W49" s="27">
        <v>2.0571999999999999</v>
      </c>
      <c r="X49" s="27">
        <v>0</v>
      </c>
      <c r="Y49" s="27">
        <v>8.7476000000000003</v>
      </c>
      <c r="Z49" s="27">
        <v>16.68</v>
      </c>
      <c r="AA49" s="27"/>
      <c r="AB49" s="27">
        <f t="shared" si="3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t="15.75" thickBot="1" x14ac:dyDescent="0.3">
      <c r="A50" s="9"/>
      <c r="B50" s="9"/>
      <c r="C50" s="9"/>
      <c r="D50" s="9"/>
      <c r="E50" s="9"/>
      <c r="F50" s="9"/>
      <c r="G50" s="1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6" t="s">
        <v>38</v>
      </c>
      <c r="B51" s="17" t="s">
        <v>31</v>
      </c>
      <c r="C51" s="17">
        <v>2700</v>
      </c>
      <c r="D51" s="17"/>
      <c r="E51" s="17">
        <v>620</v>
      </c>
      <c r="F51" s="18">
        <v>2057</v>
      </c>
      <c r="G51" s="6">
        <v>0.18</v>
      </c>
      <c r="H51" s="1">
        <v>120</v>
      </c>
      <c r="I51" s="1"/>
      <c r="J51" s="1">
        <v>635</v>
      </c>
      <c r="K51" s="1">
        <f>E51-J51</f>
        <v>-15</v>
      </c>
      <c r="L51" s="1"/>
      <c r="M51" s="1"/>
      <c r="N51" s="1"/>
      <c r="O51" s="1">
        <f>E51/5</f>
        <v>124</v>
      </c>
      <c r="P51" s="5">
        <v>700</v>
      </c>
      <c r="Q51" s="5"/>
      <c r="R51" s="1"/>
      <c r="S51" s="1">
        <f t="shared" ref="S51:S53" si="13">(F51+N51+P51)/O51</f>
        <v>22.233870967741936</v>
      </c>
      <c r="T51" s="1">
        <f t="shared" ref="T51:T53" si="14">(F51+N51)/O51</f>
        <v>16.588709677419356</v>
      </c>
      <c r="U51" s="1">
        <v>105.4</v>
      </c>
      <c r="V51" s="1">
        <v>116</v>
      </c>
      <c r="W51" s="1">
        <v>130.4</v>
      </c>
      <c r="X51" s="1">
        <v>112.6</v>
      </c>
      <c r="Y51" s="1">
        <v>135.19999999999999</v>
      </c>
      <c r="Z51" s="1">
        <v>169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t="15.75" thickBot="1" x14ac:dyDescent="0.3">
      <c r="A52" s="23" t="s">
        <v>40</v>
      </c>
      <c r="B52" s="24" t="s">
        <v>31</v>
      </c>
      <c r="C52" s="24">
        <v>-15</v>
      </c>
      <c r="D52" s="24">
        <v>15</v>
      </c>
      <c r="E52" s="24">
        <v>10</v>
      </c>
      <c r="F52" s="25">
        <v>-10</v>
      </c>
      <c r="G52" s="26">
        <v>0</v>
      </c>
      <c r="H52" s="27" t="e">
        <v>#N/A</v>
      </c>
      <c r="I52" s="27" t="s">
        <v>37</v>
      </c>
      <c r="J52" s="27">
        <v>10</v>
      </c>
      <c r="K52" s="27">
        <f>E52-J52</f>
        <v>0</v>
      </c>
      <c r="L52" s="27"/>
      <c r="M52" s="27"/>
      <c r="N52" s="27"/>
      <c r="O52" s="27">
        <f>E52/5</f>
        <v>2</v>
      </c>
      <c r="P52" s="28"/>
      <c r="Q52" s="28"/>
      <c r="R52" s="27"/>
      <c r="S52" s="27">
        <f t="shared" si="13"/>
        <v>-5</v>
      </c>
      <c r="T52" s="27">
        <f t="shared" si="14"/>
        <v>-5</v>
      </c>
      <c r="U52" s="27">
        <v>3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/>
      <c r="AB52" s="27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39</v>
      </c>
      <c r="B53" s="1" t="s">
        <v>31</v>
      </c>
      <c r="C53" s="1">
        <v>7949</v>
      </c>
      <c r="D53" s="1"/>
      <c r="E53" s="1">
        <v>1789</v>
      </c>
      <c r="F53" s="1">
        <v>5962</v>
      </c>
      <c r="G53" s="6">
        <v>0.18</v>
      </c>
      <c r="H53" s="1">
        <v>120</v>
      </c>
      <c r="I53" s="1"/>
      <c r="J53" s="1">
        <v>1789</v>
      </c>
      <c r="K53" s="1">
        <f>E53-J53</f>
        <v>0</v>
      </c>
      <c r="L53" s="1"/>
      <c r="M53" s="1"/>
      <c r="N53" s="1"/>
      <c r="O53" s="1">
        <f>E53/5</f>
        <v>357.8</v>
      </c>
      <c r="P53" s="5">
        <v>2000</v>
      </c>
      <c r="Q53" s="5"/>
      <c r="R53" s="1"/>
      <c r="S53" s="1">
        <f t="shared" si="13"/>
        <v>22.252655114589157</v>
      </c>
      <c r="T53" s="1">
        <f t="shared" si="14"/>
        <v>16.662940190050307</v>
      </c>
      <c r="U53" s="1">
        <v>292.8</v>
      </c>
      <c r="V53" s="1">
        <v>291</v>
      </c>
      <c r="W53" s="1">
        <v>357.6</v>
      </c>
      <c r="X53" s="1">
        <v>304.39999999999998</v>
      </c>
      <c r="Y53" s="1">
        <v>396</v>
      </c>
      <c r="Z53" s="1">
        <v>359.2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B49" xr:uid="{EE9330A1-5710-4E5F-B185-3D3231D6A7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2024-10-14T10:29:12Z</dcterms:created>
  <dcterms:modified xsi:type="dcterms:W3CDTF">2024-10-15T07:02:58Z</dcterms:modified>
</cp:coreProperties>
</file>