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"/>
    </mc:Choice>
  </mc:AlternateContent>
  <xr:revisionPtr revIDLastSave="0" documentId="13_ncr:1_{626FE342-54FE-4836-8DA1-C101FCD68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AA80" i="1" l="1"/>
  <c r="AA63" i="1"/>
  <c r="AA57" i="1"/>
  <c r="E72" i="1"/>
  <c r="L72" i="1" s="1"/>
  <c r="O72" i="1" s="1"/>
  <c r="T72" i="1" s="1"/>
  <c r="E36" i="1"/>
  <c r="L7" i="1"/>
  <c r="O7" i="1" s="1"/>
  <c r="T7" i="1" s="1"/>
  <c r="L8" i="1"/>
  <c r="O8" i="1" s="1"/>
  <c r="T8" i="1" s="1"/>
  <c r="L9" i="1"/>
  <c r="O9" i="1" s="1"/>
  <c r="T9" i="1" s="1"/>
  <c r="O10" i="1"/>
  <c r="T10" i="1" s="1"/>
  <c r="L11" i="1"/>
  <c r="O11" i="1" s="1"/>
  <c r="T11" i="1" s="1"/>
  <c r="L12" i="1"/>
  <c r="L13" i="1"/>
  <c r="O13" i="1" s="1"/>
  <c r="T13" i="1" s="1"/>
  <c r="L14" i="1"/>
  <c r="O14" i="1" s="1"/>
  <c r="T14" i="1" s="1"/>
  <c r="L15" i="1"/>
  <c r="O15" i="1" s="1"/>
  <c r="T15" i="1" s="1"/>
  <c r="L16" i="1"/>
  <c r="O16" i="1" s="1"/>
  <c r="T16" i="1" s="1"/>
  <c r="L17" i="1"/>
  <c r="O17" i="1" s="1"/>
  <c r="T17" i="1" s="1"/>
  <c r="L18" i="1"/>
  <c r="O18" i="1" s="1"/>
  <c r="T18" i="1" s="1"/>
  <c r="L19" i="1"/>
  <c r="O19" i="1" s="1"/>
  <c r="T19" i="1" s="1"/>
  <c r="L20" i="1"/>
  <c r="O20" i="1" s="1"/>
  <c r="T20" i="1" s="1"/>
  <c r="L21" i="1"/>
  <c r="O21" i="1" s="1"/>
  <c r="T21" i="1" s="1"/>
  <c r="L22" i="1"/>
  <c r="O22" i="1" s="1"/>
  <c r="T22" i="1" s="1"/>
  <c r="L23" i="1"/>
  <c r="O23" i="1" s="1"/>
  <c r="T23" i="1" s="1"/>
  <c r="L24" i="1"/>
  <c r="O24" i="1" s="1"/>
  <c r="T24" i="1" s="1"/>
  <c r="L25" i="1"/>
  <c r="O25" i="1" s="1"/>
  <c r="T25" i="1" s="1"/>
  <c r="L26" i="1"/>
  <c r="O26" i="1" s="1"/>
  <c r="T26" i="1" s="1"/>
  <c r="L27" i="1"/>
  <c r="O27" i="1" s="1"/>
  <c r="T27" i="1" s="1"/>
  <c r="L28" i="1"/>
  <c r="O28" i="1" s="1"/>
  <c r="T28" i="1" s="1"/>
  <c r="L29" i="1"/>
  <c r="O29" i="1" s="1"/>
  <c r="T29" i="1" s="1"/>
  <c r="L30" i="1"/>
  <c r="O30" i="1" s="1"/>
  <c r="T30" i="1" s="1"/>
  <c r="L31" i="1"/>
  <c r="O31" i="1" s="1"/>
  <c r="T31" i="1" s="1"/>
  <c r="L32" i="1"/>
  <c r="O32" i="1" s="1"/>
  <c r="T32" i="1" s="1"/>
  <c r="L33" i="1"/>
  <c r="O33" i="1" s="1"/>
  <c r="T33" i="1" s="1"/>
  <c r="L34" i="1"/>
  <c r="O34" i="1" s="1"/>
  <c r="T34" i="1" s="1"/>
  <c r="L35" i="1"/>
  <c r="O35" i="1" s="1"/>
  <c r="T35" i="1" s="1"/>
  <c r="L36" i="1"/>
  <c r="O36" i="1" s="1"/>
  <c r="T36" i="1" s="1"/>
  <c r="L37" i="1"/>
  <c r="O37" i="1" s="1"/>
  <c r="T37" i="1" s="1"/>
  <c r="L38" i="1"/>
  <c r="O38" i="1" s="1"/>
  <c r="T38" i="1" s="1"/>
  <c r="L39" i="1"/>
  <c r="O39" i="1" s="1"/>
  <c r="T39" i="1" s="1"/>
  <c r="L40" i="1"/>
  <c r="O40" i="1" s="1"/>
  <c r="T40" i="1" s="1"/>
  <c r="L41" i="1"/>
  <c r="O41" i="1" s="1"/>
  <c r="T41" i="1" s="1"/>
  <c r="L42" i="1"/>
  <c r="O42" i="1" s="1"/>
  <c r="T42" i="1" s="1"/>
  <c r="L43" i="1"/>
  <c r="O43" i="1" s="1"/>
  <c r="T43" i="1" s="1"/>
  <c r="L44" i="1"/>
  <c r="O44" i="1" s="1"/>
  <c r="T44" i="1" s="1"/>
  <c r="L45" i="1"/>
  <c r="O45" i="1" s="1"/>
  <c r="T45" i="1" s="1"/>
  <c r="L46" i="1"/>
  <c r="O46" i="1" s="1"/>
  <c r="T46" i="1" s="1"/>
  <c r="L47" i="1"/>
  <c r="O47" i="1" s="1"/>
  <c r="T47" i="1" s="1"/>
  <c r="L48" i="1"/>
  <c r="O48" i="1" s="1"/>
  <c r="T48" i="1" s="1"/>
  <c r="L49" i="1"/>
  <c r="O49" i="1" s="1"/>
  <c r="T49" i="1" s="1"/>
  <c r="L50" i="1"/>
  <c r="O50" i="1" s="1"/>
  <c r="T50" i="1" s="1"/>
  <c r="L51" i="1"/>
  <c r="O51" i="1" s="1"/>
  <c r="T51" i="1" s="1"/>
  <c r="L52" i="1"/>
  <c r="O52" i="1" s="1"/>
  <c r="T52" i="1" s="1"/>
  <c r="L53" i="1"/>
  <c r="O53" i="1" s="1"/>
  <c r="T53" i="1" s="1"/>
  <c r="L54" i="1"/>
  <c r="O54" i="1" s="1"/>
  <c r="T54" i="1" s="1"/>
  <c r="L55" i="1"/>
  <c r="O55" i="1" s="1"/>
  <c r="T55" i="1" s="1"/>
  <c r="L56" i="1"/>
  <c r="O56" i="1" s="1"/>
  <c r="T56" i="1" s="1"/>
  <c r="L57" i="1"/>
  <c r="O57" i="1" s="1"/>
  <c r="T57" i="1" s="1"/>
  <c r="L58" i="1"/>
  <c r="O58" i="1" s="1"/>
  <c r="T58" i="1" s="1"/>
  <c r="L59" i="1"/>
  <c r="O59" i="1" s="1"/>
  <c r="T59" i="1" s="1"/>
  <c r="L60" i="1"/>
  <c r="O60" i="1" s="1"/>
  <c r="T60" i="1" s="1"/>
  <c r="L61" i="1"/>
  <c r="O61" i="1" s="1"/>
  <c r="T61" i="1" s="1"/>
  <c r="L62" i="1"/>
  <c r="O62" i="1" s="1"/>
  <c r="T62" i="1" s="1"/>
  <c r="L63" i="1"/>
  <c r="O63" i="1" s="1"/>
  <c r="T63" i="1" s="1"/>
  <c r="L64" i="1"/>
  <c r="O64" i="1" s="1"/>
  <c r="T64" i="1" s="1"/>
  <c r="L65" i="1"/>
  <c r="O65" i="1" s="1"/>
  <c r="T65" i="1" s="1"/>
  <c r="L66" i="1"/>
  <c r="O66" i="1" s="1"/>
  <c r="T66" i="1" s="1"/>
  <c r="L67" i="1"/>
  <c r="O67" i="1" s="1"/>
  <c r="T67" i="1" s="1"/>
  <c r="L68" i="1"/>
  <c r="O68" i="1" s="1"/>
  <c r="T68" i="1" s="1"/>
  <c r="L69" i="1"/>
  <c r="O69" i="1" s="1"/>
  <c r="T69" i="1" s="1"/>
  <c r="L70" i="1"/>
  <c r="O70" i="1" s="1"/>
  <c r="T70" i="1" s="1"/>
  <c r="L71" i="1"/>
  <c r="O71" i="1" s="1"/>
  <c r="T71" i="1" s="1"/>
  <c r="L73" i="1"/>
  <c r="O73" i="1" s="1"/>
  <c r="T73" i="1" s="1"/>
  <c r="L74" i="1"/>
  <c r="O74" i="1" s="1"/>
  <c r="T74" i="1" s="1"/>
  <c r="L75" i="1"/>
  <c r="O75" i="1" s="1"/>
  <c r="T75" i="1" s="1"/>
  <c r="L76" i="1"/>
  <c r="O76" i="1" s="1"/>
  <c r="T76" i="1" s="1"/>
  <c r="L77" i="1"/>
  <c r="O77" i="1" s="1"/>
  <c r="T77" i="1" s="1"/>
  <c r="L78" i="1"/>
  <c r="O78" i="1" s="1"/>
  <c r="T78" i="1" s="1"/>
  <c r="L79" i="1"/>
  <c r="O79" i="1" s="1"/>
  <c r="T79" i="1" s="1"/>
  <c r="L80" i="1"/>
  <c r="O80" i="1" s="1"/>
  <c r="T80" i="1" s="1"/>
  <c r="L81" i="1"/>
  <c r="O81" i="1" s="1"/>
  <c r="T81" i="1" s="1"/>
  <c r="L82" i="1"/>
  <c r="O82" i="1" s="1"/>
  <c r="T82" i="1" s="1"/>
  <c r="L83" i="1"/>
  <c r="O83" i="1" s="1"/>
  <c r="T83" i="1" s="1"/>
  <c r="L84" i="1"/>
  <c r="O84" i="1" s="1"/>
  <c r="T84" i="1" s="1"/>
  <c r="L85" i="1"/>
  <c r="O85" i="1" s="1"/>
  <c r="T85" i="1" s="1"/>
  <c r="L6" i="1"/>
  <c r="O6" i="1" s="1"/>
  <c r="T6" i="1" s="1"/>
  <c r="AA7" i="1"/>
  <c r="AA16" i="1"/>
  <c r="AA17" i="1"/>
  <c r="AA19" i="1"/>
  <c r="AA25" i="1"/>
  <c r="AA35" i="1"/>
  <c r="AA37" i="1"/>
  <c r="AA38" i="1"/>
  <c r="AA42" i="1"/>
  <c r="AA53" i="1"/>
  <c r="AA59" i="1"/>
  <c r="AA60" i="1"/>
  <c r="AA61" i="1"/>
  <c r="AA62" i="1"/>
  <c r="AA75" i="1"/>
  <c r="AA82" i="1"/>
  <c r="AA83" i="1"/>
  <c r="AA84" i="1"/>
  <c r="AA85" i="1"/>
  <c r="P22" i="1" l="1"/>
  <c r="P58" i="1"/>
  <c r="AA58" i="1" s="1"/>
  <c r="P30" i="1"/>
  <c r="P8" i="1"/>
  <c r="AA8" i="1" s="1"/>
  <c r="P10" i="1"/>
  <c r="AA10" i="1" s="1"/>
  <c r="P24" i="1"/>
  <c r="AA24" i="1" s="1"/>
  <c r="P40" i="1"/>
  <c r="P33" i="1"/>
  <c r="AA33" i="1" s="1"/>
  <c r="P15" i="1"/>
  <c r="AA15" i="1" s="1"/>
  <c r="P27" i="1"/>
  <c r="P47" i="1"/>
  <c r="AA47" i="1" s="1"/>
  <c r="P49" i="1"/>
  <c r="AA49" i="1" s="1"/>
  <c r="P65" i="1"/>
  <c r="AA65" i="1" s="1"/>
  <c r="P67" i="1"/>
  <c r="P69" i="1"/>
  <c r="AA69" i="1" s="1"/>
  <c r="P71" i="1"/>
  <c r="AA71" i="1" s="1"/>
  <c r="P9" i="1"/>
  <c r="AA9" i="1" s="1"/>
  <c r="P11" i="1"/>
  <c r="AA11" i="1" s="1"/>
  <c r="P14" i="1"/>
  <c r="P21" i="1"/>
  <c r="S21" i="1" s="1"/>
  <c r="P23" i="1"/>
  <c r="AA23" i="1" s="1"/>
  <c r="P26" i="1"/>
  <c r="AA26" i="1" s="1"/>
  <c r="P29" i="1"/>
  <c r="S29" i="1" s="1"/>
  <c r="P31" i="1"/>
  <c r="AA31" i="1" s="1"/>
  <c r="P39" i="1"/>
  <c r="S39" i="1" s="1"/>
  <c r="P41" i="1"/>
  <c r="AA41" i="1" s="1"/>
  <c r="P48" i="1"/>
  <c r="AA48" i="1" s="1"/>
  <c r="P55" i="1"/>
  <c r="AA55" i="1" s="1"/>
  <c r="P64" i="1"/>
  <c r="AA64" i="1" s="1"/>
  <c r="P66" i="1"/>
  <c r="AA66" i="1" s="1"/>
  <c r="P68" i="1"/>
  <c r="AA68" i="1" s="1"/>
  <c r="P70" i="1"/>
  <c r="AA70" i="1" s="1"/>
  <c r="P78" i="1"/>
  <c r="AA27" i="1"/>
  <c r="AA39" i="1"/>
  <c r="AA67" i="1"/>
  <c r="AA78" i="1"/>
  <c r="AA21" i="1"/>
  <c r="AA29" i="1"/>
  <c r="AA76" i="1"/>
  <c r="O12" i="1"/>
  <c r="AA14" i="1"/>
  <c r="AA44" i="1"/>
  <c r="AA46" i="1"/>
  <c r="AA50" i="1"/>
  <c r="AA52" i="1"/>
  <c r="AA73" i="1"/>
  <c r="AA6" i="1"/>
  <c r="AA13" i="1"/>
  <c r="AA18" i="1"/>
  <c r="AA20" i="1"/>
  <c r="AA22" i="1"/>
  <c r="AA28" i="1"/>
  <c r="AA30" i="1"/>
  <c r="AA32" i="1"/>
  <c r="AA34" i="1"/>
  <c r="AA36" i="1"/>
  <c r="AA40" i="1"/>
  <c r="AA43" i="1"/>
  <c r="AA45" i="1"/>
  <c r="AA51" i="1"/>
  <c r="AA54" i="1"/>
  <c r="AA56" i="1"/>
  <c r="AA72" i="1"/>
  <c r="AA74" i="1"/>
  <c r="AA77" i="1"/>
  <c r="AA79" i="1"/>
  <c r="AA81" i="1"/>
  <c r="S6" i="1"/>
  <c r="S82" i="1"/>
  <c r="S78" i="1"/>
  <c r="S62" i="1"/>
  <c r="S54" i="1"/>
  <c r="S46" i="1"/>
  <c r="S42" i="1"/>
  <c r="S38" i="1"/>
  <c r="S22" i="1"/>
  <c r="S84" i="1"/>
  <c r="S80" i="1"/>
  <c r="S76" i="1"/>
  <c r="S72" i="1"/>
  <c r="S60" i="1"/>
  <c r="S56" i="1"/>
  <c r="S52" i="1"/>
  <c r="S44" i="1"/>
  <c r="S36" i="1"/>
  <c r="S32" i="1"/>
  <c r="S28" i="1"/>
  <c r="S20" i="1"/>
  <c r="S16" i="1"/>
  <c r="S85" i="1"/>
  <c r="S83" i="1"/>
  <c r="S81" i="1"/>
  <c r="S77" i="1"/>
  <c r="S75" i="1"/>
  <c r="S73" i="1"/>
  <c r="S63" i="1"/>
  <c r="S61" i="1"/>
  <c r="S59" i="1"/>
  <c r="S57" i="1"/>
  <c r="S53" i="1"/>
  <c r="S51" i="1"/>
  <c r="S45" i="1"/>
  <c r="S43" i="1"/>
  <c r="S37" i="1"/>
  <c r="S35" i="1"/>
  <c r="S25" i="1"/>
  <c r="S19" i="1"/>
  <c r="S17" i="1"/>
  <c r="S13" i="1"/>
  <c r="S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S55" i="1" l="1"/>
  <c r="S31" i="1"/>
  <c r="S24" i="1"/>
  <c r="S9" i="1"/>
  <c r="S11" i="1"/>
  <c r="S41" i="1"/>
  <c r="S71" i="1"/>
  <c r="S15" i="1"/>
  <c r="S47" i="1"/>
  <c r="S69" i="1"/>
  <c r="S68" i="1"/>
  <c r="P12" i="1"/>
  <c r="AA12" i="1" s="1"/>
  <c r="AA5" i="1" s="1"/>
  <c r="S23" i="1"/>
  <c r="S27" i="1"/>
  <c r="S49" i="1"/>
  <c r="S67" i="1"/>
  <c r="S14" i="1"/>
  <c r="S30" i="1"/>
  <c r="S70" i="1"/>
  <c r="O5" i="1"/>
  <c r="S33" i="1"/>
  <c r="S65" i="1"/>
  <c r="S48" i="1"/>
  <c r="S64" i="1"/>
  <c r="S10" i="1"/>
  <c r="T12" i="1"/>
  <c r="S79" i="1"/>
  <c r="S8" i="1"/>
  <c r="S40" i="1"/>
  <c r="S18" i="1"/>
  <c r="S26" i="1"/>
  <c r="S34" i="1"/>
  <c r="S50" i="1"/>
  <c r="S58" i="1"/>
  <c r="S66" i="1"/>
  <c r="S74" i="1"/>
  <c r="K5" i="1"/>
  <c r="P5" i="1" l="1"/>
  <c r="S12" i="1"/>
  <c r="AD74" i="1" l="1"/>
  <c r="AD52" i="1"/>
  <c r="AD34" i="1"/>
  <c r="H74" i="1"/>
  <c r="H52" i="1"/>
  <c r="H34" i="1"/>
  <c r="AC32" i="1"/>
  <c r="AD35" i="1"/>
  <c r="AD32" i="1"/>
  <c r="H35" i="1"/>
  <c r="H32" i="1"/>
  <c r="AC35" i="1"/>
  <c r="AC74" i="1"/>
  <c r="AC52" i="1"/>
  <c r="AC34" i="1"/>
</calcChain>
</file>

<file path=xl/sharedStrings.xml><?xml version="1.0" encoding="utf-8"?>
<sst xmlns="http://schemas.openxmlformats.org/spreadsheetml/2006/main" count="223" uniqueCount="122">
  <si>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</si>
  <si>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</si>
  <si>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</si>
  <si>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</si>
  <si>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</si>
  <si>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</si>
  <si>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</si>
  <si>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</si>
  <si>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</si>
  <si>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</si>
  <si>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</si>
  <si>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</si>
  <si>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</si>
  <si>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</si>
  <si>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</si>
  <si>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</si>
  <si>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</si>
  <si>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</si>
  <si>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</si>
  <si>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</si>
  <si>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</si>
  <si>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</si>
  <si>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</si>
  <si>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</si>
  <si>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</si>
  <si>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</si>
  <si>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</si>
  <si>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</si>
  <si>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</si>
  <si>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</si>
  <si>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</si>
  <si>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</si>
  <si>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</si>
  <si>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</si>
  <si>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</si>
  <si>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</si>
  <si>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</si>
  <si>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</si>
  <si>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</si>
  <si>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</si>
  <si>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</si>
  <si>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</si>
  <si>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</si>
  <si>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</si>
  <si>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</si>
  <si>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</si>
  <si>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</si>
  <si>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</si>
  <si>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</si>
  <si>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</si>
  <si>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</si>
  <si>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</si>
  <si>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</si>
  <si>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</si>
  <si>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</si>
  <si>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</si>
  <si>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</si>
  <si>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</si>
  <si>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</si>
  <si>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</si>
  <si>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</si>
  <si>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</si>
  <si>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</si>
  <si>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</si>
  <si>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</si>
  <si>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</si>
  <si>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</si>
  <si>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</si>
  <si>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</si>
  <si>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</si>
  <si>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</si>
  <si>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</si>
  <si>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</si>
  <si>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</si>
  <si>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</si>
  <si>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</si>
  <si>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</si>
  <si>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</si>
  <si>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</si>
  <si>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</si>
  <si>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</si>
  <si>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</si>
  <si>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</si>
  <si>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</si>
  <si>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</si>
  <si>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</si>
  <si>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</si>
  <si>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</si>
  <si>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</si>
  <si>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</si>
  <si>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код закрыт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</si>
  <si>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</si>
  <si>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</si>
  <si>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</si>
  <si>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</si>
  <si>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</si>
  <si>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</si>
  <si>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</si>
  <si>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</si>
  <si>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</si>
  <si>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</si>
  <si>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</si>
  <si>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</si>
  <si>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</si>
  <si>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</si>
  <si>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</si>
  <si>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</si>
  <si>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</si>
  <si>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</si>
  <si>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</si>
  <si>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</si>
  <si>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</si>
  <si>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</si>
  <si>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</si>
  <si>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</si>
  <si>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15,04,(2)</t>
  </si>
  <si>
    <t>новинка</t>
  </si>
  <si>
    <t>нужно увеличить продажи</t>
  </si>
  <si>
    <t>ХОТ-ДОГ Папа может сос п/о мгс 0.35кг</t>
  </si>
  <si>
    <t>МЯСНЫЕ С ГОВЯДИНОЙ ПМ сос п/о мгс 0.4кг</t>
  </si>
  <si>
    <t>МЯСНИКС Папа Может сос б/о мгс 1/160</t>
  </si>
  <si>
    <t>ПОСОЛЬСКАЯ с/к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</si>
</sst>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4;&#1089;&#1090;&#1072;&#1085;&#1082;&#1080;&#1085;&#1086;%20&#1050;&#1048;/ostankino_ki/&#1095;&#1080;&#1089;&#1090;&#1099;&#1081;%20&#1073;&#1083;&#1072;&#1085;&#1082;/&#1047;&#1072;&#1082;&#1072;&#1079;%20&#1053;&#1086;&#1074;&#1086;&#1077;%20&#1042;&#1088;&#1077;&#1084;&#1103;%2015,04.%20&#1041;&#1077;&#1088;&#1076;&#1103;&#1085;&#1089;&#1082;&#84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</sheetNames>
    <sheetDataSet>
      <sheetData sheetId="0">
        <row r="1">
          <cell r="C1" t="str">
            <v xml:space="preserve">Грузополучатель: </v>
          </cell>
          <cell r="D1">
            <v>130434666</v>
          </cell>
          <cell r="E1" t="str">
            <v>ООО "НОВОЕ ВРЕМЯ"</v>
          </cell>
        </row>
        <row r="3">
          <cell r="C3" t="str">
            <v xml:space="preserve">Дата отгрузки с ОМПК: </v>
          </cell>
          <cell r="D3">
            <v>45397</v>
          </cell>
          <cell r="E3" t="str">
            <v xml:space="preserve">Доставка: </v>
          </cell>
          <cell r="F3">
            <v>45400</v>
          </cell>
        </row>
        <row r="5">
          <cell r="C5" t="str">
            <v xml:space="preserve">Ответственные: </v>
          </cell>
        </row>
        <row r="6">
          <cell r="D6" t="str">
            <v xml:space="preserve">Москва :  </v>
          </cell>
        </row>
        <row r="7">
          <cell r="B7" t="str">
            <v>ЗАКАЗ</v>
          </cell>
          <cell r="D7" t="str">
            <v>Тип заказа:</v>
          </cell>
          <cell r="E7" t="str">
            <v>ZOR</v>
          </cell>
        </row>
        <row r="9">
          <cell r="A9" t="str">
            <v>кратко</v>
          </cell>
          <cell r="B9" t="str">
            <v>Наименование материала</v>
          </cell>
          <cell r="C9" t="str">
            <v>ЕИ</v>
          </cell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 xml:space="preserve">Вес нетто,  кг </v>
          </cell>
          <cell r="H9" t="str">
            <v>Вес нетто короба,      кг</v>
          </cell>
          <cell r="I9" t="str">
            <v>Срок реализации, суток</v>
          </cell>
          <cell r="J9" t="str">
            <v>Примечание</v>
          </cell>
        </row>
        <row r="10">
          <cell r="B10" t="str">
            <v>Вареные колбасы</v>
          </cell>
        </row>
        <row r="11">
          <cell r="A11" t="str">
            <v>5246</v>
          </cell>
          <cell r="B11" t="str">
            <v>ДОКТОРСКАЯ ПРЕМИУМ вар б/о мгс_30с</v>
          </cell>
          <cell r="C11" t="str">
            <v>КГ</v>
          </cell>
          <cell r="D11">
            <v>1001010105246</v>
          </cell>
          <cell r="F11">
            <v>0</v>
          </cell>
          <cell r="G11">
            <v>0</v>
          </cell>
          <cell r="H11">
            <v>2.96</v>
          </cell>
          <cell r="I11">
            <v>30</v>
          </cell>
        </row>
        <row r="12">
          <cell r="A12">
            <v>6798</v>
          </cell>
          <cell r="B12" t="str">
            <v>ВРЕМЯ ОКРОШКИ Папа может вар п/о 0.75кг</v>
          </cell>
          <cell r="C12" t="str">
            <v>ШТ</v>
          </cell>
          <cell r="D12">
            <v>1001014766798</v>
          </cell>
          <cell r="F12">
            <v>0.75</v>
          </cell>
          <cell r="H12">
            <v>4.5</v>
          </cell>
          <cell r="I12">
            <v>60</v>
          </cell>
        </row>
        <row r="13">
          <cell r="A13">
            <v>5992</v>
          </cell>
          <cell r="B13" t="str">
            <v>ВРЕМЯ ОКРОШКИ Папа может вар п/о 0.4кг</v>
          </cell>
          <cell r="C13" t="str">
            <v>ШТ</v>
          </cell>
          <cell r="D13">
            <v>1001014765992</v>
          </cell>
          <cell r="F13">
            <v>0.4</v>
          </cell>
          <cell r="H13">
            <v>3.2</v>
          </cell>
          <cell r="I13">
            <v>60</v>
          </cell>
        </row>
        <row r="14">
          <cell r="A14">
            <v>5993</v>
          </cell>
          <cell r="B14" t="str">
            <v>ВРЕМЯ ОКРОШКИ Папа может вар п/о</v>
          </cell>
          <cell r="C14" t="str">
            <v>КГ</v>
          </cell>
          <cell r="D14">
            <v>1001014765993</v>
          </cell>
          <cell r="F14">
            <v>1.35</v>
          </cell>
          <cell r="H14">
            <v>5.4</v>
          </cell>
          <cell r="I14">
            <v>60</v>
          </cell>
        </row>
        <row r="15">
          <cell r="A15" t="str">
            <v>6415</v>
          </cell>
          <cell r="B15" t="str">
            <v>БАЛЫКОВАЯ Коровино п/к в/у 0.84кг 6шт.</v>
          </cell>
          <cell r="C15" t="str">
            <v>ШТ</v>
          </cell>
          <cell r="D15">
            <v>1001303636415</v>
          </cell>
          <cell r="F15">
            <v>0.84</v>
          </cell>
          <cell r="G15">
            <v>0</v>
          </cell>
          <cell r="H15">
            <v>5.04</v>
          </cell>
          <cell r="I15">
            <v>45</v>
          </cell>
        </row>
        <row r="16">
          <cell r="A16" t="str">
            <v>5992</v>
          </cell>
          <cell r="B16" t="str">
            <v>ВРЕМЯ ОКРОШКИ Папа может вар п/о 0,4кг</v>
          </cell>
          <cell r="C16" t="str">
            <v>шт</v>
          </cell>
          <cell r="D16">
            <v>1001014765992</v>
          </cell>
          <cell r="F16">
            <v>0.4</v>
          </cell>
          <cell r="G16">
            <v>0</v>
          </cell>
          <cell r="H16">
            <v>3.2</v>
          </cell>
          <cell r="I16">
            <v>60</v>
          </cell>
        </row>
        <row r="17">
          <cell r="A17" t="str">
            <v>6325</v>
          </cell>
          <cell r="B17" t="str">
            <v>ДОКТОРСКАЯ ПРЕМИУМ вар п/о 0.4кг 8шт.</v>
          </cell>
          <cell r="C17" t="str">
            <v>ШТ</v>
          </cell>
          <cell r="D17">
            <v>1001010106325</v>
          </cell>
          <cell r="F17">
            <v>0.4</v>
          </cell>
          <cell r="G17">
            <v>0</v>
          </cell>
          <cell r="H17">
            <v>3.2</v>
          </cell>
          <cell r="I17">
            <v>60</v>
          </cell>
        </row>
        <row r="18">
          <cell r="A18" t="str">
            <v>6592</v>
          </cell>
          <cell r="B18" t="str">
            <v>ДОКТОРСКАЯ СН вар п/о</v>
          </cell>
          <cell r="C18" t="str">
            <v>КГ</v>
          </cell>
          <cell r="D18">
            <v>1001010016592</v>
          </cell>
          <cell r="F18">
            <v>1.35</v>
          </cell>
          <cell r="G18">
            <v>0</v>
          </cell>
          <cell r="H18">
            <v>4.05</v>
          </cell>
          <cell r="I18">
            <v>60</v>
          </cell>
        </row>
        <row r="19">
          <cell r="A19" t="str">
            <v>3248</v>
          </cell>
          <cell r="B19" t="str">
            <v>ДОКТОРСКАЯ ТРАДИЦ. вар п/о</v>
          </cell>
          <cell r="C19" t="str">
            <v>КГ</v>
          </cell>
          <cell r="D19">
            <v>1001010113248</v>
          </cell>
          <cell r="F19">
            <v>1.2629999999999999</v>
          </cell>
          <cell r="G19">
            <v>0</v>
          </cell>
          <cell r="H19">
            <v>10.1</v>
          </cell>
          <cell r="I19">
            <v>60</v>
          </cell>
        </row>
        <row r="20">
          <cell r="A20" t="str">
            <v>6427</v>
          </cell>
          <cell r="B20" t="str">
            <v>КЛАССИЧЕСКАЯ ПМ вар п/о 0.35кг 8шт.</v>
          </cell>
          <cell r="C20" t="str">
            <v>ШТ</v>
          </cell>
          <cell r="D20">
            <v>1001013956427</v>
          </cell>
          <cell r="F20">
            <v>0.35</v>
          </cell>
          <cell r="G20">
            <v>0</v>
          </cell>
          <cell r="H20">
            <v>2.8</v>
          </cell>
          <cell r="I20">
            <v>60</v>
          </cell>
        </row>
        <row r="21">
          <cell r="A21" t="str">
            <v>6594</v>
          </cell>
          <cell r="B21" t="str">
            <v>МОЛОЧНАЯ СН вар п/о</v>
          </cell>
          <cell r="C21" t="str">
            <v>КГ</v>
          </cell>
          <cell r="D21">
            <v>1001010026594</v>
          </cell>
          <cell r="F21">
            <v>1.35</v>
          </cell>
          <cell r="G21">
            <v>0</v>
          </cell>
          <cell r="H21">
            <v>4.05</v>
          </cell>
          <cell r="I21">
            <v>60</v>
          </cell>
        </row>
        <row r="22">
          <cell r="A22" t="str">
            <v>4063</v>
          </cell>
          <cell r="B22" t="str">
            <v>МЯСНАЯ Папа может вар п/о</v>
          </cell>
          <cell r="C22" t="str">
            <v>КГ</v>
          </cell>
          <cell r="D22">
            <v>1001012484063</v>
          </cell>
          <cell r="F22">
            <v>1.3340000000000001</v>
          </cell>
          <cell r="G22">
            <v>0</v>
          </cell>
          <cell r="H22">
            <v>4</v>
          </cell>
          <cell r="I22">
            <v>60</v>
          </cell>
        </row>
        <row r="23">
          <cell r="A23" t="str">
            <v>6333</v>
          </cell>
          <cell r="B23" t="str">
            <v>МЯСНАЯ Папа может вар п/о 0.4кг 8шт.</v>
          </cell>
          <cell r="C23" t="str">
            <v>ШТ</v>
          </cell>
          <cell r="D23">
            <v>1001012486333</v>
          </cell>
          <cell r="F23">
            <v>0.4</v>
          </cell>
          <cell r="G23">
            <v>0</v>
          </cell>
          <cell r="H23">
            <v>3.2</v>
          </cell>
          <cell r="I23">
            <v>60</v>
          </cell>
        </row>
        <row r="24">
          <cell r="A24" t="str">
            <v>4574</v>
          </cell>
          <cell r="B24" t="str">
            <v>МЯСНАЯ СО ШПИКОМ Папа может вар п/о</v>
          </cell>
          <cell r="C24" t="str">
            <v>КГ</v>
          </cell>
          <cell r="D24">
            <v>1001012634574</v>
          </cell>
          <cell r="F24">
            <v>1.35</v>
          </cell>
          <cell r="G24">
            <v>0</v>
          </cell>
          <cell r="H24">
            <v>4.05</v>
          </cell>
          <cell r="I24">
            <v>60</v>
          </cell>
        </row>
        <row r="25">
          <cell r="A25" t="str">
            <v>5336</v>
          </cell>
          <cell r="B25" t="str">
            <v>ОСОБАЯ вар п/о</v>
          </cell>
          <cell r="C25" t="str">
            <v>КГ</v>
          </cell>
          <cell r="D25">
            <v>1001012815336</v>
          </cell>
          <cell r="F25">
            <v>2</v>
          </cell>
          <cell r="G25">
            <v>0</v>
          </cell>
          <cell r="H25">
            <v>4</v>
          </cell>
          <cell r="I25">
            <v>60</v>
          </cell>
        </row>
        <row r="26">
          <cell r="A26" t="str">
            <v>5997</v>
          </cell>
          <cell r="B26" t="str">
            <v>ОСОБАЯ Коровино вар п/о</v>
          </cell>
          <cell r="C26" t="str">
            <v>КГ</v>
          </cell>
          <cell r="D26">
            <v>1001012815997</v>
          </cell>
          <cell r="F26">
            <v>1.35</v>
          </cell>
          <cell r="G26">
            <v>0</v>
          </cell>
          <cell r="H26">
            <v>4.05</v>
          </cell>
          <cell r="I26">
            <v>60</v>
          </cell>
        </row>
        <row r="27">
          <cell r="A27" t="str">
            <v>6716</v>
          </cell>
          <cell r="B27" t="str">
            <v>ОСОБАЯ Коровино (в сетке) 0.5кг 8шт.</v>
          </cell>
          <cell r="C27" t="str">
            <v>ШТ</v>
          </cell>
          <cell r="D27">
            <v>1001012816716</v>
          </cell>
          <cell r="F27">
            <v>0.5</v>
          </cell>
          <cell r="G27">
            <v>0</v>
          </cell>
        </row>
        <row r="28">
          <cell r="A28">
            <v>6734</v>
          </cell>
          <cell r="B28" t="str">
            <v xml:space="preserve"> ОСОБАЯ СО ШПИКОМ Коровино(в сетке) 0.5кг</v>
          </cell>
          <cell r="C28" t="str">
            <v>шт</v>
          </cell>
          <cell r="D28">
            <v>1001012826734</v>
          </cell>
          <cell r="F28">
            <v>0.5</v>
          </cell>
          <cell r="G28">
            <v>0</v>
          </cell>
        </row>
        <row r="29">
          <cell r="A29">
            <v>6220</v>
          </cell>
          <cell r="B29" t="str">
            <v>ГОВЯЖЬЯ Папа может вар п/о</v>
          </cell>
          <cell r="C29" t="str">
            <v>кг</v>
          </cell>
          <cell r="D29">
            <v>1001012426220</v>
          </cell>
          <cell r="F29">
            <v>1</v>
          </cell>
          <cell r="G29">
            <v>0</v>
          </cell>
        </row>
        <row r="30">
          <cell r="A30" t="str">
            <v>5337</v>
          </cell>
          <cell r="B30" t="str">
            <v>ОСОБАЯ СО ШПИКОМ вар п/о</v>
          </cell>
          <cell r="C30" t="str">
            <v>КГ</v>
          </cell>
          <cell r="D30">
            <v>1001012825337</v>
          </cell>
          <cell r="F30">
            <v>2</v>
          </cell>
          <cell r="G30">
            <v>0</v>
          </cell>
          <cell r="H30">
            <v>4</v>
          </cell>
          <cell r="I30">
            <v>60</v>
          </cell>
        </row>
        <row r="31">
          <cell r="A31" t="str">
            <v>6596</v>
          </cell>
          <cell r="B31" t="str">
            <v xml:space="preserve"> РУССКАЯ СН вар п/о</v>
          </cell>
          <cell r="C31" t="str">
            <v>кг</v>
          </cell>
          <cell r="D31">
            <v>1001010036596</v>
          </cell>
          <cell r="F31">
            <v>1.35</v>
          </cell>
          <cell r="G31">
            <v>0</v>
          </cell>
          <cell r="H31">
            <v>4.05</v>
          </cell>
          <cell r="I31">
            <v>60</v>
          </cell>
        </row>
        <row r="32">
          <cell r="A32" t="str">
            <v>3244</v>
          </cell>
          <cell r="B32" t="str">
            <v>РУССКАЯ ТРАДИЦ. вар п/о</v>
          </cell>
          <cell r="C32" t="str">
            <v>КГ</v>
          </cell>
          <cell r="D32">
            <v>1001010873244</v>
          </cell>
          <cell r="F32">
            <v>1.2629999999999999</v>
          </cell>
          <cell r="G32">
            <v>0</v>
          </cell>
          <cell r="H32">
            <v>10.1</v>
          </cell>
          <cell r="I32">
            <v>60</v>
          </cell>
        </row>
        <row r="33">
          <cell r="A33" t="str">
            <v>4813</v>
          </cell>
          <cell r="B33" t="str">
            <v>ФИЛЕЙНАЯ Папа может вар п/о</v>
          </cell>
          <cell r="C33" t="str">
            <v>КГ</v>
          </cell>
          <cell r="D33">
            <v>1001012564813</v>
          </cell>
          <cell r="F33">
            <v>1.35</v>
          </cell>
          <cell r="G33">
            <v>0</v>
          </cell>
          <cell r="H33">
            <v>4.05</v>
          </cell>
          <cell r="I33">
            <v>60</v>
          </cell>
        </row>
        <row r="34">
          <cell r="A34" t="str">
            <v>6392</v>
          </cell>
          <cell r="B34" t="str">
            <v>ФИЛЕЙНАЯ Папа может вар п/о 0.4кг 8шт.</v>
          </cell>
          <cell r="C34" t="str">
            <v>ШТ</v>
          </cell>
          <cell r="D34">
            <v>1001012566392</v>
          </cell>
          <cell r="F34">
            <v>0.4</v>
          </cell>
          <cell r="G34">
            <v>0</v>
          </cell>
          <cell r="H34">
            <v>3.2</v>
          </cell>
          <cell r="I34">
            <v>60</v>
          </cell>
        </row>
        <row r="35">
          <cell r="A35" t="str">
            <v>5851</v>
          </cell>
          <cell r="B35" t="str">
            <v>ЭКСТРА Папа может вар п/о.</v>
          </cell>
          <cell r="C35" t="str">
            <v>кг</v>
          </cell>
          <cell r="D35">
            <v>1001012505851</v>
          </cell>
          <cell r="F35">
            <v>1.3540000000000001</v>
          </cell>
          <cell r="G35">
            <v>0</v>
          </cell>
          <cell r="H35">
            <v>4.0599999999999996</v>
          </cell>
          <cell r="I35">
            <v>60</v>
          </cell>
        </row>
        <row r="36">
          <cell r="A36" t="str">
            <v>6353</v>
          </cell>
          <cell r="B36" t="str">
            <v>ЭКСТРА Папа может вар п/о 0.4кг 8шт.</v>
          </cell>
          <cell r="C36" t="str">
            <v>ШТ</v>
          </cell>
          <cell r="D36">
            <v>1001012506353</v>
          </cell>
          <cell r="F36">
            <v>0.4</v>
          </cell>
          <cell r="G36">
            <v>0</v>
          </cell>
          <cell r="H36">
            <v>3.2</v>
          </cell>
          <cell r="I36">
            <v>60</v>
          </cell>
        </row>
        <row r="37">
          <cell r="A37" t="str">
            <v>6593</v>
          </cell>
          <cell r="B37" t="str">
            <v>ДОКТОРСКАЯ СН вар п/о 0.45кг 8шт.</v>
          </cell>
          <cell r="C37" t="str">
            <v>ШТ</v>
          </cell>
          <cell r="D37">
            <v>1001010016593</v>
          </cell>
          <cell r="F37">
            <v>0.45</v>
          </cell>
          <cell r="G37">
            <v>0</v>
          </cell>
          <cell r="H37">
            <v>3.6</v>
          </cell>
          <cell r="I37">
            <v>60</v>
          </cell>
        </row>
        <row r="38">
          <cell r="A38" t="str">
            <v>6595</v>
          </cell>
          <cell r="B38" t="str">
            <v>МОЛОЧНАЯ СН вар п/о 0.45кг 8шт.</v>
          </cell>
          <cell r="C38" t="str">
            <v>ШТ</v>
          </cell>
          <cell r="D38">
            <v>1001010026595</v>
          </cell>
          <cell r="F38">
            <v>0.45</v>
          </cell>
          <cell r="G38">
            <v>0</v>
          </cell>
          <cell r="H38">
            <v>3.6</v>
          </cell>
          <cell r="I38">
            <v>60</v>
          </cell>
        </row>
        <row r="39">
          <cell r="A39" t="str">
            <v>6597</v>
          </cell>
          <cell r="B39" t="str">
            <v>РУССКАЯ СН вар п/о 0.45кг 8шт.</v>
          </cell>
          <cell r="C39" t="str">
            <v>ШТ</v>
          </cell>
          <cell r="D39">
            <v>1001010036597</v>
          </cell>
          <cell r="F39">
            <v>0.45</v>
          </cell>
          <cell r="G39">
            <v>0</v>
          </cell>
          <cell r="H39">
            <v>3.6</v>
          </cell>
          <cell r="I39">
            <v>60</v>
          </cell>
        </row>
        <row r="40">
          <cell r="A40" t="str">
            <v>6319</v>
          </cell>
          <cell r="B40" t="str">
            <v>БАЛЫКОВАЯ Папа может вар п/о 0.4кг 8шт.</v>
          </cell>
          <cell r="C40" t="str">
            <v>ШТ</v>
          </cell>
          <cell r="D40">
            <v>1001013636319</v>
          </cell>
          <cell r="F40">
            <v>0.4</v>
          </cell>
          <cell r="G40">
            <v>0</v>
          </cell>
          <cell r="H40">
            <v>3.2</v>
          </cell>
          <cell r="I40">
            <v>60</v>
          </cell>
        </row>
        <row r="41">
          <cell r="A41" t="str">
            <v>6320</v>
          </cell>
          <cell r="B41" t="str">
            <v>ВКУСНЫЙ ЗАВТРАК Папа может вар п/о 0.4кг</v>
          </cell>
          <cell r="C41" t="str">
            <v>ШТ</v>
          </cell>
          <cell r="D41">
            <v>1001014406320</v>
          </cell>
          <cell r="F41">
            <v>0.4</v>
          </cell>
          <cell r="G41">
            <v>0</v>
          </cell>
          <cell r="H41">
            <v>3.2</v>
          </cell>
          <cell r="I41">
            <v>60</v>
          </cell>
        </row>
        <row r="42">
          <cell r="A42" t="str">
            <v>6320</v>
          </cell>
          <cell r="B42" t="str">
            <v>ВКУСНЫЙ ЗАВТРАК ПМ вар п/о 0.4кг 10шт.</v>
          </cell>
          <cell r="C42" t="str">
            <v>ШТ</v>
          </cell>
          <cell r="D42">
            <v>1001014406320</v>
          </cell>
          <cell r="F42">
            <v>0.4</v>
          </cell>
          <cell r="G42">
            <v>0</v>
          </cell>
          <cell r="H42">
            <v>4</v>
          </cell>
          <cell r="I42">
            <v>60</v>
          </cell>
        </row>
        <row r="43">
          <cell r="A43" t="str">
            <v>5993</v>
          </cell>
          <cell r="B43" t="str">
            <v>ВРЕМЯ ОКРОШКИ Папа может вар п/о</v>
          </cell>
          <cell r="C43" t="str">
            <v>КГ</v>
          </cell>
          <cell r="D43">
            <v>1001014765993</v>
          </cell>
          <cell r="F43">
            <v>1.367</v>
          </cell>
          <cell r="G43">
            <v>0</v>
          </cell>
          <cell r="H43">
            <v>4.0999999999999996</v>
          </cell>
          <cell r="I43">
            <v>60</v>
          </cell>
        </row>
        <row r="44">
          <cell r="A44" t="str">
            <v>6587</v>
          </cell>
          <cell r="B44" t="str">
            <v>ВРЕМЯ ОКРОШКИ Папа может вар п/о 0.8кг</v>
          </cell>
          <cell r="C44" t="str">
            <v>ШТ</v>
          </cell>
          <cell r="D44">
            <v>1001014766587</v>
          </cell>
          <cell r="F44">
            <v>0.8</v>
          </cell>
          <cell r="G44">
            <v>0</v>
          </cell>
          <cell r="H44">
            <v>3.2</v>
          </cell>
          <cell r="I44">
            <v>60</v>
          </cell>
        </row>
        <row r="45">
          <cell r="A45" t="str">
            <v>3254</v>
          </cell>
          <cell r="B45" t="str">
            <v>ДОКТОР СКАЙ Папа может вар п/о</v>
          </cell>
          <cell r="C45" t="str">
            <v>КГ</v>
          </cell>
          <cell r="D45">
            <v>1001012993254</v>
          </cell>
          <cell r="F45">
            <v>1.367</v>
          </cell>
          <cell r="G45">
            <v>0</v>
          </cell>
          <cell r="H45">
            <v>4.0999999999999996</v>
          </cell>
          <cell r="I45">
            <v>60</v>
          </cell>
        </row>
        <row r="46">
          <cell r="A46" t="str">
            <v>5803</v>
          </cell>
          <cell r="B46" t="str">
            <v>ДОКТОРСКАЯ ГОСТ вар н/о мгс_30с</v>
          </cell>
          <cell r="C46" t="str">
            <v>КГ</v>
          </cell>
          <cell r="D46">
            <v>1001010015803</v>
          </cell>
          <cell r="F46">
            <v>1.325</v>
          </cell>
          <cell r="G46">
            <v>0</v>
          </cell>
          <cell r="H46">
            <v>2.65</v>
          </cell>
          <cell r="I46">
            <v>30</v>
          </cell>
        </row>
        <row r="47">
          <cell r="A47" t="str">
            <v>4555</v>
          </cell>
          <cell r="B47" t="str">
            <v>ДОКТОРСКАЯ ГОСТ вар п/о</v>
          </cell>
          <cell r="C47" t="str">
            <v>КГ</v>
          </cell>
          <cell r="D47">
            <v>1001010014555</v>
          </cell>
          <cell r="F47">
            <v>1.35</v>
          </cell>
          <cell r="G47">
            <v>0</v>
          </cell>
          <cell r="H47">
            <v>4.05</v>
          </cell>
          <cell r="I47">
            <v>60</v>
          </cell>
        </row>
        <row r="48">
          <cell r="A48" t="str">
            <v>6324</v>
          </cell>
          <cell r="B48" t="str">
            <v>ДОКТОРСКАЯ ГОСТ вар п/о 0.4кг 8шт.</v>
          </cell>
          <cell r="C48" t="str">
            <v>ШТ</v>
          </cell>
          <cell r="D48">
            <v>1001010016324</v>
          </cell>
          <cell r="F48">
            <v>0.4</v>
          </cell>
          <cell r="G48">
            <v>0</v>
          </cell>
          <cell r="H48">
            <v>3.2</v>
          </cell>
          <cell r="I48">
            <v>60</v>
          </cell>
        </row>
        <row r="49">
          <cell r="A49" t="str">
            <v>6322</v>
          </cell>
          <cell r="B49" t="str">
            <v>ДОКТОРСКАЯ ГОСТ вар п/о 0.5кг 8шт.</v>
          </cell>
          <cell r="C49" t="str">
            <v>ШТ</v>
          </cell>
          <cell r="D49">
            <v>1001010016322</v>
          </cell>
          <cell r="F49">
            <v>0.5</v>
          </cell>
          <cell r="G49">
            <v>0</v>
          </cell>
          <cell r="H49">
            <v>4</v>
          </cell>
          <cell r="I49">
            <v>60</v>
          </cell>
        </row>
        <row r="50">
          <cell r="A50" t="str">
            <v>4002</v>
          </cell>
          <cell r="B50" t="str">
            <v>ДОКТОРСКАЯ ГОСТ вар ц/о в/у</v>
          </cell>
          <cell r="C50" t="str">
            <v>КГ</v>
          </cell>
          <cell r="D50">
            <v>1001010014002</v>
          </cell>
          <cell r="F50">
            <v>1.2669999999999999</v>
          </cell>
          <cell r="G50">
            <v>0</v>
          </cell>
          <cell r="H50">
            <v>3.8</v>
          </cell>
          <cell r="I50">
            <v>30</v>
          </cell>
        </row>
        <row r="51">
          <cell r="A51" t="str">
            <v>4561</v>
          </cell>
          <cell r="B51" t="str">
            <v>ДОКТОРСКАЯ ГОСТ Папа может вар п/о</v>
          </cell>
          <cell r="C51" t="str">
            <v>КГ</v>
          </cell>
          <cell r="D51">
            <v>1001010014561</v>
          </cell>
          <cell r="F51">
            <v>1.367</v>
          </cell>
          <cell r="G51">
            <v>0</v>
          </cell>
          <cell r="H51">
            <v>4.0999999999999996</v>
          </cell>
          <cell r="I51">
            <v>60</v>
          </cell>
        </row>
        <row r="52">
          <cell r="A52" t="str">
            <v>6570</v>
          </cell>
          <cell r="B52" t="str">
            <v>ДОКТОРСКАЯ Коровино вар п/о 1кг 8шт.</v>
          </cell>
          <cell r="C52" t="str">
            <v>ШТ</v>
          </cell>
          <cell r="D52">
            <v>1001010016570</v>
          </cell>
          <cell r="F52">
            <v>1</v>
          </cell>
          <cell r="G52">
            <v>0</v>
          </cell>
          <cell r="H52">
            <v>8</v>
          </cell>
          <cell r="I52">
            <v>60</v>
          </cell>
        </row>
        <row r="53">
          <cell r="A53" t="str">
            <v>6010</v>
          </cell>
          <cell r="B53" t="str">
            <v>ДОКТОРСКАЯ ЛЮКС вар ц/о в/у</v>
          </cell>
          <cell r="C53" t="str">
            <v>КГ</v>
          </cell>
          <cell r="D53">
            <v>1001013516010</v>
          </cell>
          <cell r="F53">
            <v>1.07</v>
          </cell>
          <cell r="G53">
            <v>0</v>
          </cell>
          <cell r="H53">
            <v>4.28</v>
          </cell>
          <cell r="I53">
            <v>30</v>
          </cell>
        </row>
        <row r="54">
          <cell r="A54" t="str">
            <v>4908</v>
          </cell>
          <cell r="B54" t="str">
            <v>ДОКТОРСКАЯ ОРИГИН. вар п/о</v>
          </cell>
          <cell r="C54" t="str">
            <v>КГ</v>
          </cell>
          <cell r="D54">
            <v>1001010094908</v>
          </cell>
          <cell r="F54">
            <v>1.35</v>
          </cell>
          <cell r="G54">
            <v>0</v>
          </cell>
          <cell r="H54">
            <v>4.05</v>
          </cell>
          <cell r="I54">
            <v>60</v>
          </cell>
        </row>
        <row r="55">
          <cell r="A55" t="str">
            <v>4777</v>
          </cell>
          <cell r="B55" t="str">
            <v>ДОКТОРСКАЯ ОРИГИНАЛЬНАЯ вар ц/о в/у</v>
          </cell>
          <cell r="C55" t="str">
            <v>КГ</v>
          </cell>
          <cell r="D55">
            <v>1001010094777</v>
          </cell>
          <cell r="F55">
            <v>1.6</v>
          </cell>
          <cell r="G55">
            <v>0</v>
          </cell>
          <cell r="H55">
            <v>6.4</v>
          </cell>
          <cell r="I55">
            <v>30</v>
          </cell>
        </row>
        <row r="56">
          <cell r="A56" t="str">
            <v>6660</v>
          </cell>
          <cell r="B56" t="str">
            <v>ДОКТОРСКАЯ ОРИГИНАЛЬНАЯ Коровино вар ц/о в/у</v>
          </cell>
          <cell r="C56" t="str">
            <v>КГ</v>
          </cell>
          <cell r="D56">
            <v>1001010096660</v>
          </cell>
          <cell r="F56">
            <v>1.6</v>
          </cell>
          <cell r="G56">
            <v>0</v>
          </cell>
          <cell r="H56">
            <v>6.4</v>
          </cell>
          <cell r="I56">
            <v>30</v>
          </cell>
        </row>
        <row r="57">
          <cell r="A57" t="str">
            <v>6567</v>
          </cell>
          <cell r="B57" t="str">
            <v>ДОМАШНЯЯ Папа может вар п/о 0.5кг 8шт.</v>
          </cell>
          <cell r="C57" t="str">
            <v>ШТ</v>
          </cell>
          <cell r="D57">
            <v>1001011086567</v>
          </cell>
          <cell r="F57">
            <v>0.5</v>
          </cell>
          <cell r="G57">
            <v>0</v>
          </cell>
          <cell r="H57">
            <v>4</v>
          </cell>
          <cell r="I57">
            <v>60</v>
          </cell>
        </row>
        <row r="58">
          <cell r="A58" t="str">
            <v>6426</v>
          </cell>
          <cell r="B58" t="str">
            <v>КЛАССИЧЕСКАЯ ПМ вар п/о 0.3кг 8шт.</v>
          </cell>
          <cell r="C58" t="str">
            <v>ШТ</v>
          </cell>
          <cell r="D58">
            <v>1001013956426</v>
          </cell>
          <cell r="F58">
            <v>0.3</v>
          </cell>
          <cell r="G58">
            <v>0</v>
          </cell>
          <cell r="H58">
            <v>2.4</v>
          </cell>
          <cell r="I58">
            <v>60</v>
          </cell>
        </row>
        <row r="59">
          <cell r="A59" t="str">
            <v>6329</v>
          </cell>
          <cell r="B59" t="str">
            <v>КЛАССИЧЕСКАЯ Папа может вар п/о 0.4кг</v>
          </cell>
          <cell r="C59" t="str">
            <v>ШТ</v>
          </cell>
          <cell r="D59">
            <v>1001013956329</v>
          </cell>
          <cell r="F59">
            <v>0.4</v>
          </cell>
          <cell r="G59">
            <v>0</v>
          </cell>
          <cell r="H59">
            <v>3.2</v>
          </cell>
          <cell r="I59">
            <v>60</v>
          </cell>
        </row>
        <row r="60">
          <cell r="A60" t="str">
            <v>6501</v>
          </cell>
          <cell r="B60" t="str">
            <v>КЛАССИЧЕСКАЯ СО ШПИКОМ вар п/о</v>
          </cell>
          <cell r="C60" t="str">
            <v>КГ</v>
          </cell>
          <cell r="D60">
            <v>1001014136501</v>
          </cell>
          <cell r="F60">
            <v>1.35</v>
          </cell>
          <cell r="G60">
            <v>0</v>
          </cell>
          <cell r="H60">
            <v>4.05</v>
          </cell>
          <cell r="I60">
            <v>60</v>
          </cell>
        </row>
        <row r="61">
          <cell r="A61" t="str">
            <v>6013</v>
          </cell>
          <cell r="B61" t="str">
            <v>ЛЮБИТЕЛЬСКАЯ ЛЮКС вар ц/о в/у</v>
          </cell>
          <cell r="C61" t="str">
            <v>КГ</v>
          </cell>
          <cell r="D61">
            <v>1001013836013</v>
          </cell>
          <cell r="F61">
            <v>1.075</v>
          </cell>
          <cell r="G61">
            <v>0</v>
          </cell>
          <cell r="H61">
            <v>4.3</v>
          </cell>
          <cell r="I61">
            <v>30</v>
          </cell>
        </row>
        <row r="62">
          <cell r="A62" t="str">
            <v>6498</v>
          </cell>
          <cell r="B62" t="str">
            <v>МОЛОЧНАЯ Папа может вар п/о</v>
          </cell>
          <cell r="C62" t="str">
            <v>КГ</v>
          </cell>
          <cell r="D62">
            <v>1001012456498</v>
          </cell>
          <cell r="F62">
            <v>1</v>
          </cell>
          <cell r="G62">
            <v>0</v>
          </cell>
          <cell r="H62">
            <v>4</v>
          </cell>
          <cell r="I62">
            <v>60</v>
          </cell>
        </row>
        <row r="63">
          <cell r="A63" t="str">
            <v>6479</v>
          </cell>
          <cell r="B63" t="str">
            <v>МОЛОЧНАЯ Папа может вар п/о 0.5кг 8шт.</v>
          </cell>
          <cell r="C63" t="str">
            <v>ШТ</v>
          </cell>
          <cell r="D63">
            <v>1001012456479</v>
          </cell>
          <cell r="F63">
            <v>0.5</v>
          </cell>
          <cell r="G63">
            <v>0</v>
          </cell>
          <cell r="H63">
            <v>4</v>
          </cell>
          <cell r="I63">
            <v>60</v>
          </cell>
        </row>
        <row r="64">
          <cell r="A64" t="str">
            <v>6332</v>
          </cell>
          <cell r="B64" t="str">
            <v>МЯСНАЯ Папа может вар п/о 0.5кг 8шт.</v>
          </cell>
          <cell r="C64" t="str">
            <v>ШТ</v>
          </cell>
          <cell r="D64">
            <v>1001012486332</v>
          </cell>
          <cell r="F64">
            <v>0.5</v>
          </cell>
          <cell r="G64">
            <v>0</v>
          </cell>
          <cell r="H64">
            <v>4</v>
          </cell>
          <cell r="I64">
            <v>60</v>
          </cell>
        </row>
        <row r="65">
          <cell r="A65" t="str">
            <v>6437</v>
          </cell>
          <cell r="B65" t="str">
            <v>МЯСНАЯ Папа может вар п/о 0.8кг 4шт.</v>
          </cell>
          <cell r="C65" t="str">
            <v>ШТ</v>
          </cell>
          <cell r="D65">
            <v>1001012486437</v>
          </cell>
          <cell r="F65">
            <v>0.8</v>
          </cell>
          <cell r="G65">
            <v>0</v>
          </cell>
          <cell r="H65">
            <v>3.2</v>
          </cell>
          <cell r="I65">
            <v>60</v>
          </cell>
        </row>
        <row r="66">
          <cell r="A66" t="str">
            <v>6337</v>
          </cell>
          <cell r="B66" t="str">
            <v>МЯСНАЯ СО ШПИКОМ вар п/о 0.5кг 8шт.</v>
          </cell>
          <cell r="C66" t="str">
            <v>ШТ</v>
          </cell>
          <cell r="D66">
            <v>1001012636337</v>
          </cell>
          <cell r="F66">
            <v>0.5</v>
          </cell>
          <cell r="G66">
            <v>0</v>
          </cell>
          <cell r="H66">
            <v>4</v>
          </cell>
          <cell r="I66">
            <v>60</v>
          </cell>
        </row>
        <row r="67">
          <cell r="A67" t="str">
            <v>6623</v>
          </cell>
          <cell r="B67" t="str">
            <v>МЯСНАЯ СО ШПИКОМ ПМ вар п/о 0.45кг 8шт.</v>
          </cell>
          <cell r="C67" t="str">
            <v>ШТ</v>
          </cell>
          <cell r="D67">
            <v>1001012636623</v>
          </cell>
          <cell r="F67">
            <v>0.45</v>
          </cell>
          <cell r="G67">
            <v>0</v>
          </cell>
          <cell r="H67">
            <v>3.6</v>
          </cell>
          <cell r="I67">
            <v>60</v>
          </cell>
        </row>
        <row r="68">
          <cell r="A68" t="str">
            <v>3075</v>
          </cell>
          <cell r="B68" t="str">
            <v>ОСОБАЯ вар п/о (мини)</v>
          </cell>
          <cell r="C68" t="str">
            <v>КГ</v>
          </cell>
          <cell r="D68">
            <v>1001012813075</v>
          </cell>
          <cell r="F68">
            <v>1</v>
          </cell>
          <cell r="G68">
            <v>0</v>
          </cell>
          <cell r="H68">
            <v>4</v>
          </cell>
          <cell r="I68">
            <v>60</v>
          </cell>
        </row>
        <row r="69">
          <cell r="A69" t="str">
            <v>5704</v>
          </cell>
          <cell r="B69" t="str">
            <v>ПАПИН БУТЕР Папа может вар п/о 0.4кг</v>
          </cell>
          <cell r="C69" t="str">
            <v>ШТ</v>
          </cell>
          <cell r="D69">
            <v>1001014375704</v>
          </cell>
          <cell r="F69">
            <v>0.4</v>
          </cell>
          <cell r="G69">
            <v>0</v>
          </cell>
          <cell r="H69">
            <v>3.2</v>
          </cell>
          <cell r="I69">
            <v>60</v>
          </cell>
        </row>
        <row r="70">
          <cell r="A70" t="str">
            <v>5923</v>
          </cell>
          <cell r="B70" t="str">
            <v>ПАПИН ЗАВТРАК ПМ вар п/о 0.4кг 10шт.</v>
          </cell>
          <cell r="C70" t="str">
            <v>ШТ</v>
          </cell>
          <cell r="D70">
            <v>1001014405923</v>
          </cell>
          <cell r="F70">
            <v>0.4</v>
          </cell>
          <cell r="G70">
            <v>0</v>
          </cell>
          <cell r="H70">
            <v>4</v>
          </cell>
          <cell r="I70">
            <v>60</v>
          </cell>
        </row>
        <row r="71">
          <cell r="A71" t="str">
            <v>4338</v>
          </cell>
          <cell r="B71" t="str">
            <v>ПРЕМИУМ Папа может вар п/о</v>
          </cell>
          <cell r="C71" t="str">
            <v>КГ</v>
          </cell>
          <cell r="D71">
            <v>1001012974338</v>
          </cell>
          <cell r="F71">
            <v>1.25</v>
          </cell>
          <cell r="G71">
            <v>0</v>
          </cell>
          <cell r="H71">
            <v>5</v>
          </cell>
          <cell r="I71">
            <v>60</v>
          </cell>
        </row>
        <row r="72">
          <cell r="A72" t="str">
            <v>5801</v>
          </cell>
          <cell r="B72" t="str">
            <v>РУССКАЯ ГОСТ вар н/о мгс_30с</v>
          </cell>
          <cell r="C72" t="str">
            <v>КГ</v>
          </cell>
          <cell r="D72">
            <v>1001010035801</v>
          </cell>
          <cell r="F72">
            <v>1.28</v>
          </cell>
          <cell r="G72">
            <v>0</v>
          </cell>
          <cell r="H72">
            <v>2.56</v>
          </cell>
          <cell r="I72">
            <v>30</v>
          </cell>
        </row>
        <row r="73">
          <cell r="A73" t="str">
            <v>4004</v>
          </cell>
          <cell r="B73" t="str">
            <v>РУССКАЯ ГОСТ вар ц/о в/у</v>
          </cell>
          <cell r="C73" t="str">
            <v>КГ</v>
          </cell>
          <cell r="D73">
            <v>1001010034004</v>
          </cell>
          <cell r="F73">
            <v>1.2669999999999999</v>
          </cell>
          <cell r="G73">
            <v>0</v>
          </cell>
          <cell r="H73">
            <v>3.8</v>
          </cell>
          <cell r="I73">
            <v>30</v>
          </cell>
        </row>
        <row r="74">
          <cell r="A74" t="str">
            <v>4911</v>
          </cell>
          <cell r="B74" t="str">
            <v xml:space="preserve">РУССКАЯ ОРИГИН. вар п/о </v>
          </cell>
          <cell r="C74" t="str">
            <v>КГ</v>
          </cell>
          <cell r="D74">
            <v>1001010504911</v>
          </cell>
          <cell r="F74">
            <v>1.35</v>
          </cell>
          <cell r="G74">
            <v>0</v>
          </cell>
          <cell r="H74">
            <v>4.05</v>
          </cell>
          <cell r="I74">
            <v>60</v>
          </cell>
        </row>
        <row r="75">
          <cell r="A75" t="str">
            <v>4775</v>
          </cell>
          <cell r="B75" t="str">
            <v>РУССКАЯ ОРИГИНАЛЬНАЯ вар ц/о в/у</v>
          </cell>
          <cell r="C75" t="str">
            <v>КГ</v>
          </cell>
          <cell r="D75">
            <v>1001010504775</v>
          </cell>
          <cell r="F75">
            <v>1.6</v>
          </cell>
          <cell r="G75">
            <v>0</v>
          </cell>
          <cell r="H75">
            <v>6.4</v>
          </cell>
          <cell r="I75">
            <v>30</v>
          </cell>
        </row>
        <row r="76">
          <cell r="A76" t="str">
            <v>6007</v>
          </cell>
          <cell r="B76" t="str">
            <v>РУССКАЯ ОРИГИНАЛЬНАЯ ПМ вар ц/о в/у</v>
          </cell>
          <cell r="C76" t="str">
            <v>КГ</v>
          </cell>
          <cell r="D76">
            <v>1001010506007</v>
          </cell>
          <cell r="F76">
            <v>1.6379999999999999</v>
          </cell>
          <cell r="G76">
            <v>0</v>
          </cell>
          <cell r="H76">
            <v>6.55</v>
          </cell>
          <cell r="I76">
            <v>35</v>
          </cell>
        </row>
        <row r="77">
          <cell r="A77" t="str">
            <v>6654</v>
          </cell>
          <cell r="B77" t="str">
            <v>СО ШПИКОМ Коровино вар ц/о в/у</v>
          </cell>
          <cell r="C77" t="str">
            <v>КГ</v>
          </cell>
          <cell r="D77">
            <v>1001015186654</v>
          </cell>
          <cell r="F77">
            <v>1.425</v>
          </cell>
          <cell r="G77">
            <v>0</v>
          </cell>
          <cell r="H77">
            <v>5.7</v>
          </cell>
          <cell r="I77">
            <v>30</v>
          </cell>
        </row>
        <row r="78">
          <cell r="A78" t="str">
            <v>6344</v>
          </cell>
          <cell r="B78" t="str">
            <v>СОЧНАЯ Папа может вар п/о 0.4кг</v>
          </cell>
          <cell r="C78" t="str">
            <v>ШТ</v>
          </cell>
          <cell r="D78">
            <v>1001013966344</v>
          </cell>
          <cell r="F78">
            <v>0.4</v>
          </cell>
          <cell r="G78">
            <v>0</v>
          </cell>
          <cell r="H78">
            <v>3.2</v>
          </cell>
          <cell r="I78">
            <v>60</v>
          </cell>
        </row>
        <row r="79">
          <cell r="A79" t="str">
            <v>6046</v>
          </cell>
          <cell r="B79" t="str">
            <v>СЫТНЫЙ ЗАВТРАК ПМ вар п/о 0.4кг 10шт.</v>
          </cell>
          <cell r="C79" t="str">
            <v>ШТ</v>
          </cell>
          <cell r="D79">
            <v>1001014406046</v>
          </cell>
          <cell r="F79">
            <v>0.4</v>
          </cell>
          <cell r="G79">
            <v>0</v>
          </cell>
          <cell r="H79">
            <v>4</v>
          </cell>
          <cell r="I79">
            <v>60</v>
          </cell>
        </row>
        <row r="80">
          <cell r="A80" t="str">
            <v>5802</v>
          </cell>
          <cell r="B80" t="str">
            <v>ТЕЛЯЧЬЯ ГОСТ вар н/о мгс_30с</v>
          </cell>
          <cell r="C80" t="str">
            <v>КГ</v>
          </cell>
          <cell r="D80">
            <v>1001010055802</v>
          </cell>
          <cell r="F80">
            <v>1.3</v>
          </cell>
          <cell r="G80">
            <v>0</v>
          </cell>
          <cell r="H80">
            <v>2.6</v>
          </cell>
          <cell r="I80">
            <v>30</v>
          </cell>
        </row>
        <row r="81">
          <cell r="A81" t="str">
            <v>6345</v>
          </cell>
          <cell r="B81" t="str">
            <v>ФИЛЕЙНАЯ Папа может вар п/о 0.5кг 8шт.</v>
          </cell>
          <cell r="C81" t="str">
            <v>ШТ</v>
          </cell>
          <cell r="D81">
            <v>1001012566345</v>
          </cell>
          <cell r="F81">
            <v>0.5</v>
          </cell>
          <cell r="G81">
            <v>0</v>
          </cell>
          <cell r="H81">
            <v>4</v>
          </cell>
          <cell r="I81">
            <v>60</v>
          </cell>
        </row>
        <row r="82">
          <cell r="A82" t="str">
            <v>6624</v>
          </cell>
          <cell r="B82" t="str">
            <v>ФИЛЕЙНАЯ Папа может вар п/о 0.45кг 8шт.</v>
          </cell>
          <cell r="C82" t="str">
            <v>ШТ</v>
          </cell>
          <cell r="D82">
            <v>1001012566624</v>
          </cell>
          <cell r="F82">
            <v>0.45</v>
          </cell>
          <cell r="G82">
            <v>0</v>
          </cell>
          <cell r="H82">
            <v>3.6</v>
          </cell>
          <cell r="I82">
            <v>60</v>
          </cell>
        </row>
        <row r="83">
          <cell r="A83" t="str">
            <v>6502</v>
          </cell>
          <cell r="B83" t="str">
            <v>ФИРМЕННАЯ Папа может вар п/о 0.5кг 16шт.</v>
          </cell>
          <cell r="C83" t="str">
            <v>ШТ</v>
          </cell>
          <cell r="D83">
            <v>1001012486502</v>
          </cell>
          <cell r="F83">
            <v>0.5</v>
          </cell>
          <cell r="G83">
            <v>0</v>
          </cell>
          <cell r="H83">
            <v>8</v>
          </cell>
          <cell r="I83">
            <v>60</v>
          </cell>
        </row>
        <row r="84">
          <cell r="A84" t="str">
            <v>5017</v>
          </cell>
          <cell r="B84" t="str">
            <v>ЧАЙНАЯ ЛЮКС вар н/о мгс 1*3</v>
          </cell>
          <cell r="C84" t="str">
            <v>КГ</v>
          </cell>
          <cell r="D84">
            <v>1001013645017</v>
          </cell>
          <cell r="F84">
            <v>1</v>
          </cell>
          <cell r="G84">
            <v>0</v>
          </cell>
          <cell r="H84">
            <v>3</v>
          </cell>
          <cell r="I84">
            <v>30</v>
          </cell>
        </row>
        <row r="85">
          <cell r="A85" t="str">
            <v>6356</v>
          </cell>
          <cell r="B85" t="str">
            <v>ЭКСТРА ФИЛЕЙНАЯ Папа может вар п/о 0.4кг</v>
          </cell>
          <cell r="C85" t="str">
            <v>ШТ</v>
          </cell>
          <cell r="D85">
            <v>1001014706356</v>
          </cell>
          <cell r="F85">
            <v>0.4</v>
          </cell>
          <cell r="G85">
            <v>0</v>
          </cell>
          <cell r="H85">
            <v>3.2</v>
          </cell>
          <cell r="I85">
            <v>60</v>
          </cell>
        </row>
        <row r="86">
          <cell r="A86" t="str">
            <v/>
          </cell>
          <cell r="B86" t="str">
            <v>Сосиски</v>
          </cell>
          <cell r="G86">
            <v>0</v>
          </cell>
        </row>
        <row r="87">
          <cell r="A87" t="str">
            <v>6656</v>
          </cell>
          <cell r="B87" t="str">
            <v>ГОВЯЖЬИ сос п/о мгс 2*2_45с</v>
          </cell>
          <cell r="C87" t="str">
            <v>КГ</v>
          </cell>
          <cell r="D87">
            <v>1001022296656</v>
          </cell>
          <cell r="F87">
            <v>2.1</v>
          </cell>
          <cell r="G87">
            <v>0</v>
          </cell>
          <cell r="H87">
            <v>4.2</v>
          </cell>
          <cell r="I87">
            <v>45</v>
          </cell>
        </row>
        <row r="88">
          <cell r="A88" t="str">
            <v>6601</v>
          </cell>
          <cell r="B88" t="str">
            <v>ГОВЯЖЬИ СН сос п/о мгс 1*6</v>
          </cell>
          <cell r="C88" t="str">
            <v>КГ</v>
          </cell>
          <cell r="D88">
            <v>1001022296601</v>
          </cell>
          <cell r="F88">
            <v>1.0669999999999999</v>
          </cell>
          <cell r="G88">
            <v>0</v>
          </cell>
          <cell r="H88">
            <v>6.4</v>
          </cell>
          <cell r="I88">
            <v>45</v>
          </cell>
        </row>
        <row r="89">
          <cell r="A89">
            <v>6726</v>
          </cell>
          <cell r="B89" t="str">
            <v>СЛИВОЧНЫЕ ПМ сос п/о мгс 0.41кг 10шт.</v>
          </cell>
          <cell r="C89" t="str">
            <v>шт</v>
          </cell>
          <cell r="D89">
            <v>1001022466726</v>
          </cell>
          <cell r="F89">
            <v>0.41</v>
          </cell>
          <cell r="H89">
            <v>4.0999999999999996</v>
          </cell>
          <cell r="I89">
            <v>45</v>
          </cell>
        </row>
        <row r="90">
          <cell r="A90">
            <v>6777</v>
          </cell>
          <cell r="B90" t="str">
            <v>МЯСНЫЕ С ГОВЯДИНОЙ ПМ сос п/о мгс 0.4кг</v>
          </cell>
          <cell r="C90" t="str">
            <v>шт</v>
          </cell>
          <cell r="D90">
            <v>1001025506777</v>
          </cell>
          <cell r="F90">
            <v>0.4</v>
          </cell>
          <cell r="H90">
            <v>4</v>
          </cell>
          <cell r="I90">
            <v>45</v>
          </cell>
        </row>
        <row r="91">
          <cell r="A91">
            <v>6778</v>
          </cell>
          <cell r="B91" t="str">
            <v>МЯСНИКС Папа Может сос б/о мгс 1/160</v>
          </cell>
          <cell r="C91" t="str">
            <v>шт</v>
          </cell>
          <cell r="D91">
            <v>1001025526778</v>
          </cell>
          <cell r="F91">
            <v>0.16</v>
          </cell>
          <cell r="H91">
            <v>2.56</v>
          </cell>
          <cell r="I91">
            <v>30</v>
          </cell>
        </row>
        <row r="92">
          <cell r="A92">
            <v>6776</v>
          </cell>
          <cell r="B92" t="str">
            <v>ХОТ-ДОГ Папа может сос п/о мгс 0.35кг</v>
          </cell>
          <cell r="C92" t="str">
            <v>шт</v>
          </cell>
          <cell r="D92">
            <v>1001025166776</v>
          </cell>
          <cell r="F92">
            <v>0.35</v>
          </cell>
          <cell r="H92">
            <v>2.8</v>
          </cell>
          <cell r="I92">
            <v>45</v>
          </cell>
        </row>
        <row r="93">
          <cell r="A93" t="str">
            <v>6602</v>
          </cell>
          <cell r="B93" t="str">
            <v xml:space="preserve"> БАВАРСКИЕ ПМ сос ц/о мгс 0.35кг 8шт.</v>
          </cell>
          <cell r="C93" t="str">
            <v>шт</v>
          </cell>
          <cell r="D93">
            <v>1001021966602</v>
          </cell>
          <cell r="F93">
            <v>0.35</v>
          </cell>
          <cell r="G93">
            <v>0</v>
          </cell>
        </row>
        <row r="94">
          <cell r="A94" t="str">
            <v>6588</v>
          </cell>
          <cell r="B94" t="str">
            <v>МОЛОЧНЫЕ ГОСТ СН сос п/о мгс 1*6</v>
          </cell>
          <cell r="C94" t="str">
            <v>КГ</v>
          </cell>
          <cell r="D94">
            <v>1001020836588</v>
          </cell>
          <cell r="F94">
            <v>1.05</v>
          </cell>
          <cell r="G94">
            <v>0</v>
          </cell>
          <cell r="H94">
            <v>6.3</v>
          </cell>
          <cell r="I94">
            <v>45</v>
          </cell>
        </row>
        <row r="95">
          <cell r="A95" t="str">
            <v>6303</v>
          </cell>
          <cell r="B95" t="str">
            <v>МЯСНЫЕ Папа может сос п/о мгс  1.5*3</v>
          </cell>
          <cell r="C95" t="str">
            <v>КГ</v>
          </cell>
          <cell r="D95">
            <v>1001022726303</v>
          </cell>
          <cell r="F95">
            <v>1.05</v>
          </cell>
          <cell r="G95">
            <v>0</v>
          </cell>
          <cell r="H95">
            <v>3.15</v>
          </cell>
          <cell r="I95">
            <v>45</v>
          </cell>
        </row>
        <row r="96">
          <cell r="A96" t="str">
            <v>5819</v>
          </cell>
          <cell r="B96" t="str">
            <v>МЯСНЫЕ Папа может сос п/о в/у 0.4кг_45с</v>
          </cell>
          <cell r="C96" t="str">
            <v>ШТ</v>
          </cell>
          <cell r="D96">
            <v>1001022725819</v>
          </cell>
          <cell r="F96">
            <v>0.4</v>
          </cell>
          <cell r="G96">
            <v>0</v>
          </cell>
          <cell r="H96">
            <v>3.2</v>
          </cell>
          <cell r="I96">
            <v>45</v>
          </cell>
        </row>
        <row r="97">
          <cell r="A97" t="str">
            <v>5820</v>
          </cell>
          <cell r="B97" t="str">
            <v>СЛИВОЧНЫЕ Папа может сос п/о мгс 2*2_45с</v>
          </cell>
          <cell r="C97" t="str">
            <v>КГ</v>
          </cell>
          <cell r="D97">
            <v>1001022465820</v>
          </cell>
          <cell r="F97">
            <v>2.125</v>
          </cell>
          <cell r="G97">
            <v>0</v>
          </cell>
          <cell r="H97">
            <v>4.25</v>
          </cell>
          <cell r="I97">
            <v>45</v>
          </cell>
        </row>
        <row r="98">
          <cell r="A98">
            <v>6751</v>
          </cell>
          <cell r="B98" t="str">
            <v>СЛИВОЧНЫЕ СН сос п/о мгс 0.41кг 10шт.</v>
          </cell>
          <cell r="C98" t="str">
            <v>ШТ</v>
          </cell>
          <cell r="D98">
            <v>1001020846751</v>
          </cell>
          <cell r="F98">
            <v>0.41</v>
          </cell>
          <cell r="G98">
            <v>0</v>
          </cell>
          <cell r="H98">
            <v>4.0999999999999996</v>
          </cell>
          <cell r="I98">
            <v>45</v>
          </cell>
        </row>
        <row r="99">
          <cell r="A99" t="str">
            <v>6563</v>
          </cell>
          <cell r="B99" t="str">
            <v>СЛИВОЧНЫЕ СН сос п/о мгс 1*6</v>
          </cell>
          <cell r="C99" t="str">
            <v>КГ</v>
          </cell>
          <cell r="D99">
            <v>1001020846563</v>
          </cell>
          <cell r="F99">
            <v>1.0169999999999999</v>
          </cell>
          <cell r="G99">
            <v>0</v>
          </cell>
          <cell r="H99">
            <v>6.1</v>
          </cell>
          <cell r="I99">
            <v>45</v>
          </cell>
        </row>
        <row r="100">
          <cell r="A100">
            <v>3812</v>
          </cell>
          <cell r="B100" t="str">
            <v>СОЧНЫЕ сос п/о мгс 2*2</v>
          </cell>
          <cell r="C100" t="str">
            <v>КГ</v>
          </cell>
          <cell r="D100">
            <v>1001022373812</v>
          </cell>
          <cell r="F100">
            <v>2.125</v>
          </cell>
          <cell r="G100">
            <v>0</v>
          </cell>
          <cell r="H100">
            <v>4.25</v>
          </cell>
          <cell r="I100">
            <v>45</v>
          </cell>
        </row>
        <row r="101">
          <cell r="A101" t="str">
            <v>6113</v>
          </cell>
          <cell r="B101" t="str">
            <v>СОЧНЫЕ сос п/о мгс 1*6</v>
          </cell>
          <cell r="C101" t="str">
            <v>КГ</v>
          </cell>
          <cell r="D101">
            <v>1001022376113</v>
          </cell>
          <cell r="F101">
            <v>1.0589999999999999</v>
          </cell>
          <cell r="G101">
            <v>0</v>
          </cell>
          <cell r="H101">
            <v>6.35</v>
          </cell>
          <cell r="I101">
            <v>45</v>
          </cell>
        </row>
        <row r="102">
          <cell r="A102" t="str">
            <v>6661</v>
          </cell>
          <cell r="B102" t="str">
            <v>СОЧНЫЙ ГРИЛЬ ПМ сос п/о мгс 1,5*4_Маяк</v>
          </cell>
          <cell r="C102" t="str">
            <v>КГ</v>
          </cell>
          <cell r="D102">
            <v>1001022246661</v>
          </cell>
          <cell r="F102">
            <v>1</v>
          </cell>
          <cell r="G102">
            <v>0</v>
          </cell>
          <cell r="H102">
            <v>6.4</v>
          </cell>
          <cell r="I102">
            <v>45</v>
          </cell>
        </row>
        <row r="103">
          <cell r="A103" t="str">
            <v>6475</v>
          </cell>
          <cell r="B103" t="str">
            <v>С СЫРОМ Папа может сос ц/о мгс 0.4кг 6шт</v>
          </cell>
          <cell r="C103" t="str">
            <v>ШТ</v>
          </cell>
          <cell r="D103">
            <v>1001025176475</v>
          </cell>
          <cell r="F103">
            <v>0.4</v>
          </cell>
          <cell r="G103">
            <v>0</v>
          </cell>
          <cell r="H103">
            <v>2.4</v>
          </cell>
          <cell r="I103">
            <v>45</v>
          </cell>
        </row>
        <row r="104">
          <cell r="A104" t="str">
            <v>6297</v>
          </cell>
          <cell r="B104" t="str">
            <v>ФИЛЕЙНЫЕ сос ц/о в/у 1/270 12шт_45с</v>
          </cell>
          <cell r="C104" t="str">
            <v>ШТ</v>
          </cell>
          <cell r="D104">
            <v>1001022556297</v>
          </cell>
          <cell r="F104">
            <v>0.27</v>
          </cell>
          <cell r="G104">
            <v>0</v>
          </cell>
          <cell r="H104">
            <v>3.24</v>
          </cell>
          <cell r="I104">
            <v>45</v>
          </cell>
        </row>
        <row r="105">
          <cell r="A105" t="str">
            <v>6656</v>
          </cell>
          <cell r="B105" t="str">
            <v>ГОВЯЖЬИ СН сос п/о мгс 2*2</v>
          </cell>
          <cell r="C105" t="str">
            <v>КГ</v>
          </cell>
          <cell r="D105">
            <v>1001022296656</v>
          </cell>
          <cell r="F105">
            <v>2.125</v>
          </cell>
          <cell r="G105">
            <v>0</v>
          </cell>
          <cell r="H105">
            <v>4.25</v>
          </cell>
          <cell r="I105">
            <v>45</v>
          </cell>
        </row>
        <row r="106">
          <cell r="A106" t="str">
            <v>5972</v>
          </cell>
          <cell r="B106" t="str">
            <v>КОЛБ.АССОРТИ БАРБЕКЮ б/о мгс 1/495</v>
          </cell>
          <cell r="C106" t="str">
            <v>ШТ</v>
          </cell>
          <cell r="D106">
            <v>1001024795972</v>
          </cell>
          <cell r="F106">
            <v>0.495</v>
          </cell>
          <cell r="G106">
            <v>0</v>
          </cell>
          <cell r="H106">
            <v>1.98</v>
          </cell>
          <cell r="I106">
            <v>30</v>
          </cell>
        </row>
        <row r="107">
          <cell r="A107" t="str">
            <v>6227</v>
          </cell>
          <cell r="B107" t="str">
            <v>МОЛОЧНЫЕ ТРАДИЦ. сос п/о мгс 0.6кг_45с</v>
          </cell>
          <cell r="C107" t="str">
            <v>ШТ</v>
          </cell>
          <cell r="D107">
            <v>1001020966227</v>
          </cell>
          <cell r="F107">
            <v>0.6</v>
          </cell>
          <cell r="G107">
            <v>0</v>
          </cell>
          <cell r="H107">
            <v>4.8</v>
          </cell>
          <cell r="I107">
            <v>45</v>
          </cell>
        </row>
        <row r="108">
          <cell r="A108" t="str">
            <v>6719</v>
          </cell>
          <cell r="B108" t="str">
            <v>СОЧНЫЕ сос п/о мгс 0.6кг 8шт.</v>
          </cell>
          <cell r="C108" t="str">
            <v>ШТ</v>
          </cell>
          <cell r="D108">
            <v>1001022376719</v>
          </cell>
          <cell r="F108">
            <v>0.6</v>
          </cell>
          <cell r="G108">
            <v>0</v>
          </cell>
          <cell r="H108">
            <v>4.8</v>
          </cell>
          <cell r="I108">
            <v>45</v>
          </cell>
        </row>
        <row r="109">
          <cell r="A109" t="str">
            <v>6713</v>
          </cell>
          <cell r="B109" t="str">
            <v>СОЧНЫЙ ГРИЛЬ ПМ сос п/о мгс 0.41кг 8шт.</v>
          </cell>
          <cell r="C109" t="str">
            <v>ШТ</v>
          </cell>
          <cell r="D109">
            <v>1001022246713</v>
          </cell>
          <cell r="F109">
            <v>0.41</v>
          </cell>
          <cell r="G109">
            <v>0</v>
          </cell>
          <cell r="H109">
            <v>3.28</v>
          </cell>
          <cell r="I109">
            <v>45</v>
          </cell>
        </row>
        <row r="110">
          <cell r="A110" t="str">
            <v>6240</v>
          </cell>
          <cell r="B110" t="str">
            <v>КОПЧЕНЫЕ сос п/о мгс 0.45кг 7шт.</v>
          </cell>
          <cell r="C110" t="str">
            <v>ШТ</v>
          </cell>
          <cell r="D110">
            <v>1001022246240</v>
          </cell>
          <cell r="F110">
            <v>0.45</v>
          </cell>
          <cell r="G110">
            <v>0</v>
          </cell>
          <cell r="H110">
            <v>3.15</v>
          </cell>
          <cell r="I110">
            <v>45</v>
          </cell>
        </row>
        <row r="111">
          <cell r="A111" t="str">
            <v>5817</v>
          </cell>
          <cell r="B111" t="str">
            <v>МЯСНЫЕ Папа может сос п/о мгс 0.8*6_45с</v>
          </cell>
          <cell r="C111" t="str">
            <v>ШТ</v>
          </cell>
          <cell r="D111">
            <v>1001022725817</v>
          </cell>
          <cell r="F111">
            <v>0.8</v>
          </cell>
          <cell r="G111">
            <v>0</v>
          </cell>
          <cell r="H111">
            <v>4.8</v>
          </cell>
          <cell r="I111">
            <v>45</v>
          </cell>
        </row>
        <row r="112">
          <cell r="A112" t="str">
            <v>5808</v>
          </cell>
          <cell r="B112" t="str">
            <v>СОСИСКА.РУ сос ц/о мгс 1*4</v>
          </cell>
          <cell r="C112" t="str">
            <v>КГ</v>
          </cell>
          <cell r="D112">
            <v>1001020885808</v>
          </cell>
          <cell r="F112">
            <v>0.97499999999999998</v>
          </cell>
          <cell r="G112">
            <v>0</v>
          </cell>
          <cell r="H112">
            <v>3.9</v>
          </cell>
          <cell r="I112">
            <v>30</v>
          </cell>
        </row>
        <row r="113">
          <cell r="A113" t="str">
            <v>6116</v>
          </cell>
          <cell r="B113" t="str">
            <v>ФИЛЕЙНЫЕ сос ц/о мгс 0.4кг 6шт.</v>
          </cell>
          <cell r="C113" t="str">
            <v>ШТ</v>
          </cell>
          <cell r="D113">
            <v>1001022556116</v>
          </cell>
          <cell r="F113">
            <v>0.4</v>
          </cell>
          <cell r="G113">
            <v>0</v>
          </cell>
          <cell r="H113">
            <v>2.4</v>
          </cell>
          <cell r="I113">
            <v>45</v>
          </cell>
        </row>
        <row r="114">
          <cell r="A114" t="str">
            <v>5728</v>
          </cell>
          <cell r="B114" t="str">
            <v>ФИЛЕЙНЫЕ сос ц/о мгс 0.33кг</v>
          </cell>
          <cell r="C114" t="str">
            <v>ШТ</v>
          </cell>
          <cell r="D114">
            <v>1001022555728</v>
          </cell>
          <cell r="F114">
            <v>0.33</v>
          </cell>
          <cell r="G114">
            <v>0</v>
          </cell>
          <cell r="H114">
            <v>2.64</v>
          </cell>
          <cell r="I114">
            <v>45</v>
          </cell>
        </row>
        <row r="115">
          <cell r="A115" t="str">
            <v>6069</v>
          </cell>
          <cell r="B115" t="str">
            <v>ФИЛЕЙНЫЕ Папа может сос ц/о мгс 0.33кг</v>
          </cell>
          <cell r="C115" t="str">
            <v>ШТ</v>
          </cell>
          <cell r="D115">
            <v>1001022556069</v>
          </cell>
          <cell r="F115">
            <v>0.33</v>
          </cell>
          <cell r="G115">
            <v>0</v>
          </cell>
          <cell r="H115">
            <v>2.64</v>
          </cell>
          <cell r="I115">
            <v>45</v>
          </cell>
        </row>
        <row r="116">
          <cell r="A116" t="str">
            <v>6518</v>
          </cell>
          <cell r="B116" t="str">
            <v>С СЫРОМ Папа может сос ц/о мгс 1*4</v>
          </cell>
          <cell r="C116" t="str">
            <v>КГ</v>
          </cell>
          <cell r="D116">
            <v>1001025176518</v>
          </cell>
          <cell r="F116">
            <v>1.05</v>
          </cell>
          <cell r="G116">
            <v>0</v>
          </cell>
          <cell r="H116">
            <v>4.2</v>
          </cell>
          <cell r="I116">
            <v>45</v>
          </cell>
        </row>
        <row r="117">
          <cell r="A117" t="str">
            <v>6315</v>
          </cell>
          <cell r="B117" t="str">
            <v>ИЗ ФИЛЕ КУР.ГРУДКИ сос ц/о в/у 1/495_45с</v>
          </cell>
          <cell r="C117" t="str">
            <v>ШТ</v>
          </cell>
          <cell r="D117">
            <v>1001022556315</v>
          </cell>
          <cell r="F117">
            <v>0.495</v>
          </cell>
          <cell r="G117">
            <v>0</v>
          </cell>
          <cell r="H117">
            <v>3.96</v>
          </cell>
          <cell r="I117">
            <v>45</v>
          </cell>
        </row>
        <row r="118">
          <cell r="A118" t="str">
            <v>6248</v>
          </cell>
          <cell r="B118" t="str">
            <v>ГОВЯЖЬИ сос п/о мгс 1*6_45с</v>
          </cell>
          <cell r="C118" t="str">
            <v>КГ</v>
          </cell>
          <cell r="D118">
            <v>1001022296248</v>
          </cell>
          <cell r="F118">
            <v>1.0669999999999999</v>
          </cell>
          <cell r="G118">
            <v>0</v>
          </cell>
          <cell r="H118">
            <v>6.4</v>
          </cell>
          <cell r="I118">
            <v>45</v>
          </cell>
        </row>
        <row r="119">
          <cell r="A119" t="str">
            <v>5981</v>
          </cell>
          <cell r="B119" t="str">
            <v>МОЛОЧНЫЕ ТРАДИЦ. сос п/о мгс 1*6_45с</v>
          </cell>
          <cell r="C119" t="str">
            <v>КГ</v>
          </cell>
          <cell r="D119">
            <v>1001020965981</v>
          </cell>
          <cell r="F119">
            <v>1.0669999999999999</v>
          </cell>
          <cell r="G119">
            <v>0</v>
          </cell>
          <cell r="H119">
            <v>6.4</v>
          </cell>
          <cell r="I119">
            <v>45</v>
          </cell>
        </row>
        <row r="120">
          <cell r="A120" t="str">
            <v>5026</v>
          </cell>
          <cell r="B120" t="str">
            <v>СЛИВОЧНЫЕ сос ц/о мгс 1*6</v>
          </cell>
          <cell r="C120" t="str">
            <v>КГ</v>
          </cell>
          <cell r="D120">
            <v>1001020845026</v>
          </cell>
          <cell r="F120">
            <v>1.05</v>
          </cell>
          <cell r="G120">
            <v>0</v>
          </cell>
          <cell r="H120">
            <v>6.3</v>
          </cell>
          <cell r="I120">
            <v>30</v>
          </cell>
        </row>
        <row r="121">
          <cell r="A121" t="str">
            <v>6530</v>
          </cell>
          <cell r="B121" t="str">
            <v>МОЛОЧНЫЕ КЛАССИЧЕСКИЕ сос п/о мгс 0.8кг</v>
          </cell>
          <cell r="C121" t="str">
            <v>ШТ</v>
          </cell>
          <cell r="D121">
            <v>1001024976530</v>
          </cell>
          <cell r="F121">
            <v>0.8</v>
          </cell>
          <cell r="G121">
            <v>0</v>
          </cell>
          <cell r="H121">
            <v>4</v>
          </cell>
          <cell r="I121">
            <v>45</v>
          </cell>
        </row>
        <row r="122">
          <cell r="A122" t="str">
            <v>6616</v>
          </cell>
          <cell r="B122" t="str">
            <v>МОЛОЧНЫЕ КЛАССИЧЕСКИЕ сос п/о в/у 0.3кг</v>
          </cell>
          <cell r="C122" t="str">
            <v>ШТ</v>
          </cell>
          <cell r="D122">
            <v>1001024976616</v>
          </cell>
          <cell r="F122">
            <v>0.3</v>
          </cell>
          <cell r="G122">
            <v>0</v>
          </cell>
          <cell r="H122">
            <v>2.4</v>
          </cell>
          <cell r="I122">
            <v>45</v>
          </cell>
        </row>
        <row r="123">
          <cell r="A123" t="str">
            <v>6123</v>
          </cell>
          <cell r="B123" t="str">
            <v>МОЛОЧНЫЕ КЛАССИЧЕСКИЕ ПМ сос п/о мгс 2*4</v>
          </cell>
          <cell r="C123" t="str">
            <v>КГ</v>
          </cell>
          <cell r="D123">
            <v>1001024976123</v>
          </cell>
          <cell r="F123">
            <v>1.0249999999999999</v>
          </cell>
          <cell r="G123">
            <v>0</v>
          </cell>
          <cell r="H123">
            <v>6.15</v>
          </cell>
          <cell r="I123">
            <v>45</v>
          </cell>
        </row>
        <row r="124">
          <cell r="A124" t="str">
            <v>5974</v>
          </cell>
          <cell r="B124" t="str">
            <v>МОЛОЧНЫЕ ТРАДИЦ. сос п/о мгс 2*4_45c</v>
          </cell>
          <cell r="C124" t="str">
            <v>КГ</v>
          </cell>
          <cell r="D124">
            <v>1001020965974</v>
          </cell>
          <cell r="F124">
            <v>2.125</v>
          </cell>
          <cell r="G124">
            <v>0</v>
          </cell>
          <cell r="H124">
            <v>8.5</v>
          </cell>
          <cell r="I124">
            <v>45</v>
          </cell>
        </row>
        <row r="125">
          <cell r="A125" t="str">
            <v>6227</v>
          </cell>
          <cell r="B125" t="str">
            <v>МОЛОЧНЫЕ ТРАДИЦ. сос п/о мгс 0.4кг_45с</v>
          </cell>
          <cell r="C125" t="str">
            <v>ШТ</v>
          </cell>
          <cell r="D125">
            <v>1001020966227</v>
          </cell>
          <cell r="F125">
            <v>0.4</v>
          </cell>
          <cell r="G125">
            <v>0</v>
          </cell>
          <cell r="H125">
            <v>3.2</v>
          </cell>
          <cell r="I125">
            <v>45</v>
          </cell>
        </row>
        <row r="126">
          <cell r="A126" t="str">
            <v>6388</v>
          </cell>
          <cell r="B126" t="str">
            <v>МОЛОЧНЫЕ ГОСТ сос ц/о мгс 1*4</v>
          </cell>
          <cell r="C126" t="str">
            <v>КГ</v>
          </cell>
          <cell r="D126">
            <v>1001020836388</v>
          </cell>
          <cell r="F126">
            <v>1.0629999999999999</v>
          </cell>
          <cell r="G126">
            <v>0</v>
          </cell>
          <cell r="H126">
            <v>4.25</v>
          </cell>
          <cell r="I126">
            <v>30</v>
          </cell>
        </row>
        <row r="127">
          <cell r="A127" t="str">
            <v>6267</v>
          </cell>
          <cell r="B127" t="str">
            <v>ВЕНСКИЕ Папа может сос п/о мгс 1.5*2</v>
          </cell>
          <cell r="C127" t="str">
            <v>КГ</v>
          </cell>
          <cell r="D127">
            <v>1001020866267</v>
          </cell>
          <cell r="F127">
            <v>1.575</v>
          </cell>
          <cell r="G127">
            <v>0</v>
          </cell>
          <cell r="H127">
            <v>3.15</v>
          </cell>
          <cell r="I127">
            <v>45</v>
          </cell>
        </row>
        <row r="128">
          <cell r="A128" t="str">
            <v>4928</v>
          </cell>
          <cell r="B128" t="str">
            <v>КОПЧЕНЫЕ сос п/о мгс 0.940кг</v>
          </cell>
          <cell r="C128" t="str">
            <v>КГ</v>
          </cell>
          <cell r="D128">
            <v>1001022244928</v>
          </cell>
          <cell r="F128">
            <v>0.92500000000000004</v>
          </cell>
          <cell r="G128">
            <v>0</v>
          </cell>
          <cell r="H128">
            <v>3.7</v>
          </cell>
          <cell r="I128">
            <v>45</v>
          </cell>
        </row>
        <row r="129">
          <cell r="A129" t="str">
            <v>6518</v>
          </cell>
          <cell r="B129" t="str">
            <v>ПАПА МОЖЕТ!С СЫРОМ сос ц/о мгс 1*3_30с</v>
          </cell>
          <cell r="C129" t="str">
            <v>КГ</v>
          </cell>
          <cell r="D129">
            <v>1001025176518</v>
          </cell>
          <cell r="F129">
            <v>1.0469999999999999</v>
          </cell>
          <cell r="G129">
            <v>0</v>
          </cell>
          <cell r="H129">
            <v>3.14</v>
          </cell>
          <cell r="I129">
            <v>30</v>
          </cell>
        </row>
        <row r="130">
          <cell r="A130" t="str">
            <v>4249</v>
          </cell>
          <cell r="B130" t="str">
            <v>СЛИВОЧНЫЕ сос ц/о мгс 2*2_30с</v>
          </cell>
          <cell r="C130" t="str">
            <v>КГ</v>
          </cell>
          <cell r="D130">
            <v>1001020844249</v>
          </cell>
          <cell r="F130">
            <v>2.125</v>
          </cell>
          <cell r="G130">
            <v>0</v>
          </cell>
          <cell r="H130">
            <v>4.25</v>
          </cell>
          <cell r="I130">
            <v>30</v>
          </cell>
        </row>
        <row r="131">
          <cell r="A131" t="str">
            <v>4491</v>
          </cell>
          <cell r="B131" t="str">
            <v>СЛИВОЧНЫЕ ПМ сос п/о мгс 0.940кг 4шт.</v>
          </cell>
          <cell r="C131" t="str">
            <v>ШТ</v>
          </cell>
          <cell r="D131">
            <v>1001022464491</v>
          </cell>
          <cell r="F131">
            <v>0.94</v>
          </cell>
          <cell r="G131">
            <v>0</v>
          </cell>
          <cell r="H131">
            <v>3.76</v>
          </cell>
          <cell r="I131">
            <v>45</v>
          </cell>
        </row>
        <row r="132">
          <cell r="A132" t="str">
            <v>5823</v>
          </cell>
          <cell r="B132" t="str">
            <v>СЛИВОЧНЫЕ Папа может сос п/о мгс 1*4_45с</v>
          </cell>
          <cell r="C132" t="str">
            <v>КГ</v>
          </cell>
          <cell r="D132">
            <v>1001022465823</v>
          </cell>
          <cell r="F132">
            <v>1.0629999999999999</v>
          </cell>
          <cell r="G132">
            <v>0</v>
          </cell>
          <cell r="H132">
            <v>4.25</v>
          </cell>
          <cell r="I132">
            <v>45</v>
          </cell>
        </row>
        <row r="133">
          <cell r="A133" t="str">
            <v>6295</v>
          </cell>
          <cell r="B133" t="str">
            <v>ФИЛЕЙНЫЕ сос ц/о мгс 1.5*2_45с</v>
          </cell>
          <cell r="C133" t="str">
            <v>КГ</v>
          </cell>
          <cell r="D133">
            <v>1001022556295</v>
          </cell>
          <cell r="F133">
            <v>1.625</v>
          </cell>
          <cell r="G133">
            <v>0</v>
          </cell>
          <cell r="H133">
            <v>3.25</v>
          </cell>
          <cell r="I133">
            <v>45</v>
          </cell>
        </row>
        <row r="134">
          <cell r="A134" t="str">
            <v>5697</v>
          </cell>
          <cell r="B134" t="str">
            <v>ЭКСТРА ФИЛЕЙНЫЕ сос п/о мгс 1.5*2</v>
          </cell>
          <cell r="C134" t="str">
            <v>КГ</v>
          </cell>
          <cell r="D134">
            <v>1001024255697</v>
          </cell>
          <cell r="F134">
            <v>1.575</v>
          </cell>
          <cell r="G134">
            <v>0</v>
          </cell>
          <cell r="H134">
            <v>3.15</v>
          </cell>
          <cell r="I134">
            <v>45</v>
          </cell>
        </row>
        <row r="135">
          <cell r="A135" t="str">
            <v>5719</v>
          </cell>
          <cell r="B135" t="str">
            <v>ЭКСТРА ФИЛЕЙНЫЕ сос п/о мгс 0.35кг</v>
          </cell>
          <cell r="C135" t="str">
            <v>ШТ</v>
          </cell>
          <cell r="D135">
            <v>1001024255719</v>
          </cell>
          <cell r="F135">
            <v>0.35</v>
          </cell>
          <cell r="G135">
            <v>0</v>
          </cell>
          <cell r="H135">
            <v>2.8</v>
          </cell>
          <cell r="I135">
            <v>45</v>
          </cell>
        </row>
        <row r="136">
          <cell r="A136" t="str">
            <v>6543</v>
          </cell>
          <cell r="B136" t="str">
            <v>ДОМАШНИЕ ПМ сос п/о мгс 0.45кг 10шт.</v>
          </cell>
          <cell r="C136" t="str">
            <v>ШТ</v>
          </cell>
          <cell r="D136">
            <v>1001025216543</v>
          </cell>
          <cell r="F136">
            <v>0.45</v>
          </cell>
          <cell r="G136">
            <v>0</v>
          </cell>
          <cell r="H136">
            <v>4.5</v>
          </cell>
          <cell r="I136">
            <v>45</v>
          </cell>
        </row>
        <row r="137">
          <cell r="A137" t="str">
            <v>6726</v>
          </cell>
          <cell r="B137" t="str">
            <v>СЛИВОЧНЫЕ ПМ сос п/о мгс 0.41кг 10шт.</v>
          </cell>
          <cell r="C137" t="str">
            <v>ШТ</v>
          </cell>
          <cell r="D137">
            <v>1001022466726</v>
          </cell>
          <cell r="F137">
            <v>0.41</v>
          </cell>
          <cell r="G137">
            <v>0</v>
          </cell>
          <cell r="H137">
            <v>4.0999999999999996</v>
          </cell>
          <cell r="I137">
            <v>45</v>
          </cell>
        </row>
        <row r="138">
          <cell r="A138" t="str">
            <v>6503</v>
          </cell>
          <cell r="B138" t="str">
            <v>ФИРМЕННЫЕ ПМ сос п/о мгс 0.45кг 16шт.</v>
          </cell>
          <cell r="C138" t="str">
            <v>ШТ</v>
          </cell>
          <cell r="D138">
            <v>1001025076503</v>
          </cell>
          <cell r="F138">
            <v>0.45</v>
          </cell>
          <cell r="G138">
            <v>0</v>
          </cell>
          <cell r="H138">
            <v>7.2</v>
          </cell>
          <cell r="I138">
            <v>45</v>
          </cell>
        </row>
        <row r="139">
          <cell r="A139" t="str">
            <v>5915</v>
          </cell>
          <cell r="B139" t="str">
            <v>КЛАССИКА Папа может сос п/о в/у 1/350</v>
          </cell>
          <cell r="C139" t="str">
            <v>ШТ</v>
          </cell>
          <cell r="D139">
            <v>1001022375915</v>
          </cell>
          <cell r="F139">
            <v>0.35</v>
          </cell>
          <cell r="G139">
            <v>0</v>
          </cell>
          <cell r="H139">
            <v>2.8</v>
          </cell>
          <cell r="I139">
            <v>45</v>
          </cell>
        </row>
        <row r="140">
          <cell r="A140" t="str">
            <v>3413</v>
          </cell>
          <cell r="B140" t="str">
            <v>ПАПА МОЖЕТ! сос ц/о в/у 1/350 8шт.</v>
          </cell>
          <cell r="C140" t="str">
            <v>ШТ</v>
          </cell>
          <cell r="D140">
            <v>1001021983413</v>
          </cell>
          <cell r="F140">
            <v>0.35</v>
          </cell>
          <cell r="G140">
            <v>0</v>
          </cell>
          <cell r="H140">
            <v>2.8</v>
          </cell>
          <cell r="I140">
            <v>30</v>
          </cell>
        </row>
        <row r="141">
          <cell r="A141" t="str">
            <v>4240</v>
          </cell>
          <cell r="B141" t="str">
            <v>СЛИВОЧНЫЕ сос ц/о в/у 1/350 8шт_30с</v>
          </cell>
          <cell r="C141" t="str">
            <v>ШТ</v>
          </cell>
          <cell r="D141">
            <v>1001020844240</v>
          </cell>
          <cell r="F141">
            <v>0.35</v>
          </cell>
          <cell r="G141">
            <v>0</v>
          </cell>
          <cell r="H141">
            <v>2.8</v>
          </cell>
          <cell r="I141">
            <v>30</v>
          </cell>
        </row>
        <row r="142">
          <cell r="A142" t="str">
            <v>4243</v>
          </cell>
          <cell r="B142" t="str">
            <v>СЛИВОЧНЫЕ ПРЕМИУМ сос ц/о в/у 1/350_30с</v>
          </cell>
          <cell r="C142" t="str">
            <v>ШТ</v>
          </cell>
          <cell r="D142">
            <v>1001020844243</v>
          </cell>
          <cell r="F142">
            <v>0.35</v>
          </cell>
          <cell r="G142">
            <v>0</v>
          </cell>
          <cell r="H142">
            <v>2.8</v>
          </cell>
          <cell r="I142">
            <v>30</v>
          </cell>
        </row>
        <row r="143">
          <cell r="A143" t="str">
            <v>5533</v>
          </cell>
          <cell r="B143" t="str">
            <v>СОЧНЫЕ сос п/о в/у 1/350 8шт_45с</v>
          </cell>
          <cell r="C143" t="str">
            <v>ШТ</v>
          </cell>
          <cell r="D143">
            <v>1001022375533</v>
          </cell>
          <cell r="F143">
            <v>0.35</v>
          </cell>
          <cell r="G143">
            <v>0</v>
          </cell>
          <cell r="H143">
            <v>2.8</v>
          </cell>
          <cell r="I143">
            <v>45</v>
          </cell>
        </row>
        <row r="144">
          <cell r="A144" t="str">
            <v>6068</v>
          </cell>
          <cell r="B144" t="str">
            <v>БОГАТЫРСКИЕ ПМ сос п/о в/у 0.4кг_45с</v>
          </cell>
          <cell r="C144" t="str">
            <v>ШТ</v>
          </cell>
          <cell r="D144">
            <v>1001024636068</v>
          </cell>
          <cell r="F144">
            <v>0.4</v>
          </cell>
          <cell r="G144">
            <v>0</v>
          </cell>
          <cell r="H144">
            <v>3.2</v>
          </cell>
          <cell r="I144">
            <v>45</v>
          </cell>
        </row>
        <row r="145">
          <cell r="A145" t="str">
            <v>6298</v>
          </cell>
          <cell r="B145" t="str">
            <v>ФИЛЕЙНЫЕ сос ц/о в/у 1/315 8шт_45с</v>
          </cell>
          <cell r="C145" t="str">
            <v>ШТ</v>
          </cell>
          <cell r="D145">
            <v>1001022556298</v>
          </cell>
          <cell r="F145">
            <v>0.315</v>
          </cell>
          <cell r="G145">
            <v>0</v>
          </cell>
          <cell r="H145">
            <v>2.52</v>
          </cell>
          <cell r="I145">
            <v>45</v>
          </cell>
        </row>
        <row r="146">
          <cell r="A146" t="str">
            <v>6299</v>
          </cell>
          <cell r="B146" t="str">
            <v>ФИЛЕЙНЫЕ сос ц/о в/у 1/495 6шт_45с</v>
          </cell>
          <cell r="C146" t="str">
            <v>ШТ</v>
          </cell>
          <cell r="D146">
            <v>1001022556299</v>
          </cell>
          <cell r="F146">
            <v>0.495</v>
          </cell>
          <cell r="G146">
            <v>0</v>
          </cell>
          <cell r="H146">
            <v>2.97</v>
          </cell>
          <cell r="I146">
            <v>45</v>
          </cell>
        </row>
        <row r="147">
          <cell r="A147" t="str">
            <v>5976</v>
          </cell>
          <cell r="B147" t="str">
            <v>МОЛОЧНЫЕ ТРАДИЦ. сос п/о в/у 1/350_45с</v>
          </cell>
          <cell r="C147" t="str">
            <v>ШТ</v>
          </cell>
          <cell r="D147">
            <v>1001020965976</v>
          </cell>
          <cell r="F147">
            <v>0.35</v>
          </cell>
          <cell r="G147">
            <v>0</v>
          </cell>
          <cell r="H147">
            <v>2.8</v>
          </cell>
          <cell r="I147">
            <v>45</v>
          </cell>
        </row>
        <row r="148">
          <cell r="A148" t="str">
            <v>6127</v>
          </cell>
          <cell r="B148" t="str">
            <v>МОЛОЧ.ТРАДИЦ. Коровино сос п/о в/у 1/350</v>
          </cell>
          <cell r="C148" t="str">
            <v>ШТ</v>
          </cell>
          <cell r="D148">
            <v>1001020966127</v>
          </cell>
          <cell r="F148">
            <v>0.35</v>
          </cell>
          <cell r="G148">
            <v>0</v>
          </cell>
          <cell r="H148">
            <v>2.8</v>
          </cell>
          <cell r="I148">
            <v>45</v>
          </cell>
        </row>
        <row r="149">
          <cell r="A149" t="str">
            <v>5865</v>
          </cell>
          <cell r="B149" t="str">
            <v>ВЕНСКИЕ сос п/о мгс 1/415 6шт.</v>
          </cell>
          <cell r="C149" t="str">
            <v>ШТ</v>
          </cell>
          <cell r="D149">
            <v>1001020865865</v>
          </cell>
          <cell r="F149">
            <v>0.41499999999999998</v>
          </cell>
          <cell r="G149">
            <v>0</v>
          </cell>
          <cell r="H149">
            <v>2.4900000000000002</v>
          </cell>
          <cell r="I149">
            <v>45</v>
          </cell>
        </row>
        <row r="150">
          <cell r="A150">
            <v>6144</v>
          </cell>
          <cell r="B150" t="str">
            <v>МОЛОЧНЫЕ ТРАДИЦ. сос п/о в/у 1/360 (1+1)</v>
          </cell>
          <cell r="C150" t="str">
            <v>шт</v>
          </cell>
          <cell r="D150">
            <v>1001020966144</v>
          </cell>
          <cell r="F150">
            <v>0.36</v>
          </cell>
          <cell r="G150">
            <v>0</v>
          </cell>
          <cell r="I150">
            <v>45</v>
          </cell>
        </row>
        <row r="151">
          <cell r="A151" t="str">
            <v>6722</v>
          </cell>
          <cell r="B151" t="str">
            <v>СОЧНЫЕ ПМ сос п/о мгс 0.41кг 10шт.</v>
          </cell>
          <cell r="C151" t="str">
            <v>ШТ</v>
          </cell>
          <cell r="D151">
            <v>1001022376722</v>
          </cell>
          <cell r="F151">
            <v>0.41</v>
          </cell>
          <cell r="G151">
            <v>0</v>
          </cell>
          <cell r="H151">
            <v>4.0999999999999996</v>
          </cell>
          <cell r="I151">
            <v>45</v>
          </cell>
        </row>
        <row r="152">
          <cell r="A152" t="str">
            <v>6723</v>
          </cell>
          <cell r="B152" t="str">
            <v>МОЛОЧНЫЕ ПМ сос п/о мгс 0.41кг 10шт.</v>
          </cell>
          <cell r="C152" t="str">
            <v>ШТ</v>
          </cell>
          <cell r="D152">
            <v>1001020836723</v>
          </cell>
          <cell r="F152">
            <v>0.41</v>
          </cell>
          <cell r="G152">
            <v>0</v>
          </cell>
          <cell r="H152">
            <v>4.0999999999999996</v>
          </cell>
          <cell r="I152">
            <v>45</v>
          </cell>
        </row>
        <row r="153">
          <cell r="A153" t="str">
            <v>6414</v>
          </cell>
          <cell r="B153" t="str">
            <v>МОЛОЧНЫЕ Папа может сос п/о мгс 0.45кг</v>
          </cell>
          <cell r="C153" t="str">
            <v>ШТ</v>
          </cell>
          <cell r="D153">
            <v>1001020836414</v>
          </cell>
          <cell r="F153">
            <v>0.45</v>
          </cell>
          <cell r="G153">
            <v>0</v>
          </cell>
          <cell r="H153">
            <v>4.5</v>
          </cell>
          <cell r="I153">
            <v>45</v>
          </cell>
        </row>
        <row r="154">
          <cell r="A154" t="str">
            <v/>
          </cell>
          <cell r="B154" t="str">
            <v>Сардельки</v>
          </cell>
          <cell r="G154">
            <v>0</v>
          </cell>
        </row>
        <row r="155">
          <cell r="A155" t="str">
            <v>3297</v>
          </cell>
          <cell r="B155" t="str">
            <v>СЫТНЫЕ Папа может сар б/о мгс 1*3</v>
          </cell>
          <cell r="C155" t="str">
            <v>кг</v>
          </cell>
          <cell r="D155">
            <v>1001034063297</v>
          </cell>
          <cell r="F155">
            <v>0.98699999999999999</v>
          </cell>
          <cell r="G155">
            <v>0</v>
          </cell>
          <cell r="H155">
            <v>2.96</v>
          </cell>
          <cell r="I155">
            <v>45</v>
          </cell>
        </row>
        <row r="156">
          <cell r="A156" t="str">
            <v>6648</v>
          </cell>
          <cell r="B156" t="str">
            <v>СОЧНЫЕ Папа может сар п/о мгс 1*3</v>
          </cell>
          <cell r="C156" t="str">
            <v>КГ</v>
          </cell>
          <cell r="D156">
            <v>1001031896648</v>
          </cell>
          <cell r="F156">
            <v>1.034</v>
          </cell>
          <cell r="G156">
            <v>0</v>
          </cell>
          <cell r="H156">
            <v>3.1</v>
          </cell>
          <cell r="I156">
            <v>45</v>
          </cell>
        </row>
        <row r="157">
          <cell r="A157" t="str">
            <v>6650</v>
          </cell>
          <cell r="B157" t="str">
            <v>СОЧНЫЕ С СЫРОМ ПМ сар п/о мгс 1*3</v>
          </cell>
          <cell r="C157" t="str">
            <v>КГ</v>
          </cell>
          <cell r="D157">
            <v>1001035266650</v>
          </cell>
          <cell r="F157">
            <v>1.054</v>
          </cell>
          <cell r="G157">
            <v>0</v>
          </cell>
          <cell r="H157">
            <v>3.16</v>
          </cell>
          <cell r="I157">
            <v>45</v>
          </cell>
        </row>
        <row r="158">
          <cell r="A158" t="str">
            <v>6652</v>
          </cell>
          <cell r="B158" t="str">
            <v>ШПИКАЧКИ СОЧНЫЕ С БЕКОНОМ п/о мгс 1*3</v>
          </cell>
          <cell r="C158" t="str">
            <v>КГ</v>
          </cell>
          <cell r="D158">
            <v>1001035276652</v>
          </cell>
          <cell r="F158">
            <v>1.0669999999999999</v>
          </cell>
          <cell r="G158">
            <v>0</v>
          </cell>
          <cell r="H158">
            <v>3.2</v>
          </cell>
          <cell r="I158">
            <v>45</v>
          </cell>
        </row>
        <row r="159">
          <cell r="A159" t="str">
            <v>6527</v>
          </cell>
          <cell r="B159" t="str">
            <v>ШПИКАЧКИ СОЧНЫЕ ПМ САР Б/О МГС 1*3 45с</v>
          </cell>
          <cell r="C159" t="str">
            <v>кг</v>
          </cell>
          <cell r="D159">
            <v>1001031076527</v>
          </cell>
          <cell r="F159">
            <v>1</v>
          </cell>
          <cell r="G159">
            <v>0</v>
          </cell>
          <cell r="H159">
            <v>3</v>
          </cell>
          <cell r="I159">
            <v>45</v>
          </cell>
        </row>
        <row r="160">
          <cell r="A160" t="str">
            <v>6569</v>
          </cell>
          <cell r="B160" t="str">
            <v>КОЛБАСКИ БЕЛЫЕ МЮНХЕНСКИЕ б/о мгс_45с</v>
          </cell>
          <cell r="C160" t="str">
            <v>КГ</v>
          </cell>
          <cell r="D160">
            <v>1001031016569</v>
          </cell>
          <cell r="F160">
            <v>1.03</v>
          </cell>
          <cell r="G160">
            <v>0</v>
          </cell>
          <cell r="H160">
            <v>5.15</v>
          </cell>
          <cell r="I160">
            <v>45</v>
          </cell>
        </row>
        <row r="161">
          <cell r="A161" t="str">
            <v>6550</v>
          </cell>
          <cell r="B161" t="str">
            <v>МЯСНЫЕ Папа может сар б/о мгс  1*3_О_45с</v>
          </cell>
          <cell r="C161" t="str">
            <v>КГ</v>
          </cell>
          <cell r="D161">
            <v>1001032736550</v>
          </cell>
          <cell r="F161">
            <v>1</v>
          </cell>
          <cell r="G161">
            <v>0</v>
          </cell>
        </row>
        <row r="162">
          <cell r="A162" t="str">
            <v>6551</v>
          </cell>
          <cell r="B162" t="str">
            <v>МЯСНЫЕ Папа может сар б/о мгс 1*3_45с</v>
          </cell>
          <cell r="C162" t="str">
            <v>КГ</v>
          </cell>
          <cell r="D162">
            <v>1001032736551</v>
          </cell>
          <cell r="F162">
            <v>0.99</v>
          </cell>
          <cell r="G162">
            <v>0</v>
          </cell>
          <cell r="H162">
            <v>2.97</v>
          </cell>
          <cell r="I162">
            <v>45</v>
          </cell>
        </row>
        <row r="163">
          <cell r="A163" t="str">
            <v>6607</v>
          </cell>
          <cell r="B163" t="str">
            <v>С ГОВЯДИНОЙ ПМ сар б/о мгс 1*3_45с</v>
          </cell>
          <cell r="C163" t="str">
            <v>КГ</v>
          </cell>
          <cell r="D163">
            <v>1001033856607</v>
          </cell>
          <cell r="F163">
            <v>0.99</v>
          </cell>
          <cell r="G163">
            <v>0</v>
          </cell>
          <cell r="H163">
            <v>2.97</v>
          </cell>
          <cell r="I163">
            <v>45</v>
          </cell>
        </row>
        <row r="164">
          <cell r="A164" t="str">
            <v>6608</v>
          </cell>
          <cell r="B164" t="str">
            <v>С ГОВЯДИНОЙ ОРИГИН. сар б/о мгс 1*3_45с</v>
          </cell>
          <cell r="C164" t="str">
            <v>КГ</v>
          </cell>
          <cell r="D164">
            <v>1001033856608</v>
          </cell>
          <cell r="F164">
            <v>0.99</v>
          </cell>
          <cell r="G164">
            <v>0</v>
          </cell>
          <cell r="H164">
            <v>2.97</v>
          </cell>
          <cell r="I164">
            <v>45</v>
          </cell>
        </row>
        <row r="165">
          <cell r="A165" t="str">
            <v>6651</v>
          </cell>
          <cell r="B165" t="str">
            <v>СОЧНЫЕ С СЫРОМ ПМ сар п/о мгс 0.3кг</v>
          </cell>
          <cell r="C165" t="str">
            <v>ШТ</v>
          </cell>
          <cell r="D165">
            <v>1001035266651</v>
          </cell>
          <cell r="F165">
            <v>0.3</v>
          </cell>
          <cell r="G165">
            <v>0</v>
          </cell>
          <cell r="H165">
            <v>2.4</v>
          </cell>
          <cell r="I165">
            <v>45</v>
          </cell>
        </row>
        <row r="166">
          <cell r="A166" t="str">
            <v>5212</v>
          </cell>
          <cell r="B166" t="str">
            <v>ШПИКАЧКИ МЯСНЫЕ ПМ сар б/о мгс 1*3</v>
          </cell>
          <cell r="C166" t="str">
            <v>КГ</v>
          </cell>
          <cell r="D166">
            <v>1001033935212</v>
          </cell>
          <cell r="F166">
            <v>1</v>
          </cell>
          <cell r="G166">
            <v>0</v>
          </cell>
          <cell r="H166">
            <v>3</v>
          </cell>
          <cell r="I166">
            <v>30</v>
          </cell>
        </row>
        <row r="167">
          <cell r="A167" t="str">
            <v>6308</v>
          </cell>
          <cell r="B167" t="str">
            <v>С ИНДЕЙКОЙ Папа может сар б/о мгс 1*3</v>
          </cell>
          <cell r="C167" t="str">
            <v>КГ</v>
          </cell>
          <cell r="D167">
            <v>1001035026308</v>
          </cell>
          <cell r="F167">
            <v>0.98699999999999999</v>
          </cell>
          <cell r="G167">
            <v>0</v>
          </cell>
          <cell r="H167">
            <v>2.96</v>
          </cell>
          <cell r="I167">
            <v>45</v>
          </cell>
        </row>
        <row r="168">
          <cell r="A168" t="str">
            <v>6649</v>
          </cell>
          <cell r="B168" t="str">
            <v>СОЧНЫЕ Папа может сар п/о мгс 0.3кг</v>
          </cell>
          <cell r="C168" t="str">
            <v>ШТ</v>
          </cell>
          <cell r="D168">
            <v>1001031896649</v>
          </cell>
          <cell r="F168">
            <v>0.3</v>
          </cell>
          <cell r="G168">
            <v>0</v>
          </cell>
          <cell r="H168">
            <v>2.4</v>
          </cell>
          <cell r="I168">
            <v>45</v>
          </cell>
        </row>
        <row r="169">
          <cell r="A169" t="str">
            <v>6308</v>
          </cell>
          <cell r="B169" t="str">
            <v>ФИЛЕЙНЫЕ сар б/о мгс 1*3</v>
          </cell>
          <cell r="C169" t="str">
            <v>КГ</v>
          </cell>
          <cell r="D169">
            <v>1001035026308</v>
          </cell>
          <cell r="F169">
            <v>0.98399999999999999</v>
          </cell>
          <cell r="G169">
            <v>0</v>
          </cell>
          <cell r="H169">
            <v>2.95</v>
          </cell>
          <cell r="I169">
            <v>45</v>
          </cell>
        </row>
        <row r="170">
          <cell r="A170" t="str">
            <v>6653</v>
          </cell>
          <cell r="B170" t="str">
            <v>ШПИКАЧКИ СОЧНЫЕ С БЕКОНОМ п/о мгс 0.3кг</v>
          </cell>
          <cell r="C170" t="str">
            <v>ШТ</v>
          </cell>
          <cell r="D170">
            <v>1001035276653</v>
          </cell>
          <cell r="F170">
            <v>0.3</v>
          </cell>
          <cell r="G170">
            <v>0</v>
          </cell>
          <cell r="H170">
            <v>2.4</v>
          </cell>
          <cell r="I170">
            <v>45</v>
          </cell>
        </row>
        <row r="171">
          <cell r="A171" t="str">
            <v>6003</v>
          </cell>
          <cell r="B171" t="str">
            <v>НЕВСКИЕ С ГОВЯДИНОЙ ПМ сар б/о мгс 0.4кг</v>
          </cell>
          <cell r="C171" t="str">
            <v>ШТ</v>
          </cell>
          <cell r="D171">
            <v>1001034806003</v>
          </cell>
          <cell r="F171">
            <v>0.4</v>
          </cell>
          <cell r="G171">
            <v>0</v>
          </cell>
          <cell r="H171">
            <v>2.4</v>
          </cell>
          <cell r="I171">
            <v>30</v>
          </cell>
        </row>
        <row r="172">
          <cell r="A172" t="str">
            <v>6609</v>
          </cell>
          <cell r="B172" t="str">
            <v>С ГОВЯДИНОЙ ПМ сар б/о мгс 0.4кг_45с</v>
          </cell>
          <cell r="C172" t="str">
            <v>ШТ</v>
          </cell>
          <cell r="D172">
            <v>1001033856609</v>
          </cell>
          <cell r="F172">
            <v>0.4</v>
          </cell>
          <cell r="G172">
            <v>0</v>
          </cell>
          <cell r="H172">
            <v>2.4</v>
          </cell>
          <cell r="I172">
            <v>45</v>
          </cell>
        </row>
        <row r="173">
          <cell r="A173" t="str">
            <v>5213</v>
          </cell>
          <cell r="B173" t="str">
            <v>ШПИКАЧКИ МЯСНЫЕ сар б/о мгс 0.4кг 6шт.</v>
          </cell>
          <cell r="C173" t="str">
            <v>ШТ</v>
          </cell>
          <cell r="D173">
            <v>1001033935213</v>
          </cell>
          <cell r="F173">
            <v>0.4</v>
          </cell>
          <cell r="G173">
            <v>0</v>
          </cell>
          <cell r="H173">
            <v>2.4</v>
          </cell>
          <cell r="I173">
            <v>30</v>
          </cell>
        </row>
        <row r="174">
          <cell r="A174" t="str">
            <v>6528</v>
          </cell>
          <cell r="B174" t="str">
            <v>ШПИКАЧКИ СОЧНЫЕ ПМ сар б/о мгс 0.4кг_45с</v>
          </cell>
          <cell r="C174" t="str">
            <v>ШТ</v>
          </cell>
          <cell r="D174">
            <v>1001031076528</v>
          </cell>
          <cell r="F174">
            <v>0.4</v>
          </cell>
          <cell r="G174">
            <v>0</v>
          </cell>
          <cell r="H174">
            <v>2.4</v>
          </cell>
          <cell r="I174">
            <v>45</v>
          </cell>
        </row>
        <row r="175">
          <cell r="A175" t="str">
            <v>6626</v>
          </cell>
          <cell r="B175" t="str">
            <v>ФИЛЕЙНЫЕ сар б/о мгс 0.4кг_45с</v>
          </cell>
          <cell r="C175" t="str">
            <v>ШТ</v>
          </cell>
          <cell r="D175">
            <v>1001032516626</v>
          </cell>
          <cell r="F175">
            <v>0.4</v>
          </cell>
          <cell r="G175">
            <v>0</v>
          </cell>
          <cell r="H175">
            <v>2.4</v>
          </cell>
          <cell r="I175">
            <v>45</v>
          </cell>
        </row>
        <row r="176">
          <cell r="A176" t="str">
            <v/>
          </cell>
          <cell r="B176" t="str">
            <v>Полукопченые колбасы и Варенокопченые колбасы</v>
          </cell>
          <cell r="G176">
            <v>0</v>
          </cell>
        </row>
        <row r="177">
          <cell r="A177" t="str">
            <v>6658</v>
          </cell>
          <cell r="B177" t="str">
            <v xml:space="preserve"> АРОМАТНАЯ С ЧЕСНОЧКОМ СН в/к мтс 0.330кг</v>
          </cell>
          <cell r="C177" t="str">
            <v>шт</v>
          </cell>
          <cell r="D177">
            <v>1001305256658</v>
          </cell>
          <cell r="F177">
            <v>0.33</v>
          </cell>
          <cell r="G177">
            <v>0</v>
          </cell>
          <cell r="H177">
            <v>2.97</v>
          </cell>
          <cell r="I177">
            <v>45</v>
          </cell>
        </row>
        <row r="178">
          <cell r="A178" t="str">
            <v>6586</v>
          </cell>
          <cell r="B178" t="str">
            <v>МРАМОРНАЯ И БАЛЫКОВАЯ в/к с/н мгс 1/90</v>
          </cell>
          <cell r="C178" t="str">
            <v>ШТ</v>
          </cell>
          <cell r="D178">
            <v>1001215576586</v>
          </cell>
          <cell r="F178">
            <v>0.09</v>
          </cell>
          <cell r="G178">
            <v>0</v>
          </cell>
        </row>
        <row r="179">
          <cell r="A179" t="str">
            <v>4342</v>
          </cell>
          <cell r="B179" t="str">
            <v>САЛЯМИ ФИНСКАЯ п/к в/у</v>
          </cell>
          <cell r="C179" t="str">
            <v>КГ</v>
          </cell>
          <cell r="D179">
            <v>1001043094342</v>
          </cell>
          <cell r="F179">
            <v>0.625</v>
          </cell>
          <cell r="G179">
            <v>0</v>
          </cell>
          <cell r="H179">
            <v>5</v>
          </cell>
          <cell r="I179">
            <v>45</v>
          </cell>
        </row>
        <row r="180">
          <cell r="A180" t="str">
            <v>6505</v>
          </cell>
          <cell r="B180" t="str">
            <v>АРОМАТНАЯ С ЧЕСНОКОМ ПМ п/к в/у 420*16</v>
          </cell>
          <cell r="C180" t="str">
            <v>ШТ</v>
          </cell>
          <cell r="D180">
            <v>1001305066505</v>
          </cell>
          <cell r="F180">
            <v>0.42</v>
          </cell>
          <cell r="G180">
            <v>0</v>
          </cell>
          <cell r="H180">
            <v>6.72</v>
          </cell>
          <cell r="I180">
            <v>45</v>
          </cell>
        </row>
        <row r="181">
          <cell r="A181" t="str">
            <v>6665</v>
          </cell>
          <cell r="B181" t="str">
            <v>БАЛЫКОВАЯ п/к в/у срез 0.31кг 8шт.</v>
          </cell>
          <cell r="C181" t="str">
            <v>ШТ</v>
          </cell>
          <cell r="D181">
            <v>1001303636665</v>
          </cell>
          <cell r="F181">
            <v>0.31</v>
          </cell>
          <cell r="G181">
            <v>0</v>
          </cell>
          <cell r="H181">
            <v>2.48</v>
          </cell>
          <cell r="I181">
            <v>45</v>
          </cell>
        </row>
        <row r="182">
          <cell r="A182" t="str">
            <v>6665</v>
          </cell>
          <cell r="B182" t="str">
            <v>БАЛЫКОВАЯ Папа Может п/к в/у 0.31кг 8шт.</v>
          </cell>
          <cell r="C182" t="str">
            <v>ШТ</v>
          </cell>
          <cell r="D182">
            <v>1001303636665</v>
          </cell>
          <cell r="F182">
            <v>0.31</v>
          </cell>
          <cell r="G182">
            <v>0</v>
          </cell>
          <cell r="H182">
            <v>2.48</v>
          </cell>
          <cell r="I182">
            <v>45</v>
          </cell>
        </row>
        <row r="183">
          <cell r="A183" t="str">
            <v>6668</v>
          </cell>
          <cell r="B183" t="str">
            <v>БОЯNСКАЯ п/к в/у срез 0.42кг 8шт.</v>
          </cell>
          <cell r="C183" t="str">
            <v>ШТ</v>
          </cell>
          <cell r="D183">
            <v>1001302276668</v>
          </cell>
          <cell r="F183">
            <v>0.42</v>
          </cell>
          <cell r="G183">
            <v>0</v>
          </cell>
          <cell r="H183">
            <v>3.36</v>
          </cell>
          <cell r="I183">
            <v>45</v>
          </cell>
        </row>
        <row r="184">
          <cell r="A184" t="str">
            <v>6668</v>
          </cell>
          <cell r="B184" t="str">
            <v>БОЯNСКАЯ Папа может п/к в/у 0.42кг 8шт.</v>
          </cell>
          <cell r="C184" t="str">
            <v>ШТ</v>
          </cell>
          <cell r="D184">
            <v>1001302276668</v>
          </cell>
          <cell r="F184">
            <v>0.42</v>
          </cell>
          <cell r="G184">
            <v>0</v>
          </cell>
          <cell r="H184">
            <v>3.36</v>
          </cell>
          <cell r="I184">
            <v>45</v>
          </cell>
        </row>
        <row r="185">
          <cell r="A185" t="str">
            <v>6666</v>
          </cell>
          <cell r="B185" t="str">
            <v>БОЯNСКАЯ Папа может п/к в/у 0.28кг 8шт.</v>
          </cell>
          <cell r="C185" t="str">
            <v>ШТ</v>
          </cell>
          <cell r="D185">
            <v>1001302276666</v>
          </cell>
          <cell r="F185">
            <v>0.28000000000000003</v>
          </cell>
          <cell r="G185">
            <v>0</v>
          </cell>
          <cell r="H185">
            <v>2.2400000000000002</v>
          </cell>
          <cell r="I185">
            <v>45</v>
          </cell>
        </row>
        <row r="186">
          <cell r="A186" t="str">
            <v>6669</v>
          </cell>
          <cell r="B186" t="str">
            <v>ВЕНСКАЯ САЛЯМИ п/к в/у 0.28кг 8шт.</v>
          </cell>
          <cell r="C186" t="str">
            <v>ШТ</v>
          </cell>
          <cell r="D186">
            <v>1001300516669</v>
          </cell>
          <cell r="F186">
            <v>0.28000000000000003</v>
          </cell>
          <cell r="G186">
            <v>0</v>
          </cell>
          <cell r="H186">
            <v>2.2400000000000002</v>
          </cell>
          <cell r="I186">
            <v>45</v>
          </cell>
        </row>
        <row r="187">
          <cell r="A187" t="str">
            <v>6671</v>
          </cell>
          <cell r="B187" t="str">
            <v>ВЕНСКАЯ САЛЯМИ п/к в/у 0.35кг 8шт.</v>
          </cell>
          <cell r="C187" t="str">
            <v>ШТ</v>
          </cell>
          <cell r="D187">
            <v>1001300516671</v>
          </cell>
          <cell r="F187">
            <v>0.35</v>
          </cell>
          <cell r="G187">
            <v>0</v>
          </cell>
          <cell r="H187">
            <v>2.8</v>
          </cell>
          <cell r="I187">
            <v>45</v>
          </cell>
        </row>
        <row r="188">
          <cell r="A188" t="str">
            <v>6671</v>
          </cell>
          <cell r="B188" t="str">
            <v>ВЕНСКАЯ САЛЯМИ п/к в/у 0.35кг 8шт.</v>
          </cell>
          <cell r="C188" t="str">
            <v>ШТ</v>
          </cell>
          <cell r="D188">
            <v>1001300516671</v>
          </cell>
          <cell r="F188">
            <v>0.35</v>
          </cell>
          <cell r="G188">
            <v>0</v>
          </cell>
          <cell r="H188">
            <v>2.8</v>
          </cell>
          <cell r="I188">
            <v>45</v>
          </cell>
        </row>
        <row r="189">
          <cell r="A189" t="str">
            <v>6672</v>
          </cell>
          <cell r="B189" t="str">
            <v>ВЕНСКАЯ САЛЯМИ п/к в/у 0.42кг 8шт.</v>
          </cell>
          <cell r="C189" t="str">
            <v>ШТ</v>
          </cell>
          <cell r="D189">
            <v>1001300516672</v>
          </cell>
          <cell r="F189">
            <v>0.42</v>
          </cell>
          <cell r="G189">
            <v>0</v>
          </cell>
          <cell r="H189">
            <v>3.36</v>
          </cell>
          <cell r="I189">
            <v>45</v>
          </cell>
        </row>
        <row r="190">
          <cell r="A190" t="str">
            <v>6672</v>
          </cell>
          <cell r="B190" t="str">
            <v>ВЕНСКАЯ САЛЯМИ п/к в/у 0.42кг 8шт.</v>
          </cell>
          <cell r="C190" t="str">
            <v>ШТ</v>
          </cell>
          <cell r="D190">
            <v>1001300516672</v>
          </cell>
          <cell r="F190">
            <v>0.42</v>
          </cell>
          <cell r="G190">
            <v>0</v>
          </cell>
          <cell r="H190">
            <v>3.36</v>
          </cell>
          <cell r="I190">
            <v>45</v>
          </cell>
        </row>
        <row r="191">
          <cell r="A191" t="str">
            <v>5540</v>
          </cell>
          <cell r="B191" t="str">
            <v>ВЕНСКАЯ САЛЯМИ п/к в/у_45с</v>
          </cell>
          <cell r="C191" t="str">
            <v>КГ</v>
          </cell>
          <cell r="D191">
            <v>1001040515540</v>
          </cell>
          <cell r="F191">
            <v>0.84</v>
          </cell>
          <cell r="G191">
            <v>0</v>
          </cell>
          <cell r="H191">
            <v>5.04</v>
          </cell>
          <cell r="I191">
            <v>45</v>
          </cell>
        </row>
        <row r="192">
          <cell r="A192" t="str">
            <v>6141</v>
          </cell>
          <cell r="B192" t="str">
            <v>КОЛБ.ОХОТНИЧЬИ ГОСТ п/к мгс 1/250_45с</v>
          </cell>
          <cell r="C192" t="str">
            <v>ШТ</v>
          </cell>
          <cell r="D192">
            <v>1001300416141</v>
          </cell>
          <cell r="F192">
            <v>0.25</v>
          </cell>
          <cell r="G192">
            <v>0</v>
          </cell>
          <cell r="H192">
            <v>2</v>
          </cell>
          <cell r="I192">
            <v>45</v>
          </cell>
        </row>
        <row r="193">
          <cell r="A193" t="str">
            <v>6097</v>
          </cell>
          <cell r="B193" t="str">
            <v>КОЛБ.СНЭКИ Папа может в/к мгс 1/200</v>
          </cell>
          <cell r="C193" t="str">
            <v>ШТ</v>
          </cell>
          <cell r="D193">
            <v>1001053946097</v>
          </cell>
          <cell r="F193">
            <v>0.2</v>
          </cell>
          <cell r="G193">
            <v>0</v>
          </cell>
          <cell r="H193">
            <v>1.8</v>
          </cell>
          <cell r="I193">
            <v>120</v>
          </cell>
        </row>
        <row r="194">
          <cell r="A194" t="str">
            <v>4786</v>
          </cell>
          <cell r="B194" t="str">
            <v>КОЛБ.СНЭКИ Папа может в/к мгс 1/70_5</v>
          </cell>
          <cell r="C194" t="str">
            <v>ШТ</v>
          </cell>
          <cell r="D194">
            <v>1001053944786</v>
          </cell>
          <cell r="F194">
            <v>7.0000000000000007E-2</v>
          </cell>
          <cell r="G194">
            <v>0</v>
          </cell>
          <cell r="H194">
            <v>1.05</v>
          </cell>
          <cell r="I194">
            <v>120</v>
          </cell>
        </row>
        <row r="195">
          <cell r="A195" t="str">
            <v>4903</v>
          </cell>
          <cell r="B195" t="str">
            <v>КРАКОВСКАЯ п/к н/о мгс_30с</v>
          </cell>
          <cell r="C195" t="str">
            <v>КГ</v>
          </cell>
          <cell r="D195">
            <v>1001040434903</v>
          </cell>
          <cell r="F195">
            <v>1.1339999999999999</v>
          </cell>
          <cell r="G195">
            <v>0</v>
          </cell>
          <cell r="H195">
            <v>3.4</v>
          </cell>
          <cell r="I195">
            <v>30</v>
          </cell>
        </row>
        <row r="196">
          <cell r="A196" t="str">
            <v>4943</v>
          </cell>
          <cell r="B196" t="str">
            <v>КРАКОВСКАЯ ТРАДИЦИЯ п/к б/о мгс 0.330кг</v>
          </cell>
          <cell r="C196" t="str">
            <v>ШТ</v>
          </cell>
          <cell r="D196">
            <v>1001043504943</v>
          </cell>
          <cell r="F196">
            <v>0.33</v>
          </cell>
          <cell r="G196">
            <v>0</v>
          </cell>
          <cell r="H196">
            <v>2.97</v>
          </cell>
          <cell r="I196">
            <v>45</v>
          </cell>
        </row>
        <row r="197">
          <cell r="A197" t="str">
            <v>6147</v>
          </cell>
          <cell r="B197" t="str">
            <v>МОСКОВСКАЯ ГОСТ в/к в/у срез 0.3кг_45с</v>
          </cell>
          <cell r="C197" t="str">
            <v>ШТ</v>
          </cell>
          <cell r="D197">
            <v>1001300446147</v>
          </cell>
          <cell r="F197">
            <v>0.3</v>
          </cell>
          <cell r="G197">
            <v>0</v>
          </cell>
          <cell r="H197">
            <v>1.5</v>
          </cell>
          <cell r="I197">
            <v>45</v>
          </cell>
        </row>
        <row r="198">
          <cell r="A198" t="str">
            <v>6143</v>
          </cell>
          <cell r="B198" t="str">
            <v>МОСКОВСКАЯ ГОСТ в/к в/у_45с</v>
          </cell>
          <cell r="C198" t="str">
            <v>КГ</v>
          </cell>
          <cell r="D198">
            <v>1001300446143</v>
          </cell>
          <cell r="F198">
            <v>0.60699999999999998</v>
          </cell>
          <cell r="G198">
            <v>0</v>
          </cell>
          <cell r="H198">
            <v>4.8499999999999996</v>
          </cell>
          <cell r="I198">
            <v>45</v>
          </cell>
        </row>
        <row r="199">
          <cell r="A199" t="str">
            <v>6405</v>
          </cell>
          <cell r="B199" t="str">
            <v>С ЧЕСНОКОМ Папа Может п/к в/у 0.35кг</v>
          </cell>
          <cell r="C199" t="str">
            <v>ШТ</v>
          </cell>
          <cell r="D199">
            <v>1001304746405</v>
          </cell>
          <cell r="F199">
            <v>0.35</v>
          </cell>
          <cell r="G199">
            <v>0</v>
          </cell>
          <cell r="H199">
            <v>2.8</v>
          </cell>
          <cell r="I199">
            <v>45</v>
          </cell>
        </row>
        <row r="200">
          <cell r="A200" t="str">
            <v>6675</v>
          </cell>
          <cell r="B200" t="str">
            <v>С ЧЕСНОКОМ Папа Может п/к в/у 0.35кг 8шт</v>
          </cell>
          <cell r="C200" t="str">
            <v>ШТ</v>
          </cell>
          <cell r="D200">
            <v>1001304746675</v>
          </cell>
          <cell r="F200">
            <v>0.35</v>
          </cell>
          <cell r="G200">
            <v>0</v>
          </cell>
          <cell r="H200">
            <v>2.8</v>
          </cell>
          <cell r="I200">
            <v>45</v>
          </cell>
        </row>
        <row r="201">
          <cell r="A201" t="str">
            <v>4343</v>
          </cell>
          <cell r="B201" t="str">
            <v>САЛЯМИ ФИНСКАЯ п/к в/у 0.620кг</v>
          </cell>
          <cell r="C201" t="str">
            <v>ШТ</v>
          </cell>
          <cell r="D201">
            <v>1001043094343</v>
          </cell>
          <cell r="F201">
            <v>0.62</v>
          </cell>
          <cell r="G201">
            <v>0</v>
          </cell>
          <cell r="H201">
            <v>4.96</v>
          </cell>
          <cell r="I201">
            <v>45</v>
          </cell>
        </row>
        <row r="202">
          <cell r="A202" t="str">
            <v>6673</v>
          </cell>
          <cell r="B202" t="str">
            <v>САЛЯМИ ФИНСКАЯ п/к в/у срез 0.31кг 8шт.</v>
          </cell>
          <cell r="C202" t="str">
            <v>ШТ</v>
          </cell>
          <cell r="D202">
            <v>1001303096673</v>
          </cell>
          <cell r="F202">
            <v>0.31</v>
          </cell>
          <cell r="G202">
            <v>0</v>
          </cell>
          <cell r="H202">
            <v>2.48</v>
          </cell>
          <cell r="I202">
            <v>45</v>
          </cell>
        </row>
        <row r="203">
          <cell r="A203" t="str">
            <v>6673</v>
          </cell>
          <cell r="B203" t="str">
            <v>САЛЯМИ ФИНСКАЯ п/к в/у 0.31кг 8шт.</v>
          </cell>
          <cell r="C203" t="str">
            <v>ШТ</v>
          </cell>
          <cell r="D203">
            <v>1001303096673</v>
          </cell>
          <cell r="F203">
            <v>0.31</v>
          </cell>
          <cell r="G203">
            <v>0</v>
          </cell>
          <cell r="H203">
            <v>2.48</v>
          </cell>
          <cell r="I203">
            <v>45</v>
          </cell>
        </row>
        <row r="204">
          <cell r="A204" t="str">
            <v>6679</v>
          </cell>
          <cell r="B204" t="str">
            <v>СЕРВЕЛАТ АВСТРИЙСКИЙ ПМ в/к в/у 0.42кг</v>
          </cell>
          <cell r="C204" t="str">
            <v>ШТ</v>
          </cell>
          <cell r="D204">
            <v>1001301956679</v>
          </cell>
          <cell r="F204">
            <v>0.42</v>
          </cell>
          <cell r="G204">
            <v>0</v>
          </cell>
          <cell r="H204">
            <v>3.36</v>
          </cell>
          <cell r="I204">
            <v>45</v>
          </cell>
        </row>
        <row r="205">
          <cell r="A205" t="str">
            <v>6679</v>
          </cell>
          <cell r="B205" t="str">
            <v>СЕРВЕЛАТ АВСТРИЙСКИЙ ПМ в/к в/у 0.42кг</v>
          </cell>
          <cell r="C205" t="str">
            <v>ШТ</v>
          </cell>
          <cell r="D205">
            <v>1001301956679</v>
          </cell>
          <cell r="F205">
            <v>0.42</v>
          </cell>
          <cell r="G205">
            <v>0</v>
          </cell>
          <cell r="H205">
            <v>3.36</v>
          </cell>
          <cell r="I205">
            <v>45</v>
          </cell>
        </row>
        <row r="206">
          <cell r="A206" t="str">
            <v>6361</v>
          </cell>
          <cell r="B206" t="str">
            <v>СЕРВЕЛАТ ЕВРОПЕЙСКИЙ в/к в/у 0.42кг 8шт.</v>
          </cell>
          <cell r="C206" t="str">
            <v>ШТ</v>
          </cell>
          <cell r="D206">
            <v>1001300366361</v>
          </cell>
          <cell r="F206">
            <v>0.42</v>
          </cell>
          <cell r="G206">
            <v>0</v>
          </cell>
          <cell r="H206">
            <v>3.36</v>
          </cell>
          <cell r="I206">
            <v>45</v>
          </cell>
        </row>
        <row r="207">
          <cell r="A207" t="str">
            <v>6680</v>
          </cell>
          <cell r="B207" t="str">
            <v>СЕРВЕЛАТ ЕВРОПЕЙСКИЙ в/к в/у 0.42кг 8шт.</v>
          </cell>
          <cell r="C207" t="str">
            <v>ШТ</v>
          </cell>
          <cell r="D207">
            <v>1001300366680</v>
          </cell>
          <cell r="F207">
            <v>0.42</v>
          </cell>
          <cell r="G207">
            <v>0</v>
          </cell>
          <cell r="H207">
            <v>3.36</v>
          </cell>
          <cell r="I207">
            <v>45</v>
          </cell>
        </row>
        <row r="208">
          <cell r="A208" t="str">
            <v>5550</v>
          </cell>
          <cell r="B208" t="str">
            <v>СЕРВЕЛАТ ЕВРОПЕЙСКИЙ в/к в/у_45с</v>
          </cell>
          <cell r="C208" t="str">
            <v>КГ</v>
          </cell>
          <cell r="D208">
            <v>1001050365550</v>
          </cell>
          <cell r="F208">
            <v>0.84</v>
          </cell>
          <cell r="G208">
            <v>0</v>
          </cell>
          <cell r="H208">
            <v>5.04</v>
          </cell>
          <cell r="I208">
            <v>45</v>
          </cell>
        </row>
        <row r="209">
          <cell r="A209" t="str">
            <v>6682</v>
          </cell>
          <cell r="B209" t="str">
            <v>СЕРВЕЛАТ ЗЕРНИСТЫЙ в/к в/у 0.42кг 8шт.</v>
          </cell>
          <cell r="C209" t="str">
            <v>ШТ</v>
          </cell>
          <cell r="D209">
            <v>1001300386682</v>
          </cell>
          <cell r="F209">
            <v>0.42</v>
          </cell>
          <cell r="G209">
            <v>0</v>
          </cell>
          <cell r="H209">
            <v>3.36</v>
          </cell>
          <cell r="I209">
            <v>45</v>
          </cell>
        </row>
        <row r="210">
          <cell r="A210" t="str">
            <v>6682</v>
          </cell>
          <cell r="B210" t="str">
            <v>СЕРВЕЛАТ ЗЕРНИСТЫЙ в/к в/у 0.42кг 8шт.</v>
          </cell>
          <cell r="C210" t="str">
            <v>ШТ</v>
          </cell>
          <cell r="D210">
            <v>1001300386682</v>
          </cell>
          <cell r="F210">
            <v>0.42</v>
          </cell>
          <cell r="G210">
            <v>0</v>
          </cell>
          <cell r="H210">
            <v>3.36</v>
          </cell>
          <cell r="I210">
            <v>45</v>
          </cell>
        </row>
        <row r="211">
          <cell r="A211" t="str">
            <v>5628</v>
          </cell>
          <cell r="B211" t="str">
            <v>СЕРВЕЛАТ ЗЕРНИСТЫЙ в/к в/у 0.840кг_45с</v>
          </cell>
          <cell r="C211" t="str">
            <v>ШТ</v>
          </cell>
          <cell r="D211">
            <v>1001050385628</v>
          </cell>
          <cell r="F211">
            <v>0.84</v>
          </cell>
          <cell r="G211">
            <v>0</v>
          </cell>
          <cell r="H211">
            <v>5.04</v>
          </cell>
          <cell r="I211">
            <v>45</v>
          </cell>
        </row>
        <row r="212">
          <cell r="A212" t="str">
            <v>5548</v>
          </cell>
          <cell r="B212" t="str">
            <v>СЕРВЕЛАТ ЗЕРНИСТЫЙ в/к в/у_45с</v>
          </cell>
          <cell r="C212" t="str">
            <v>КГ</v>
          </cell>
          <cell r="D212">
            <v>1001050385548</v>
          </cell>
          <cell r="F212">
            <v>0.84</v>
          </cell>
          <cell r="G212">
            <v>0</v>
          </cell>
          <cell r="H212">
            <v>5.04</v>
          </cell>
          <cell r="I212">
            <v>45</v>
          </cell>
        </row>
        <row r="213">
          <cell r="A213" t="str">
            <v>6683</v>
          </cell>
          <cell r="B213" t="str">
            <v>СЕРВЕЛАТ ЗЕРНИСТЫЙ ПМ в/к в/у срез 1/350</v>
          </cell>
          <cell r="C213" t="str">
            <v>ШТ</v>
          </cell>
          <cell r="D213">
            <v>1001300386683</v>
          </cell>
          <cell r="F213">
            <v>0.35</v>
          </cell>
          <cell r="G213">
            <v>0</v>
          </cell>
          <cell r="H213">
            <v>2.8</v>
          </cell>
          <cell r="I213">
            <v>45</v>
          </cell>
        </row>
        <row r="214">
          <cell r="A214" t="str">
            <v>5542</v>
          </cell>
          <cell r="B214" t="str">
            <v>СЕРВЕЛАТ КОНЬЯЧНЫЙ в/к в/у_45с</v>
          </cell>
          <cell r="C214" t="str">
            <v>КГ</v>
          </cell>
          <cell r="D214">
            <v>1001050375542</v>
          </cell>
          <cell r="F214">
            <v>0.84</v>
          </cell>
          <cell r="G214">
            <v>0</v>
          </cell>
          <cell r="H214">
            <v>5.04</v>
          </cell>
          <cell r="I214">
            <v>45</v>
          </cell>
        </row>
        <row r="215">
          <cell r="A215" t="str">
            <v>6506</v>
          </cell>
          <cell r="B215" t="str">
            <v>СЕРВЕЛАТ КОПЧ.С ДЫМКОМ ПМ в/к в/у 350*16</v>
          </cell>
          <cell r="C215" t="str">
            <v>ШТ</v>
          </cell>
          <cell r="D215">
            <v>1001300386506</v>
          </cell>
          <cell r="F215">
            <v>0.35</v>
          </cell>
          <cell r="G215">
            <v>0</v>
          </cell>
          <cell r="H215">
            <v>5.6</v>
          </cell>
          <cell r="I215">
            <v>45</v>
          </cell>
        </row>
        <row r="216">
          <cell r="A216" t="str">
            <v>6685</v>
          </cell>
          <cell r="B216" t="str">
            <v>СЕРВЕЛАТ КОПЧЕНЫЙ НА БУКЕ в/к в/у 0.35кг</v>
          </cell>
          <cell r="C216" t="str">
            <v>ШТ</v>
          </cell>
          <cell r="D216">
            <v>1001304236685</v>
          </cell>
          <cell r="F216">
            <v>0.35</v>
          </cell>
          <cell r="G216">
            <v>0</v>
          </cell>
          <cell r="H216">
            <v>2.8</v>
          </cell>
          <cell r="I216">
            <v>45</v>
          </cell>
        </row>
        <row r="217">
          <cell r="A217" t="str">
            <v>6685</v>
          </cell>
          <cell r="B217" t="str">
            <v>СЕРВЕЛАТ КОПЧЕНЫЙ НА БУКЕ в/к в/у 0.35кг</v>
          </cell>
          <cell r="C217" t="str">
            <v>ШТ</v>
          </cell>
          <cell r="D217">
            <v>1001304236685</v>
          </cell>
          <cell r="F217">
            <v>0.35</v>
          </cell>
          <cell r="G217">
            <v>0</v>
          </cell>
          <cell r="H217">
            <v>2.8</v>
          </cell>
          <cell r="I217">
            <v>45</v>
          </cell>
        </row>
        <row r="218">
          <cell r="A218" t="str">
            <v>4376</v>
          </cell>
          <cell r="B218" t="str">
            <v>СЕРВЕЛАТ КРЕМЛЕВСКИЙ в/к в/у</v>
          </cell>
          <cell r="C218" t="str">
            <v>КГ</v>
          </cell>
          <cell r="D218">
            <v>1001050454376</v>
          </cell>
          <cell r="F218">
            <v>0.84</v>
          </cell>
          <cell r="G218">
            <v>0</v>
          </cell>
          <cell r="H218">
            <v>5.04</v>
          </cell>
          <cell r="I218">
            <v>45</v>
          </cell>
        </row>
        <row r="219">
          <cell r="A219" t="str">
            <v>6369</v>
          </cell>
          <cell r="B219" t="str">
            <v>СЕРВЕЛАТ КРЕМЛЕВСКИЙ в/к в/у 0.35кг</v>
          </cell>
          <cell r="C219" t="str">
            <v>ШТ</v>
          </cell>
          <cell r="D219">
            <v>1001300456369</v>
          </cell>
          <cell r="F219">
            <v>0.35</v>
          </cell>
          <cell r="G219">
            <v>0</v>
          </cell>
          <cell r="H219">
            <v>2.8</v>
          </cell>
          <cell r="I219">
            <v>45</v>
          </cell>
        </row>
        <row r="220">
          <cell r="A220" t="str">
            <v>3549</v>
          </cell>
          <cell r="B220" t="str">
            <v>СЕРВЕЛАТ КРЕМЛЕВСКИЙ в/к в/у 0.840кг</v>
          </cell>
          <cell r="C220" t="str">
            <v>ШТ</v>
          </cell>
          <cell r="D220">
            <v>1001050453549</v>
          </cell>
          <cell r="F220">
            <v>0.84</v>
          </cell>
          <cell r="G220">
            <v>0</v>
          </cell>
          <cell r="H220">
            <v>5.04</v>
          </cell>
          <cell r="I220">
            <v>45</v>
          </cell>
        </row>
        <row r="221">
          <cell r="A221" t="str">
            <v>6687</v>
          </cell>
          <cell r="B221" t="str">
            <v>СЕРВЕЛАТ ЛАДОЖСКИЙ ПМ в/к в/у 0.35кг</v>
          </cell>
          <cell r="C221" t="str">
            <v>ШТ</v>
          </cell>
          <cell r="D221">
            <v>1001304756687</v>
          </cell>
          <cell r="F221">
            <v>0.35</v>
          </cell>
          <cell r="G221">
            <v>0</v>
          </cell>
          <cell r="H221">
            <v>2.8</v>
          </cell>
          <cell r="I221">
            <v>45</v>
          </cell>
        </row>
        <row r="222">
          <cell r="A222" t="str">
            <v>6687</v>
          </cell>
          <cell r="B222" t="str">
            <v>СЕРВЕЛАТ ЛАДОЖСКИЙ ПМ в/к в/у 0.35кг</v>
          </cell>
          <cell r="C222" t="str">
            <v>ШТ</v>
          </cell>
          <cell r="D222">
            <v>1001304756687</v>
          </cell>
          <cell r="F222">
            <v>0.35</v>
          </cell>
          <cell r="G222">
            <v>0</v>
          </cell>
          <cell r="H222">
            <v>2.8</v>
          </cell>
          <cell r="I222">
            <v>45</v>
          </cell>
        </row>
        <row r="223">
          <cell r="A223" t="str">
            <v>6688</v>
          </cell>
          <cell r="B223" t="str">
            <v>СЕРВЕЛАТ МЕЛКОЗЕРНЕНЫЙ в/к в/у 0.35кг</v>
          </cell>
          <cell r="C223" t="str">
            <v>ШТ</v>
          </cell>
          <cell r="D223">
            <v>1001304626688</v>
          </cell>
          <cell r="F223">
            <v>0.35</v>
          </cell>
          <cell r="G223">
            <v>0</v>
          </cell>
          <cell r="H223">
            <v>2.8</v>
          </cell>
          <cell r="I223">
            <v>45</v>
          </cell>
        </row>
        <row r="224">
          <cell r="A224" t="str">
            <v>6703</v>
          </cell>
          <cell r="B224" t="str">
            <v>СЕРВЕЛАТ МЕЛКОЗЕРН.ПМ в/к в/у 0.35кг 6шт</v>
          </cell>
          <cell r="C224" t="str">
            <v>ШТ</v>
          </cell>
          <cell r="D224">
            <v>1001304626703</v>
          </cell>
          <cell r="F224">
            <v>0.35</v>
          </cell>
          <cell r="G224">
            <v>0</v>
          </cell>
          <cell r="H224">
            <v>2.1</v>
          </cell>
          <cell r="I224">
            <v>45</v>
          </cell>
        </row>
        <row r="225">
          <cell r="A225" t="str">
            <v>6688</v>
          </cell>
          <cell r="B225" t="str">
            <v>СЕРВЕЛАТ МЕЛКОЗЕРНЕНЫЙ ПМ в/к в/у 0.35кг</v>
          </cell>
          <cell r="C225" t="str">
            <v>ШТ</v>
          </cell>
          <cell r="D225">
            <v>1001304626688</v>
          </cell>
          <cell r="F225">
            <v>0.35</v>
          </cell>
          <cell r="G225">
            <v>0</v>
          </cell>
          <cell r="H225">
            <v>2.1</v>
          </cell>
          <cell r="I225">
            <v>45</v>
          </cell>
        </row>
        <row r="226">
          <cell r="A226" t="str">
            <v>6659</v>
          </cell>
          <cell r="B226" t="str">
            <v>СЕРВЕЛАТ ОРЕХОВЫЙ Папа Может в/к в/у</v>
          </cell>
          <cell r="C226" t="str">
            <v>КГ</v>
          </cell>
          <cell r="D226">
            <v>1001305196659</v>
          </cell>
          <cell r="F226">
            <v>0.62</v>
          </cell>
          <cell r="G226">
            <v>0</v>
          </cell>
          <cell r="H226">
            <v>4.96</v>
          </cell>
          <cell r="I226">
            <v>45</v>
          </cell>
        </row>
        <row r="227">
          <cell r="A227" t="str">
            <v>6689</v>
          </cell>
          <cell r="B227" t="str">
            <v>СЕРВЕЛАТ ОХОТНИЧИЙ ПМ в/к в/у 0.35кг 8шт.</v>
          </cell>
          <cell r="C227" t="str">
            <v>ШТ</v>
          </cell>
          <cell r="D227">
            <v>1001303986689</v>
          </cell>
          <cell r="F227">
            <v>0.35</v>
          </cell>
          <cell r="G227">
            <v>0</v>
          </cell>
          <cell r="H227">
            <v>2.8</v>
          </cell>
          <cell r="I227">
            <v>45</v>
          </cell>
        </row>
        <row r="228">
          <cell r="A228" t="str">
            <v>6508</v>
          </cell>
          <cell r="B228" t="str">
            <v>СЕРВЕЛАТ ПРАЖСКИЙ ПМ в/к в/у 0.35кг 8шт.</v>
          </cell>
          <cell r="C228" t="str">
            <v>ШТ</v>
          </cell>
          <cell r="D228">
            <v>1001304076508</v>
          </cell>
          <cell r="F228">
            <v>0.35</v>
          </cell>
          <cell r="G228">
            <v>0</v>
          </cell>
          <cell r="H228">
            <v>2.8</v>
          </cell>
          <cell r="I228">
            <v>45</v>
          </cell>
        </row>
        <row r="229">
          <cell r="A229" t="str">
            <v>6691</v>
          </cell>
          <cell r="B229" t="str">
            <v>СЕРВЕЛАТ ПРАЖСКИЙ ПМ в/к в/у 0.35кг 8шт.</v>
          </cell>
          <cell r="C229" t="str">
            <v>ШТ</v>
          </cell>
          <cell r="D229">
            <v>1001304076691</v>
          </cell>
          <cell r="F229">
            <v>0.35</v>
          </cell>
          <cell r="G229">
            <v>0</v>
          </cell>
          <cell r="H229">
            <v>2.8</v>
          </cell>
          <cell r="I229">
            <v>45</v>
          </cell>
        </row>
        <row r="230">
          <cell r="A230" t="str">
            <v>6692</v>
          </cell>
          <cell r="B230" t="str">
            <v>СЕРВЕЛАТ ПРИМА в/к в/у 0.28кг 8шт.</v>
          </cell>
          <cell r="C230" t="str">
            <v>ШТ</v>
          </cell>
          <cell r="D230">
            <v>1001303056692</v>
          </cell>
          <cell r="F230">
            <v>0.28000000000000003</v>
          </cell>
          <cell r="G230">
            <v>0</v>
          </cell>
          <cell r="H230">
            <v>2.2400000000000002</v>
          </cell>
          <cell r="I230">
            <v>45</v>
          </cell>
        </row>
        <row r="231">
          <cell r="A231" t="str">
            <v>5594</v>
          </cell>
          <cell r="B231" t="str">
            <v>СЕРВЕЛАТ РОССИЙСКИЙ в/к 0.840кг_45с</v>
          </cell>
          <cell r="C231" t="str">
            <v>ШТ</v>
          </cell>
          <cell r="D231">
            <v>1001050395594</v>
          </cell>
          <cell r="F231">
            <v>0.84</v>
          </cell>
          <cell r="G231">
            <v>0</v>
          </cell>
          <cell r="H231">
            <v>5.04</v>
          </cell>
          <cell r="I231">
            <v>45</v>
          </cell>
        </row>
        <row r="232">
          <cell r="A232" t="str">
            <v>6693</v>
          </cell>
          <cell r="B232" t="str">
            <v>СЕРВЕЛАТ РОССИЙСКИЙ в/к в/у 0.42кг 8шт.</v>
          </cell>
          <cell r="C232" t="str">
            <v>ШТ</v>
          </cell>
          <cell r="D232">
            <v>1001300396693</v>
          </cell>
          <cell r="F232">
            <v>0.42</v>
          </cell>
          <cell r="G232">
            <v>0</v>
          </cell>
          <cell r="H232">
            <v>3.36</v>
          </cell>
          <cell r="I232">
            <v>45</v>
          </cell>
        </row>
        <row r="233">
          <cell r="A233" t="str">
            <v>6693</v>
          </cell>
          <cell r="B233" t="str">
            <v>СЕРВЕЛАТ РОССИЙСКИЙ в/к в/у 0.42кг 8шт.</v>
          </cell>
          <cell r="C233" t="str">
            <v>ШТ</v>
          </cell>
          <cell r="D233">
            <v>1001300396693</v>
          </cell>
          <cell r="F233">
            <v>0.42</v>
          </cell>
          <cell r="G233">
            <v>0</v>
          </cell>
          <cell r="H233">
            <v>3.36</v>
          </cell>
          <cell r="I233">
            <v>45</v>
          </cell>
        </row>
        <row r="234">
          <cell r="A234" t="str">
            <v>5546</v>
          </cell>
          <cell r="B234" t="str">
            <v>СЕРВЕЛАТ РОССИЙСКИЙ в/к в/у_45с</v>
          </cell>
          <cell r="C234" t="str">
            <v>КГ</v>
          </cell>
          <cell r="D234">
            <v>1001050395546</v>
          </cell>
          <cell r="F234">
            <v>0.85</v>
          </cell>
          <cell r="G234">
            <v>0</v>
          </cell>
          <cell r="H234">
            <v>5.0999999999999996</v>
          </cell>
          <cell r="I234">
            <v>45</v>
          </cell>
        </row>
        <row r="235">
          <cell r="A235" t="str">
            <v>4360</v>
          </cell>
          <cell r="B235" t="str">
            <v>СЕРВЕЛАТ РУССКИЙ в/к в/у</v>
          </cell>
          <cell r="C235" t="str">
            <v>КГ</v>
          </cell>
          <cell r="D235">
            <v>1001053084360</v>
          </cell>
          <cell r="F235">
            <v>0.625</v>
          </cell>
          <cell r="G235">
            <v>0</v>
          </cell>
          <cell r="H235">
            <v>5</v>
          </cell>
          <cell r="I235">
            <v>45</v>
          </cell>
        </row>
        <row r="236">
          <cell r="A236" t="str">
            <v>6694</v>
          </cell>
          <cell r="B236" t="str">
            <v>СЕРВЕЛАТ РУССКИЙ ПМ в/к в/у 0.31кг 8шт.</v>
          </cell>
          <cell r="C236" t="str">
            <v>ШТ</v>
          </cell>
          <cell r="D236">
            <v>1001303086694</v>
          </cell>
          <cell r="F236">
            <v>0.31</v>
          </cell>
          <cell r="G236">
            <v>0</v>
          </cell>
          <cell r="H236">
            <v>2.48</v>
          </cell>
          <cell r="I236">
            <v>45</v>
          </cell>
        </row>
        <row r="237">
          <cell r="A237" t="str">
            <v>6694</v>
          </cell>
          <cell r="B237" t="str">
            <v>СЕРВЕЛАТ РУССКИЙ ПМ в/к в/у 0.31кг 8шт.</v>
          </cell>
          <cell r="C237" t="str">
            <v>ШТ</v>
          </cell>
          <cell r="D237">
            <v>1001303086694</v>
          </cell>
          <cell r="F237">
            <v>0.31</v>
          </cell>
          <cell r="G237">
            <v>0</v>
          </cell>
          <cell r="H237">
            <v>2.48</v>
          </cell>
          <cell r="I237">
            <v>45</v>
          </cell>
        </row>
        <row r="238">
          <cell r="A238" t="str">
            <v>6565</v>
          </cell>
          <cell r="B238" t="str">
            <v>СЕРВЕЛАТ С АРОМ.ТРАВАМИ в/к в/у 0.31кг</v>
          </cell>
          <cell r="C238" t="str">
            <v>ШТ</v>
          </cell>
          <cell r="D238">
            <v>1001305316565</v>
          </cell>
          <cell r="F238">
            <v>0.31</v>
          </cell>
          <cell r="G238">
            <v>0</v>
          </cell>
          <cell r="H238">
            <v>2.48</v>
          </cell>
          <cell r="I238">
            <v>45</v>
          </cell>
        </row>
        <row r="239">
          <cell r="A239" t="str">
            <v>6696</v>
          </cell>
          <cell r="B239" t="str">
            <v>СЕРВЕЛАТ ТРАДИЦ. ПМ в/к в/у 0.31кг 8шт.</v>
          </cell>
          <cell r="C239" t="str">
            <v>ШТ</v>
          </cell>
          <cell r="D239">
            <v>1001303086696</v>
          </cell>
          <cell r="F239">
            <v>0.31</v>
          </cell>
          <cell r="G239">
            <v>0</v>
          </cell>
          <cell r="H239">
            <v>2.48</v>
          </cell>
          <cell r="I239">
            <v>45</v>
          </cell>
        </row>
        <row r="240">
          <cell r="A240" t="str">
            <v>6696</v>
          </cell>
          <cell r="B240" t="str">
            <v>СЕРВЕЛАТ ТРАДИЦ. ПМ в/к в/у 0.31кг 8шт.</v>
          </cell>
          <cell r="C240" t="str">
            <v>ШТ</v>
          </cell>
          <cell r="D240">
            <v>1001303086696</v>
          </cell>
          <cell r="F240">
            <v>0.31</v>
          </cell>
          <cell r="G240">
            <v>0</v>
          </cell>
          <cell r="H240">
            <v>2.48</v>
          </cell>
          <cell r="I240">
            <v>45</v>
          </cell>
        </row>
        <row r="241">
          <cell r="A241" t="str">
            <v>4932</v>
          </cell>
          <cell r="B241" t="str">
            <v>СЕРВЕЛАТ ТРАДИЦИОННЫЙ в/к в/у</v>
          </cell>
          <cell r="C241" t="str">
            <v>КГ</v>
          </cell>
          <cell r="D241">
            <v>1001053084932</v>
          </cell>
          <cell r="F241">
            <v>0.625</v>
          </cell>
          <cell r="G241">
            <v>0</v>
          </cell>
          <cell r="H241">
            <v>5</v>
          </cell>
          <cell r="I241">
            <v>45</v>
          </cell>
        </row>
        <row r="242">
          <cell r="A242" t="str">
            <v>5595</v>
          </cell>
          <cell r="B242" t="str">
            <v>СЕРВЕЛАТ ФИНСКИЙ в/к в/у 0.840кг_45с</v>
          </cell>
          <cell r="C242" t="str">
            <v>ШТ</v>
          </cell>
          <cell r="D242">
            <v>1001051875595</v>
          </cell>
          <cell r="F242">
            <v>0.84</v>
          </cell>
          <cell r="G242">
            <v>0</v>
          </cell>
          <cell r="H242">
            <v>5.04</v>
          </cell>
          <cell r="I242">
            <v>45</v>
          </cell>
        </row>
        <row r="243">
          <cell r="A243" t="str">
            <v>6697</v>
          </cell>
          <cell r="B243" t="str">
            <v>СЕРВЕЛАТ ФИНСКИЙ ПМ в/к в/у 0.35кг 8шт.</v>
          </cell>
          <cell r="C243" t="str">
            <v>ШТ</v>
          </cell>
          <cell r="D243">
            <v>1001301876697</v>
          </cell>
          <cell r="F243">
            <v>0.35</v>
          </cell>
          <cell r="G243">
            <v>0</v>
          </cell>
          <cell r="H243">
            <v>2.8</v>
          </cell>
          <cell r="I243">
            <v>45</v>
          </cell>
        </row>
        <row r="244">
          <cell r="A244" t="str">
            <v>6380</v>
          </cell>
          <cell r="B244" t="str">
            <v>СЕРВЕЛАТ ФИНСКИЙ ПМ в/к в/у 0.42кг 8шт.</v>
          </cell>
          <cell r="C244" t="str">
            <v>ШТ</v>
          </cell>
          <cell r="D244">
            <v>1001301876380</v>
          </cell>
          <cell r="F244">
            <v>0.42</v>
          </cell>
          <cell r="G244">
            <v>0</v>
          </cell>
          <cell r="H244">
            <v>3.36</v>
          </cell>
          <cell r="I244">
            <v>45</v>
          </cell>
        </row>
        <row r="245">
          <cell r="A245" t="str">
            <v>6699</v>
          </cell>
          <cell r="B245" t="str">
            <v>СЕРВЕЛАТ ФИНСКИЙ ПМ в/к в/у 0.42кг 8шт.</v>
          </cell>
          <cell r="C245" t="str">
            <v>ШТ</v>
          </cell>
          <cell r="D245">
            <v>1001301876699</v>
          </cell>
          <cell r="F245">
            <v>0.42</v>
          </cell>
          <cell r="G245">
            <v>0</v>
          </cell>
          <cell r="H245">
            <v>3.36</v>
          </cell>
          <cell r="I245">
            <v>45</v>
          </cell>
        </row>
        <row r="246">
          <cell r="A246" t="str">
            <v>6700</v>
          </cell>
          <cell r="B246" t="str">
            <v>СЕРВЕЛАТ ФИРМЕННЫЙ в/к в/у 0.28кг 8шт.</v>
          </cell>
          <cell r="C246" t="str">
            <v>ШТ</v>
          </cell>
          <cell r="D246">
            <v>1001304476700</v>
          </cell>
          <cell r="F246">
            <v>0.28000000000000003</v>
          </cell>
          <cell r="G246">
            <v>0</v>
          </cell>
          <cell r="H246">
            <v>2.2400000000000002</v>
          </cell>
          <cell r="I246">
            <v>45</v>
          </cell>
        </row>
        <row r="247">
          <cell r="A247" t="str">
            <v>6700</v>
          </cell>
          <cell r="B247" t="str">
            <v>СЕРВЕЛАТ ФИРМЕННЫЙ в/к в/у 0.28кг 8шт.</v>
          </cell>
          <cell r="C247" t="str">
            <v>ШТ</v>
          </cell>
          <cell r="D247">
            <v>1001304476700</v>
          </cell>
          <cell r="F247">
            <v>0.28000000000000003</v>
          </cell>
          <cell r="G247">
            <v>0</v>
          </cell>
          <cell r="H247">
            <v>2.2400000000000002</v>
          </cell>
          <cell r="I247">
            <v>45</v>
          </cell>
        </row>
        <row r="248">
          <cell r="A248" t="str">
            <v>6701</v>
          </cell>
          <cell r="B248" t="str">
            <v>СЕРВЕЛАТ ШВАРЦЕР ПМ в/к в/у 0.28кг 8шт.</v>
          </cell>
          <cell r="C248" t="str">
            <v>ШТ</v>
          </cell>
          <cell r="D248">
            <v>1001304496701</v>
          </cell>
          <cell r="F248">
            <v>0.28000000000000003</v>
          </cell>
          <cell r="G248">
            <v>0</v>
          </cell>
          <cell r="H248">
            <v>2.2400000000000002</v>
          </cell>
          <cell r="I248">
            <v>45</v>
          </cell>
        </row>
        <row r="249">
          <cell r="A249" t="str">
            <v>5122</v>
          </cell>
          <cell r="B249" t="str">
            <v>ТИРОЛЬСКАЯ п/к в/у 0.620кг</v>
          </cell>
          <cell r="C249" t="str">
            <v>ШТ</v>
          </cell>
          <cell r="D249">
            <v>1001043685122</v>
          </cell>
          <cell r="F249">
            <v>0.62</v>
          </cell>
          <cell r="G249">
            <v>0</v>
          </cell>
          <cell r="H249">
            <v>4.96</v>
          </cell>
          <cell r="I249">
            <v>45</v>
          </cell>
        </row>
        <row r="250">
          <cell r="A250" t="str">
            <v>3701</v>
          </cell>
          <cell r="B250" t="str">
            <v>ЧЕСНОЧНАЯ п/к в/у</v>
          </cell>
          <cell r="C250" t="str">
            <v>КГ</v>
          </cell>
          <cell r="D250">
            <v>1001042343701</v>
          </cell>
          <cell r="F250">
            <v>0.83399999999999996</v>
          </cell>
          <cell r="G250">
            <v>0</v>
          </cell>
          <cell r="H250">
            <v>5</v>
          </cell>
          <cell r="I250">
            <v>45</v>
          </cell>
        </row>
        <row r="251">
          <cell r="A251" t="str">
            <v>6676</v>
          </cell>
          <cell r="B251" t="str">
            <v>ЧЕСНОЧНАЯ п/к в/у срез 0.35кг 8шт.</v>
          </cell>
          <cell r="C251" t="str">
            <v>ШТ</v>
          </cell>
          <cell r="D251">
            <v>1001302346676</v>
          </cell>
          <cell r="F251">
            <v>0.35</v>
          </cell>
          <cell r="G251">
            <v>0</v>
          </cell>
          <cell r="H251">
            <v>2.8</v>
          </cell>
          <cell r="I251">
            <v>45</v>
          </cell>
        </row>
        <row r="252">
          <cell r="A252" t="str">
            <v>6676</v>
          </cell>
          <cell r="B252" t="str">
            <v>ЧЕСНОЧНАЯ Папа может п/к в/у 0.35кг 8шт.</v>
          </cell>
          <cell r="C252" t="str">
            <v>ШТ</v>
          </cell>
          <cell r="D252">
            <v>1001302346676</v>
          </cell>
          <cell r="F252">
            <v>0.35</v>
          </cell>
          <cell r="G252">
            <v>0</v>
          </cell>
          <cell r="H252">
            <v>2.8</v>
          </cell>
          <cell r="I252">
            <v>45</v>
          </cell>
        </row>
        <row r="253">
          <cell r="A253" t="str">
            <v>6678</v>
          </cell>
          <cell r="B253" t="str">
            <v>ЧЕСНОЧНАЯ п/к в/у срез 0.42кг 8шт.</v>
          </cell>
          <cell r="C253" t="str">
            <v>ШТ</v>
          </cell>
          <cell r="D253">
            <v>1001302346678</v>
          </cell>
          <cell r="F253">
            <v>0.42</v>
          </cell>
          <cell r="G253">
            <v>0</v>
          </cell>
          <cell r="H253">
            <v>3.36</v>
          </cell>
          <cell r="I253">
            <v>45</v>
          </cell>
        </row>
        <row r="254">
          <cell r="A254" t="str">
            <v>6678</v>
          </cell>
          <cell r="B254" t="str">
            <v>ЧЕСНОЧНАЯ Папа может п/к в/у 0.42кг 8шт.</v>
          </cell>
          <cell r="C254" t="str">
            <v>ШТ</v>
          </cell>
          <cell r="D254">
            <v>1001302346678</v>
          </cell>
          <cell r="F254">
            <v>0.42</v>
          </cell>
          <cell r="G254">
            <v>0</v>
          </cell>
          <cell r="H254">
            <v>3.36</v>
          </cell>
          <cell r="I254">
            <v>45</v>
          </cell>
        </row>
        <row r="255">
          <cell r="A255" t="str">
            <v>5489</v>
          </cell>
          <cell r="B255" t="str">
            <v>СЕРВЕЛАТ ЗЕРНИСТЫЙ Папа может в/к в/у</v>
          </cell>
          <cell r="C255" t="str">
            <v>КГ</v>
          </cell>
          <cell r="D255">
            <v>1001050385489</v>
          </cell>
          <cell r="F255">
            <v>0.7</v>
          </cell>
          <cell r="G255">
            <v>0</v>
          </cell>
          <cell r="H255">
            <v>5.6</v>
          </cell>
          <cell r="I255">
            <v>45</v>
          </cell>
        </row>
        <row r="256">
          <cell r="A256" t="str">
            <v>6684</v>
          </cell>
          <cell r="B256" t="str">
            <v>СЕРВЕЛАТ КАРЕЛЬСКИЙ ПМ в/к в/у 0.28кг</v>
          </cell>
          <cell r="C256" t="str">
            <v>ШТ</v>
          </cell>
          <cell r="D256">
            <v>1001304506684</v>
          </cell>
          <cell r="F256">
            <v>0.28000000000000003</v>
          </cell>
          <cell r="G256">
            <v>0</v>
          </cell>
          <cell r="H256">
            <v>2.2400000000000002</v>
          </cell>
          <cell r="I256">
            <v>45</v>
          </cell>
        </row>
        <row r="257">
          <cell r="A257" t="str">
            <v>6562</v>
          </cell>
          <cell r="B257" t="str">
            <v>СЕРВЕЛАТ КАРЕЛЬСКИЙ СН в/к в/у 0.28к</v>
          </cell>
          <cell r="C257" t="str">
            <v>шт</v>
          </cell>
          <cell r="D257">
            <v>1001304506562</v>
          </cell>
          <cell r="F257">
            <v>0.28000000000000003</v>
          </cell>
          <cell r="G257">
            <v>0</v>
          </cell>
          <cell r="H257">
            <v>2.2400000000000002</v>
          </cell>
          <cell r="I257">
            <v>45</v>
          </cell>
        </row>
        <row r="258">
          <cell r="A258" t="str">
            <v>6215</v>
          </cell>
          <cell r="B258" t="str">
            <v>СЕРВЕЛАТ ОРЕХОВЫЙ СН в/к п/о 0,35кг 8шт</v>
          </cell>
          <cell r="C258" t="str">
            <v>шт</v>
          </cell>
          <cell r="D258">
            <v>1001305196215</v>
          </cell>
          <cell r="G258">
            <v>0</v>
          </cell>
          <cell r="H258">
            <v>0.35</v>
          </cell>
          <cell r="I258">
            <v>60</v>
          </cell>
        </row>
        <row r="259">
          <cell r="A259" t="str">
            <v>6564</v>
          </cell>
          <cell r="B259" t="str">
            <v>СЕРВЕЛАТ ОРЕХОВЫЙ ПМ в/к в/у 0.31кг</v>
          </cell>
          <cell r="C259" t="str">
            <v>шт</v>
          </cell>
          <cell r="D259">
            <v>1001305196564</v>
          </cell>
          <cell r="F259">
            <v>0.31</v>
          </cell>
          <cell r="G259">
            <v>0</v>
          </cell>
          <cell r="H259">
            <v>2.48</v>
          </cell>
          <cell r="I259">
            <v>45</v>
          </cell>
        </row>
        <row r="260">
          <cell r="A260" t="str">
            <v>6689</v>
          </cell>
          <cell r="B260" t="str">
            <v>СЕРВЕЛАТ ОХОТНИЧИЙ в/к в/у срез 0.35кг</v>
          </cell>
          <cell r="C260" t="str">
            <v>шт</v>
          </cell>
          <cell r="D260">
            <v>1001303986689</v>
          </cell>
          <cell r="F260">
            <v>0.35</v>
          </cell>
          <cell r="G260">
            <v>0</v>
          </cell>
          <cell r="H260">
            <v>2.8</v>
          </cell>
          <cell r="I260">
            <v>45</v>
          </cell>
        </row>
        <row r="261">
          <cell r="A261" t="str">
            <v>5341</v>
          </cell>
          <cell r="B261" t="str">
            <v>СЕРВЕЛАТ ОХОТНИЧИЙ в/к в/у</v>
          </cell>
          <cell r="C261" t="str">
            <v>КГ</v>
          </cell>
          <cell r="D261">
            <v>1001053985341</v>
          </cell>
          <cell r="F261">
            <v>0.69499999999999995</v>
          </cell>
          <cell r="G261">
            <v>0</v>
          </cell>
          <cell r="H261">
            <v>5.56</v>
          </cell>
          <cell r="I261">
            <v>45</v>
          </cell>
        </row>
        <row r="262">
          <cell r="A262" t="str">
            <v>6566</v>
          </cell>
          <cell r="B262" t="str">
            <v>СЕРВЕЛАТ С БЕЛ.ГРИБАМИ в/к в/у 0.31кг</v>
          </cell>
          <cell r="C262" t="str">
            <v>ШТ</v>
          </cell>
          <cell r="D262">
            <v>1001305306566</v>
          </cell>
          <cell r="F262">
            <v>0.31</v>
          </cell>
          <cell r="G262">
            <v>0</v>
          </cell>
          <cell r="H262">
            <v>2.48</v>
          </cell>
          <cell r="I262">
            <v>45</v>
          </cell>
        </row>
        <row r="263">
          <cell r="A263" t="str">
            <v>5544</v>
          </cell>
          <cell r="B263" t="str">
            <v>СЕРВЕЛАТ ФИНСКИЙ в/к в/у_45с</v>
          </cell>
          <cell r="C263" t="str">
            <v>КГ</v>
          </cell>
          <cell r="D263">
            <v>1001051875544</v>
          </cell>
          <cell r="F263">
            <v>0.83399999999999996</v>
          </cell>
          <cell r="G263">
            <v>0</v>
          </cell>
          <cell r="H263">
            <v>5</v>
          </cell>
          <cell r="I263">
            <v>45</v>
          </cell>
        </row>
        <row r="264">
          <cell r="A264" t="str">
            <v>6213</v>
          </cell>
          <cell r="B264" t="str">
            <v>СЕРВЕЛАТ ФИНСКИЙ СН в/к п/о 0.35кг 8шт</v>
          </cell>
          <cell r="C264" t="str">
            <v>шт</v>
          </cell>
          <cell r="D264">
            <v>1001301876213</v>
          </cell>
          <cell r="F264">
            <v>0.35</v>
          </cell>
          <cell r="G264">
            <v>0</v>
          </cell>
          <cell r="H264">
            <v>2.8</v>
          </cell>
          <cell r="I264">
            <v>60</v>
          </cell>
        </row>
        <row r="265">
          <cell r="A265" t="str">
            <v>6697</v>
          </cell>
          <cell r="B265" t="str">
            <v>СЕРВЕЛАТ ФИНСКИЙ в/к в/у срез 0.35кг_45c</v>
          </cell>
          <cell r="C265" t="str">
            <v>шт</v>
          </cell>
          <cell r="D265">
            <v>1001301876697</v>
          </cell>
          <cell r="F265">
            <v>0.35</v>
          </cell>
          <cell r="G265">
            <v>0</v>
          </cell>
          <cell r="H265">
            <v>2.8</v>
          </cell>
          <cell r="I265">
            <v>45</v>
          </cell>
        </row>
        <row r="266">
          <cell r="A266" t="str">
            <v>6215</v>
          </cell>
          <cell r="B266" t="str">
            <v>СЕРВЕЛАТ ОРЕХОВЫЙ СН в/к п/о 0.35кг 8шт.</v>
          </cell>
          <cell r="C266" t="str">
            <v>ШТ</v>
          </cell>
          <cell r="D266">
            <v>1001305196215</v>
          </cell>
          <cell r="F266">
            <v>0.35</v>
          </cell>
          <cell r="G266">
            <v>0</v>
          </cell>
          <cell r="H266">
            <v>2.8</v>
          </cell>
          <cell r="I266">
            <v>60</v>
          </cell>
        </row>
        <row r="267">
          <cell r="A267" t="str">
            <v>6214</v>
          </cell>
          <cell r="B267" t="str">
            <v>СЕРВЕЛАТ ОРЕХОВЫЙ СН в/к п/о</v>
          </cell>
          <cell r="C267" t="str">
            <v>КГ</v>
          </cell>
          <cell r="D267">
            <v>1001305196214</v>
          </cell>
          <cell r="F267">
            <v>0.6</v>
          </cell>
          <cell r="G267">
            <v>0</v>
          </cell>
          <cell r="H267">
            <v>3.6</v>
          </cell>
          <cell r="I267">
            <v>60</v>
          </cell>
        </row>
        <row r="268">
          <cell r="A268" t="str">
            <v>6521</v>
          </cell>
          <cell r="B268" t="str">
            <v>СЕРВЕЛАТ ФИНСКИЙ СН в/к п/о 0.6кг 6шт.</v>
          </cell>
          <cell r="C268" t="str">
            <v>ШТ</v>
          </cell>
          <cell r="D268">
            <v>1001301876521</v>
          </cell>
          <cell r="F268">
            <v>0.6</v>
          </cell>
          <cell r="G268">
            <v>0</v>
          </cell>
          <cell r="H268">
            <v>3.6</v>
          </cell>
          <cell r="I268">
            <v>60</v>
          </cell>
        </row>
        <row r="269">
          <cell r="A269" t="str">
            <v>6212</v>
          </cell>
          <cell r="B269" t="str">
            <v>СЕРВЕЛАТ ФИНСКИЙ СН в/к п/о</v>
          </cell>
          <cell r="C269" t="str">
            <v>КГ</v>
          </cell>
          <cell r="D269">
            <v>1001301876212</v>
          </cell>
          <cell r="F269">
            <v>0.6</v>
          </cell>
          <cell r="G269">
            <v>0</v>
          </cell>
          <cell r="H269">
            <v>3.6</v>
          </cell>
          <cell r="I269">
            <v>60</v>
          </cell>
        </row>
        <row r="270">
          <cell r="A270" t="str">
            <v>6459</v>
          </cell>
          <cell r="B270" t="str">
            <v>СЕРВЕЛАТ ШВЕЙЦАРСК. в/к с/н в/у 1/100*10</v>
          </cell>
          <cell r="C270" t="str">
            <v>ШТ</v>
          </cell>
          <cell r="D270">
            <v>1001214196459</v>
          </cell>
          <cell r="F270">
            <v>0.1</v>
          </cell>
          <cell r="G270">
            <v>0</v>
          </cell>
          <cell r="H270">
            <v>1</v>
          </cell>
          <cell r="I270">
            <v>45</v>
          </cell>
        </row>
        <row r="271">
          <cell r="A271" t="str">
            <v/>
          </cell>
          <cell r="B271" t="str">
            <v>Сырокопченые колбасы</v>
          </cell>
          <cell r="G271">
            <v>0</v>
          </cell>
        </row>
        <row r="272">
          <cell r="A272" t="str">
            <v>5706</v>
          </cell>
          <cell r="B272" t="str">
            <v>АРОМАТНАЯ Папа может с/к в/у 1/250 8шт.</v>
          </cell>
          <cell r="C272" t="str">
            <v>ШТ</v>
          </cell>
          <cell r="D272">
            <v>1001061975706</v>
          </cell>
          <cell r="F272">
            <v>0.25</v>
          </cell>
          <cell r="G272">
            <v>0</v>
          </cell>
          <cell r="H272">
            <v>2</v>
          </cell>
          <cell r="I272">
            <v>120</v>
          </cell>
        </row>
        <row r="273">
          <cell r="A273">
            <v>5931</v>
          </cell>
          <cell r="B273" t="str">
            <v>ОХОТНИЧЬЯ Папа может с/к в/у 1/220 8шт.</v>
          </cell>
          <cell r="C273" t="str">
            <v>ШТ</v>
          </cell>
          <cell r="D273">
            <v>1001060755931</v>
          </cell>
          <cell r="F273">
            <v>0.22</v>
          </cell>
          <cell r="H273">
            <v>1.76</v>
          </cell>
          <cell r="I273">
            <v>120</v>
          </cell>
        </row>
        <row r="274">
          <cell r="A274">
            <v>6453</v>
          </cell>
          <cell r="B274" t="str">
            <v>ЭКСТРА Папа может с/к с/н в/у 1/100 14шт.</v>
          </cell>
          <cell r="C274" t="str">
            <v>ШТ</v>
          </cell>
          <cell r="D274">
            <v>1001202506453</v>
          </cell>
          <cell r="F274">
            <v>0.1</v>
          </cell>
          <cell r="H274">
            <v>1.4</v>
          </cell>
          <cell r="I274">
            <v>60</v>
          </cell>
        </row>
        <row r="275">
          <cell r="A275">
            <v>6555</v>
          </cell>
          <cell r="B275" t="str">
            <v>ПОСОЛЬСКАЯ с/к с/н в/у 1/100 10шт.</v>
          </cell>
          <cell r="C275" t="str">
            <v>ШТ</v>
          </cell>
          <cell r="D275">
            <v>1001203146555</v>
          </cell>
          <cell r="F275">
            <v>0.1</v>
          </cell>
          <cell r="H275">
            <v>1</v>
          </cell>
          <cell r="I275">
            <v>60</v>
          </cell>
        </row>
        <row r="276">
          <cell r="A276" t="str">
            <v>6454</v>
          </cell>
          <cell r="B276" t="str">
            <v>АРОМАТНАЯ с/к с/н в/у 1/100*8_60с</v>
          </cell>
          <cell r="C276" t="str">
            <v>шт</v>
          </cell>
          <cell r="D276">
            <v>1001201976454</v>
          </cell>
          <cell r="F276">
            <v>0.1</v>
          </cell>
          <cell r="G276">
            <v>0</v>
          </cell>
          <cell r="H276">
            <v>1</v>
          </cell>
          <cell r="I276">
            <v>60</v>
          </cell>
        </row>
        <row r="277">
          <cell r="A277" t="str">
            <v>5931</v>
          </cell>
          <cell r="B277" t="str">
            <v xml:space="preserve"> ОХОТНИЧЬЯ Папа может с/к в/у 1/220 8шт.</v>
          </cell>
          <cell r="C277" t="str">
            <v>шт</v>
          </cell>
          <cell r="D277">
            <v>1001060755931</v>
          </cell>
          <cell r="F277">
            <v>0.22</v>
          </cell>
          <cell r="G277">
            <v>0</v>
          </cell>
          <cell r="H277">
            <v>1.76</v>
          </cell>
          <cell r="I277">
            <v>120</v>
          </cell>
        </row>
        <row r="278">
          <cell r="A278" t="str">
            <v>5708</v>
          </cell>
          <cell r="B278" t="str">
            <v>ПОСОЛЬСКАЯ Папа может с/к в/у</v>
          </cell>
          <cell r="C278" t="str">
            <v>КГ</v>
          </cell>
          <cell r="D278">
            <v>1001063145708</v>
          </cell>
          <cell r="F278">
            <v>0.52500000000000002</v>
          </cell>
          <cell r="G278">
            <v>0</v>
          </cell>
          <cell r="H278">
            <v>4.2</v>
          </cell>
          <cell r="I278">
            <v>120</v>
          </cell>
        </row>
        <row r="279">
          <cell r="A279" t="str">
            <v>4993</v>
          </cell>
          <cell r="B279" t="str">
            <v>САЛЯМИ ИТАЛЬЯНСКАЯ с/к в/у 1/250*8_120c</v>
          </cell>
          <cell r="C279" t="str">
            <v>шт</v>
          </cell>
          <cell r="D279">
            <v>1001060764993</v>
          </cell>
          <cell r="F279">
            <v>0.25</v>
          </cell>
          <cell r="G279">
            <v>0</v>
          </cell>
          <cell r="H279">
            <v>2</v>
          </cell>
          <cell r="I279">
            <v>120</v>
          </cell>
        </row>
        <row r="280">
          <cell r="A280" t="str">
            <v>5682</v>
          </cell>
          <cell r="B280" t="str">
            <v>САЛЯМИ МЕЛКОЗЕРНЕНАЯ с/к в/у 1/120_60с</v>
          </cell>
          <cell r="C280" t="str">
            <v>ШТ</v>
          </cell>
          <cell r="D280">
            <v>1001193115682</v>
          </cell>
          <cell r="F280">
            <v>0.12</v>
          </cell>
          <cell r="G280">
            <v>0</v>
          </cell>
          <cell r="H280">
            <v>0.96</v>
          </cell>
          <cell r="I280">
            <v>60</v>
          </cell>
        </row>
        <row r="281">
          <cell r="A281" t="str">
            <v>4117</v>
          </cell>
          <cell r="B281" t="str">
            <v>ЭКСТРА Папа может с/к в/у_Л</v>
          </cell>
          <cell r="C281" t="str">
            <v>КГ</v>
          </cell>
          <cell r="D281">
            <v>1001062504117</v>
          </cell>
          <cell r="F281">
            <v>0.50700000000000001</v>
          </cell>
          <cell r="G281">
            <v>0</v>
          </cell>
          <cell r="H281">
            <v>4.05</v>
          </cell>
          <cell r="I281">
            <v>120</v>
          </cell>
        </row>
        <row r="282">
          <cell r="A282" t="str">
            <v>5483</v>
          </cell>
          <cell r="B282" t="str">
            <v>ЭКСТРА Папа может с/к в/у 1/250 8шт.</v>
          </cell>
          <cell r="C282" t="str">
            <v>ШТ</v>
          </cell>
          <cell r="D282">
            <v>1001062505483</v>
          </cell>
          <cell r="F282">
            <v>0.25</v>
          </cell>
          <cell r="G282">
            <v>0</v>
          </cell>
          <cell r="H282">
            <v>2</v>
          </cell>
          <cell r="I282">
            <v>120</v>
          </cell>
        </row>
        <row r="283">
          <cell r="A283" t="str">
            <v>6453</v>
          </cell>
          <cell r="B283" t="str">
            <v>ЭКСТРА Папа может с/к с/н в/у 1/100_60с</v>
          </cell>
          <cell r="C283" t="str">
            <v>шт</v>
          </cell>
          <cell r="D283">
            <v>1001202506453</v>
          </cell>
          <cell r="F283">
            <v>0.1</v>
          </cell>
          <cell r="G283">
            <v>0</v>
          </cell>
          <cell r="H283">
            <v>1.4</v>
          </cell>
          <cell r="I283">
            <v>60</v>
          </cell>
        </row>
        <row r="284">
          <cell r="A284">
            <v>6228</v>
          </cell>
          <cell r="B284" t="str">
            <v>МЯСНОЕ АССОРТИ к/з с/н мгс 1/90 10шт.</v>
          </cell>
          <cell r="C284" t="str">
            <v>шт</v>
          </cell>
          <cell r="D284" t="str">
            <v xml:space="preserve">1001225416228  </v>
          </cell>
          <cell r="F284">
            <v>0.09</v>
          </cell>
          <cell r="G284">
            <v>0</v>
          </cell>
        </row>
        <row r="285">
          <cell r="A285" t="str">
            <v>6557</v>
          </cell>
          <cell r="B285" t="str">
            <v>ОХОТНИЧЬЯ ПМ с/к с/н в/у 1/100 10шт.</v>
          </cell>
          <cell r="C285" t="str">
            <v>ШТ</v>
          </cell>
          <cell r="D285">
            <v>1001200756557</v>
          </cell>
          <cell r="F285">
            <v>0.1</v>
          </cell>
          <cell r="G285">
            <v>0</v>
          </cell>
          <cell r="H285">
            <v>1</v>
          </cell>
          <cell r="I285">
            <v>60</v>
          </cell>
        </row>
        <row r="286">
          <cell r="A286" t="str">
            <v>6555</v>
          </cell>
          <cell r="B286" t="str">
            <v>ПОСОЛЬСКАЯ с/к с/н в/у 1/100 10шт.</v>
          </cell>
          <cell r="C286" t="str">
            <v>ШТ</v>
          </cell>
          <cell r="D286">
            <v>1001203146555</v>
          </cell>
          <cell r="F286">
            <v>0.1</v>
          </cell>
          <cell r="G286">
            <v>0</v>
          </cell>
          <cell r="H286">
            <v>1</v>
          </cell>
          <cell r="I286">
            <v>60</v>
          </cell>
        </row>
        <row r="287">
          <cell r="A287" t="str">
            <v>6619</v>
          </cell>
          <cell r="B287" t="str">
            <v>ФИРМЕННАЯ КОПЧ.НА БУКЕ с/к с/н в/у 1/150</v>
          </cell>
          <cell r="C287" t="str">
            <v>ШТ</v>
          </cell>
          <cell r="D287">
            <v>1001205246619</v>
          </cell>
          <cell r="F287">
            <v>0.15</v>
          </cell>
          <cell r="G287">
            <v>0</v>
          </cell>
          <cell r="H287">
            <v>2.4</v>
          </cell>
          <cell r="I287">
            <v>60</v>
          </cell>
        </row>
        <row r="288">
          <cell r="A288" t="str">
            <v>6614</v>
          </cell>
          <cell r="B288" t="str">
            <v>САЛЯМИ ИТАЛЬЯНСКАЯ с/к с/н в/у 1/100*10</v>
          </cell>
          <cell r="C288" t="str">
            <v>ШТ</v>
          </cell>
          <cell r="D288">
            <v>1001200766614</v>
          </cell>
          <cell r="F288">
            <v>0.1</v>
          </cell>
          <cell r="G288">
            <v>0</v>
          </cell>
          <cell r="H288">
            <v>1</v>
          </cell>
          <cell r="I288">
            <v>60</v>
          </cell>
        </row>
        <row r="289">
          <cell r="A289" t="str">
            <v>5679</v>
          </cell>
          <cell r="B289" t="str">
            <v>САЛЯМИ ИТАЛЬЯНСКАЯ с/к в/у 1/150_60с</v>
          </cell>
          <cell r="C289" t="str">
            <v>ШТ</v>
          </cell>
          <cell r="D289">
            <v>1001190765679</v>
          </cell>
          <cell r="F289">
            <v>0.15</v>
          </cell>
          <cell r="G289">
            <v>0</v>
          </cell>
          <cell r="H289">
            <v>1.2</v>
          </cell>
          <cell r="I289">
            <v>60</v>
          </cell>
        </row>
        <row r="290">
          <cell r="A290" t="str">
            <v>6554</v>
          </cell>
          <cell r="B290" t="str">
            <v>СВИНАЯ ОСТАН. с/к в/с с/н в/у 1/100 10шт.</v>
          </cell>
          <cell r="C290" t="str">
            <v>ШТ</v>
          </cell>
          <cell r="D290">
            <v>1001200736554</v>
          </cell>
          <cell r="F290">
            <v>0.1</v>
          </cell>
          <cell r="G290">
            <v>0</v>
          </cell>
          <cell r="H290">
            <v>1</v>
          </cell>
          <cell r="I290">
            <v>60</v>
          </cell>
        </row>
        <row r="291">
          <cell r="A291" t="str">
            <v>1146</v>
          </cell>
          <cell r="B291" t="str">
            <v>АРОМАТНАЯ с/к в/у</v>
          </cell>
          <cell r="C291" t="str">
            <v>КГ</v>
          </cell>
          <cell r="D291">
            <v>1001061971146</v>
          </cell>
          <cell r="F291">
            <v>0.51300000000000001</v>
          </cell>
          <cell r="G291">
            <v>0</v>
          </cell>
          <cell r="H291">
            <v>4.0999999999999996</v>
          </cell>
          <cell r="I291">
            <v>120</v>
          </cell>
        </row>
        <row r="292">
          <cell r="A292" t="str">
            <v>3986</v>
          </cell>
          <cell r="B292" t="str">
            <v>АРОМАТНАЯ с/к в/у 1/250 8шт.</v>
          </cell>
          <cell r="C292" t="str">
            <v>ШТ</v>
          </cell>
          <cell r="D292">
            <v>1001061973986</v>
          </cell>
          <cell r="F292">
            <v>0.25</v>
          </cell>
          <cell r="G292">
            <v>0</v>
          </cell>
          <cell r="H292">
            <v>2</v>
          </cell>
          <cell r="I292">
            <v>120</v>
          </cell>
        </row>
        <row r="293">
          <cell r="A293" t="str">
            <v>4188</v>
          </cell>
          <cell r="B293" t="str">
            <v>БРАУНШВЕЙГСКАЯ полусухая с/к в/у</v>
          </cell>
          <cell r="C293" t="str">
            <v>КГ</v>
          </cell>
          <cell r="D293">
            <v>1001060714188</v>
          </cell>
          <cell r="F293">
            <v>0.52500000000000002</v>
          </cell>
          <cell r="G293">
            <v>0</v>
          </cell>
          <cell r="H293">
            <v>4.2</v>
          </cell>
          <cell r="I293">
            <v>120</v>
          </cell>
        </row>
        <row r="294">
          <cell r="A294" t="str">
            <v>5015</v>
          </cell>
          <cell r="B294" t="str">
            <v>БУРГУНДИЯ с/к в/у 1/250 8шт.</v>
          </cell>
          <cell r="C294" t="str">
            <v>ШТ</v>
          </cell>
          <cell r="D294">
            <v>1001063655015</v>
          </cell>
          <cell r="F294">
            <v>0.25</v>
          </cell>
          <cell r="G294">
            <v>0</v>
          </cell>
          <cell r="H294">
            <v>2</v>
          </cell>
          <cell r="I294">
            <v>120</v>
          </cell>
        </row>
        <row r="295">
          <cell r="A295" t="str">
            <v>5012</v>
          </cell>
          <cell r="B295" t="str">
            <v>ДВОРЯНСКАЯ с/к в/у</v>
          </cell>
          <cell r="C295" t="str">
            <v>КГ</v>
          </cell>
          <cell r="D295">
            <v>1001063665012</v>
          </cell>
          <cell r="F295">
            <v>0.52500000000000002</v>
          </cell>
          <cell r="G295">
            <v>0</v>
          </cell>
          <cell r="H295">
            <v>4.2</v>
          </cell>
          <cell r="I295">
            <v>120</v>
          </cell>
        </row>
        <row r="296">
          <cell r="A296" t="str">
            <v>4192</v>
          </cell>
          <cell r="B296" t="str">
            <v>ЕВРЕЙСКАЯ полусухая с/к в/у</v>
          </cell>
          <cell r="C296" t="str">
            <v>КГ</v>
          </cell>
          <cell r="D296">
            <v>1001060704192</v>
          </cell>
          <cell r="F296">
            <v>0.53800000000000003</v>
          </cell>
          <cell r="G296">
            <v>0</v>
          </cell>
          <cell r="H296">
            <v>4.3</v>
          </cell>
          <cell r="I296">
            <v>120</v>
          </cell>
        </row>
        <row r="297">
          <cell r="A297" t="str">
            <v>5868</v>
          </cell>
          <cell r="B297" t="str">
            <v>КЛАССИКА с/к в/у</v>
          </cell>
          <cell r="C297" t="str">
            <v>КГ</v>
          </cell>
          <cell r="D297">
            <v>1001061005868</v>
          </cell>
          <cell r="F297">
            <v>0.51300000000000001</v>
          </cell>
          <cell r="G297">
            <v>0</v>
          </cell>
          <cell r="H297">
            <v>4.0999999999999996</v>
          </cell>
          <cell r="I297">
            <v>120</v>
          </cell>
        </row>
        <row r="298">
          <cell r="A298" t="str">
            <v>5206</v>
          </cell>
          <cell r="B298" t="str">
            <v>ЛАДОЖСКАЯ с/к в/у</v>
          </cell>
          <cell r="C298" t="str">
            <v>КГ</v>
          </cell>
          <cell r="D298">
            <v>1001063925206</v>
          </cell>
          <cell r="F298">
            <v>0.51900000000000002</v>
          </cell>
          <cell r="G298">
            <v>0</v>
          </cell>
          <cell r="H298">
            <v>4.1500000000000004</v>
          </cell>
          <cell r="I298">
            <v>120</v>
          </cell>
        </row>
        <row r="299">
          <cell r="A299" t="str">
            <v>0999</v>
          </cell>
          <cell r="B299" t="str">
            <v>НАБОР ДЛЯ ПИЦЦЫ с/к в/у</v>
          </cell>
          <cell r="C299" t="str">
            <v>КГ</v>
          </cell>
          <cell r="D299">
            <v>1001060670999</v>
          </cell>
          <cell r="F299">
            <v>0.215</v>
          </cell>
          <cell r="G299">
            <v>0</v>
          </cell>
          <cell r="H299">
            <v>2.15</v>
          </cell>
          <cell r="I299">
            <v>30</v>
          </cell>
        </row>
        <row r="300">
          <cell r="A300" t="str">
            <v>4378</v>
          </cell>
          <cell r="B300" t="str">
            <v>ПОСОЛЬСКАЯ с/к в/у</v>
          </cell>
          <cell r="C300" t="str">
            <v>КГ</v>
          </cell>
          <cell r="D300">
            <v>1001063144378</v>
          </cell>
          <cell r="F300">
            <v>0.52500000000000002</v>
          </cell>
          <cell r="G300">
            <v>0</v>
          </cell>
          <cell r="H300">
            <v>4.2</v>
          </cell>
          <cell r="I300">
            <v>120</v>
          </cell>
        </row>
        <row r="301">
          <cell r="A301" t="str">
            <v>0614</v>
          </cell>
          <cell r="B301" t="str">
            <v>ПРАЗДНИЧНАЯ с/к в/с дек.спец.мгс</v>
          </cell>
          <cell r="C301" t="str">
            <v>КГ</v>
          </cell>
          <cell r="D301">
            <v>1001060720614</v>
          </cell>
          <cell r="F301">
            <v>0.57199999999999995</v>
          </cell>
          <cell r="G301">
            <v>0</v>
          </cell>
          <cell r="H301">
            <v>4</v>
          </cell>
          <cell r="I301">
            <v>120</v>
          </cell>
        </row>
        <row r="302">
          <cell r="A302" t="str">
            <v>3984</v>
          </cell>
          <cell r="B302" t="str">
            <v>ПРЕСИЖН ПО-ОСТАН. с/к в/у 1/250 8шт.</v>
          </cell>
          <cell r="C302" t="str">
            <v>ШТ</v>
          </cell>
          <cell r="D302">
            <v>1001062353984</v>
          </cell>
          <cell r="F302">
            <v>0.25</v>
          </cell>
          <cell r="G302">
            <v>0</v>
          </cell>
          <cell r="H302">
            <v>2</v>
          </cell>
          <cell r="I302">
            <v>120</v>
          </cell>
        </row>
        <row r="303">
          <cell r="A303" t="str">
            <v>3679</v>
          </cell>
          <cell r="B303" t="str">
            <v>ПРЕСИЖН с/к в/у</v>
          </cell>
          <cell r="C303" t="str">
            <v>КГ</v>
          </cell>
          <cell r="D303">
            <v>1001062353679</v>
          </cell>
          <cell r="F303">
            <v>0.51300000000000001</v>
          </cell>
          <cell r="G303">
            <v>0</v>
          </cell>
          <cell r="H303">
            <v>4.0999999999999996</v>
          </cell>
          <cell r="I303">
            <v>120</v>
          </cell>
        </row>
        <row r="304">
          <cell r="A304" t="str">
            <v>3684</v>
          </cell>
          <cell r="B304" t="str">
            <v>ПРЕСИЖН с/к в/у 1/250 8шт.</v>
          </cell>
          <cell r="C304" t="str">
            <v>ШТ</v>
          </cell>
          <cell r="D304">
            <v>1001062353684</v>
          </cell>
          <cell r="F304">
            <v>0.25</v>
          </cell>
          <cell r="G304">
            <v>0</v>
          </cell>
          <cell r="H304">
            <v>2</v>
          </cell>
          <cell r="I304">
            <v>120</v>
          </cell>
        </row>
        <row r="305">
          <cell r="A305" t="str">
            <v>3680</v>
          </cell>
          <cell r="B305" t="str">
            <v>ПРЕСИЖН с/к дек.спец.мгс</v>
          </cell>
          <cell r="C305" t="str">
            <v>КГ</v>
          </cell>
          <cell r="D305">
            <v>1001062353680</v>
          </cell>
          <cell r="F305">
            <v>0.56499999999999995</v>
          </cell>
          <cell r="G305">
            <v>0</v>
          </cell>
          <cell r="H305">
            <v>3.95</v>
          </cell>
          <cell r="I305">
            <v>120</v>
          </cell>
        </row>
        <row r="306">
          <cell r="A306" t="str">
            <v>6507</v>
          </cell>
          <cell r="B306" t="str">
            <v>ПРЕСТИЖ с/к в/у 1/250 16шт.</v>
          </cell>
          <cell r="C306" t="str">
            <v>ШТ</v>
          </cell>
          <cell r="D306">
            <v>1001060746507</v>
          </cell>
          <cell r="F306">
            <v>0.25</v>
          </cell>
          <cell r="G306">
            <v>0</v>
          </cell>
          <cell r="H306">
            <v>4</v>
          </cell>
          <cell r="I306">
            <v>120</v>
          </cell>
        </row>
        <row r="307">
          <cell r="A307" t="str">
            <v>3287</v>
          </cell>
          <cell r="B307" t="str">
            <v>САЛЯМИ ИТАЛЬЯНСКАЯ с/к в/у</v>
          </cell>
          <cell r="C307" t="str">
            <v>КГ</v>
          </cell>
          <cell r="D307">
            <v>1001060763287</v>
          </cell>
          <cell r="F307">
            <v>0.51300000000000001</v>
          </cell>
          <cell r="G307">
            <v>0</v>
          </cell>
          <cell r="H307">
            <v>4.0999999999999996</v>
          </cell>
          <cell r="I307">
            <v>120</v>
          </cell>
        </row>
        <row r="308">
          <cell r="A308" t="str">
            <v>6571</v>
          </cell>
          <cell r="B308" t="str">
            <v>САЛЯМИ МЕЛКОЗЕРНЁНАЯ с/к в/у 0.5кг 8шт.</v>
          </cell>
          <cell r="C308" t="str">
            <v>ШТ</v>
          </cell>
          <cell r="D308">
            <v>1001063116571</v>
          </cell>
          <cell r="F308">
            <v>0.49399999999999999</v>
          </cell>
          <cell r="G308">
            <v>0</v>
          </cell>
          <cell r="H308">
            <v>3.95</v>
          </cell>
          <cell r="I308">
            <v>120</v>
          </cell>
        </row>
        <row r="309">
          <cell r="A309" t="str">
            <v>5692</v>
          </cell>
          <cell r="B309" t="str">
            <v>САЛЯМИ Папа может с/к в/у 1/220 8шт.</v>
          </cell>
          <cell r="C309" t="str">
            <v>ШТ</v>
          </cell>
          <cell r="D309">
            <v>1001063105692</v>
          </cell>
          <cell r="F309">
            <v>0.22</v>
          </cell>
          <cell r="G309">
            <v>0</v>
          </cell>
          <cell r="H309">
            <v>1.76</v>
          </cell>
          <cell r="I309">
            <v>120</v>
          </cell>
        </row>
        <row r="310">
          <cell r="A310" t="str">
            <v>5451</v>
          </cell>
          <cell r="B310" t="str">
            <v>САЛЯМИ с/к в/у 1/250 8шт.</v>
          </cell>
          <cell r="C310" t="str">
            <v>ШТ</v>
          </cell>
          <cell r="D310">
            <v>1001060765451</v>
          </cell>
          <cell r="F310">
            <v>0.25</v>
          </cell>
          <cell r="G310">
            <v>0</v>
          </cell>
          <cell r="H310">
            <v>2</v>
          </cell>
          <cell r="I310">
            <v>120</v>
          </cell>
        </row>
        <row r="311">
          <cell r="A311" t="str">
            <v>0612</v>
          </cell>
          <cell r="B311" t="str">
            <v>СВИНАЯ ОСТАНКИНСКАЯ с/к в/с б/о в/у</v>
          </cell>
          <cell r="C311" t="str">
            <v>КГ</v>
          </cell>
          <cell r="D311">
            <v>1001060730612</v>
          </cell>
          <cell r="F311">
            <v>0.53200000000000003</v>
          </cell>
          <cell r="G311">
            <v>0</v>
          </cell>
          <cell r="H311">
            <v>4.25</v>
          </cell>
          <cell r="I311">
            <v>120</v>
          </cell>
        </row>
        <row r="312">
          <cell r="A312" t="str">
            <v>5940</v>
          </cell>
          <cell r="B312" t="str">
            <v>ЧОРИЗО с/к в/у 1/245 6шт.</v>
          </cell>
          <cell r="C312" t="str">
            <v>ШТ</v>
          </cell>
          <cell r="D312">
            <v>1001063215940</v>
          </cell>
          <cell r="F312">
            <v>0.245</v>
          </cell>
          <cell r="G312">
            <v>0</v>
          </cell>
          <cell r="H312">
            <v>1.47</v>
          </cell>
          <cell r="I312">
            <v>60</v>
          </cell>
        </row>
        <row r="313">
          <cell r="A313" t="str">
            <v>4117</v>
          </cell>
          <cell r="B313" t="str">
            <v>ЭКСТРА Папа может с/к в/у</v>
          </cell>
          <cell r="C313" t="str">
            <v>КГ</v>
          </cell>
          <cell r="D313">
            <v>1001062504117</v>
          </cell>
          <cell r="F313">
            <v>0.51300000000000001</v>
          </cell>
          <cell r="G313">
            <v>0</v>
          </cell>
          <cell r="H313">
            <v>4.0999999999999996</v>
          </cell>
          <cell r="I313">
            <v>120</v>
          </cell>
        </row>
        <row r="314">
          <cell r="A314" t="str">
            <v>5707</v>
          </cell>
          <cell r="B314" t="str">
            <v>ЮБИЛЕЙНАЯ Папа может с/к в/у 1/250 8шт.</v>
          </cell>
          <cell r="C314" t="str">
            <v>ШТ</v>
          </cell>
          <cell r="D314">
            <v>1001062475707</v>
          </cell>
          <cell r="F314">
            <v>0.25</v>
          </cell>
          <cell r="G314">
            <v>0</v>
          </cell>
          <cell r="H314">
            <v>2</v>
          </cell>
          <cell r="I314">
            <v>120</v>
          </cell>
        </row>
        <row r="315">
          <cell r="A315" t="str">
            <v>4154</v>
          </cell>
          <cell r="B315" t="str">
            <v>ЮБИЛЕЙНАЯ с/к в/у</v>
          </cell>
          <cell r="C315" t="str">
            <v>КГ</v>
          </cell>
          <cell r="D315">
            <v>1001062474154</v>
          </cell>
          <cell r="F315">
            <v>0.5</v>
          </cell>
          <cell r="G315">
            <v>0</v>
          </cell>
          <cell r="H315">
            <v>4</v>
          </cell>
          <cell r="I315">
            <v>120</v>
          </cell>
        </row>
        <row r="316">
          <cell r="A316" t="str">
            <v>4023</v>
          </cell>
          <cell r="B316" t="str">
            <v>ЮБИЛЕЙНАЯ с/к в/у 1/250 8шт.</v>
          </cell>
          <cell r="C316" t="str">
            <v>ШТ</v>
          </cell>
          <cell r="D316">
            <v>1001062474023</v>
          </cell>
          <cell r="F316">
            <v>0.25</v>
          </cell>
          <cell r="G316">
            <v>0</v>
          </cell>
          <cell r="H316">
            <v>2</v>
          </cell>
          <cell r="I316">
            <v>120</v>
          </cell>
        </row>
        <row r="317">
          <cell r="A317" t="str">
            <v>3917</v>
          </cell>
          <cell r="B317" t="str">
            <v>БАСТУРМА сыровяленая в/с в/у</v>
          </cell>
          <cell r="C317" t="str">
            <v>КГ</v>
          </cell>
          <cell r="D317">
            <v>1001060653917</v>
          </cell>
          <cell r="F317">
            <v>0.26800000000000002</v>
          </cell>
          <cell r="G317">
            <v>0</v>
          </cell>
          <cell r="H317">
            <v>2.14</v>
          </cell>
          <cell r="I317">
            <v>120</v>
          </cell>
        </row>
        <row r="318">
          <cell r="A318" t="str">
            <v/>
          </cell>
          <cell r="B318" t="str">
            <v>Ветчины</v>
          </cell>
          <cell r="G318">
            <v>0</v>
          </cell>
        </row>
        <row r="319">
          <cell r="A319">
            <v>6756</v>
          </cell>
          <cell r="B319" t="str">
            <v>ВЕТЧ.ЛЮБИТЕЛЬСКАЯ п/о</v>
          </cell>
          <cell r="C319" t="str">
            <v>КГ</v>
          </cell>
          <cell r="D319">
            <v>1001092446756</v>
          </cell>
          <cell r="F319">
            <v>1.5</v>
          </cell>
          <cell r="G319">
            <v>0</v>
          </cell>
          <cell r="H319">
            <v>6</v>
          </cell>
          <cell r="I319">
            <v>60</v>
          </cell>
        </row>
        <row r="320">
          <cell r="A320" t="str">
            <v>6755</v>
          </cell>
          <cell r="B320" t="str">
            <v>ВЕТЧ.ЛЮБИТЕЛЬСКАЯ п/о 0.4кг 10шт.</v>
          </cell>
          <cell r="C320" t="str">
            <v>шт</v>
          </cell>
          <cell r="D320">
            <v>1001092446755</v>
          </cell>
          <cell r="F320">
            <v>0.4</v>
          </cell>
          <cell r="G320">
            <v>0</v>
          </cell>
          <cell r="H320">
            <v>4</v>
          </cell>
          <cell r="I320">
            <v>60</v>
          </cell>
        </row>
        <row r="321">
          <cell r="A321" t="str">
            <v>3215</v>
          </cell>
          <cell r="B321" t="str">
            <v>ВЕТЧ.МЯСНАЯ Папа может п/о 0.4кг 8шт.</v>
          </cell>
          <cell r="C321" t="str">
            <v>шт</v>
          </cell>
          <cell r="D321">
            <v>1001094053215</v>
          </cell>
          <cell r="F321">
            <v>0.4</v>
          </cell>
          <cell r="G321">
            <v>0</v>
          </cell>
          <cell r="H321">
            <v>3.2</v>
          </cell>
          <cell r="I321">
            <v>60</v>
          </cell>
        </row>
        <row r="322">
          <cell r="A322" t="str">
            <v>6645</v>
          </cell>
          <cell r="B322" t="str">
            <v>ВЕТЧ.КЛАССИЧЕСКАЯ СН п/о 0.8кг 4шт.</v>
          </cell>
          <cell r="C322" t="str">
            <v>ШТ</v>
          </cell>
          <cell r="D322">
            <v>1001093956645</v>
          </cell>
          <cell r="F322">
            <v>0.8</v>
          </cell>
          <cell r="G322">
            <v>0</v>
          </cell>
          <cell r="H322">
            <v>3.2</v>
          </cell>
          <cell r="I322">
            <v>60</v>
          </cell>
        </row>
        <row r="323">
          <cell r="A323" t="str">
            <v>6026</v>
          </cell>
          <cell r="B323" t="str">
            <v>ВЕТЧ.ОСОБАЯ Коровино вар п/о</v>
          </cell>
          <cell r="C323" t="str">
            <v>КГ</v>
          </cell>
          <cell r="D323">
            <v>1001094896026</v>
          </cell>
          <cell r="F323">
            <v>2.0499999999999998</v>
          </cell>
          <cell r="G323">
            <v>0</v>
          </cell>
          <cell r="H323">
            <v>4.0999999999999996</v>
          </cell>
          <cell r="I323">
            <v>60</v>
          </cell>
        </row>
        <row r="324">
          <cell r="A324" t="str">
            <v>6025</v>
          </cell>
          <cell r="B324" t="str">
            <v>ВЕТЧ.ФИРМЕННАЯ С ИНДЕЙКОЙ п/о</v>
          </cell>
          <cell r="C324" t="str">
            <v>КГ</v>
          </cell>
          <cell r="D324">
            <v>1001094966025</v>
          </cell>
          <cell r="F324">
            <v>3</v>
          </cell>
          <cell r="G324">
            <v>0</v>
          </cell>
          <cell r="H324">
            <v>6</v>
          </cell>
          <cell r="I324">
            <v>60</v>
          </cell>
        </row>
        <row r="325">
          <cell r="A325" t="str">
            <v>5887</v>
          </cell>
          <cell r="B325" t="str">
            <v>ВЕТЧ.ДОМАШНЯЯ Папа может п/о</v>
          </cell>
          <cell r="C325" t="str">
            <v>КГ</v>
          </cell>
          <cell r="D325">
            <v>1001092645887</v>
          </cell>
          <cell r="F325">
            <v>1.5</v>
          </cell>
          <cell r="G325">
            <v>0</v>
          </cell>
          <cell r="H325">
            <v>6</v>
          </cell>
          <cell r="I325">
            <v>60</v>
          </cell>
        </row>
        <row r="326">
          <cell r="A326" t="str">
            <v>5224</v>
          </cell>
          <cell r="B326" t="str">
            <v>ВЕТЧ.ИЗ ЛОПАТКИ Папа может п/о</v>
          </cell>
          <cell r="C326" t="str">
            <v>КГ</v>
          </cell>
          <cell r="D326">
            <v>1001092675224</v>
          </cell>
          <cell r="F326">
            <v>1.5169999999999999</v>
          </cell>
          <cell r="G326">
            <v>0</v>
          </cell>
          <cell r="H326">
            <v>4.55</v>
          </cell>
          <cell r="I326">
            <v>60</v>
          </cell>
        </row>
        <row r="327">
          <cell r="A327" t="str">
            <v>6470</v>
          </cell>
          <cell r="B327" t="str">
            <v>ВЕТЧ.МРАМОРНАЯ в/у_45с</v>
          </cell>
          <cell r="C327" t="str">
            <v>КГ</v>
          </cell>
          <cell r="D327">
            <v>1001092436470</v>
          </cell>
          <cell r="F327">
            <v>1.2250000000000001</v>
          </cell>
          <cell r="G327">
            <v>0</v>
          </cell>
          <cell r="H327">
            <v>4.9000000000000004</v>
          </cell>
          <cell r="I327">
            <v>45</v>
          </cell>
        </row>
        <row r="328">
          <cell r="A328" t="str">
            <v>5452</v>
          </cell>
          <cell r="B328" t="str">
            <v>ВЕТЧ.МЯСНАЯ Папа может п/о</v>
          </cell>
          <cell r="C328" t="str">
            <v>КГ</v>
          </cell>
          <cell r="D328">
            <v>1001092485452</v>
          </cell>
          <cell r="F328">
            <v>1.367</v>
          </cell>
          <cell r="G328">
            <v>0</v>
          </cell>
          <cell r="H328">
            <v>4.0999999999999996</v>
          </cell>
          <cell r="I328">
            <v>60</v>
          </cell>
        </row>
        <row r="329">
          <cell r="A329" t="str">
            <v>5634</v>
          </cell>
          <cell r="B329" t="str">
            <v>ВЕТЧ.С ИНДЕЙКОЙ Папа может п/о</v>
          </cell>
          <cell r="C329" t="str">
            <v>КГ</v>
          </cell>
          <cell r="D329">
            <v>1001093345634</v>
          </cell>
          <cell r="F329">
            <v>1.0169999999999999</v>
          </cell>
          <cell r="G329">
            <v>0</v>
          </cell>
          <cell r="H329">
            <v>6.1</v>
          </cell>
          <cell r="I329">
            <v>60</v>
          </cell>
        </row>
        <row r="330">
          <cell r="A330" t="str">
            <v>6480</v>
          </cell>
          <cell r="B330" t="str">
            <v>ВЕТЧ.С ИНДЕЙКОЙ Коровино п/о</v>
          </cell>
          <cell r="C330" t="str">
            <v>КГ</v>
          </cell>
          <cell r="D330">
            <v>1001093346480</v>
          </cell>
          <cell r="F330">
            <v>1.325</v>
          </cell>
          <cell r="G330">
            <v>0</v>
          </cell>
          <cell r="H330">
            <v>5.3</v>
          </cell>
          <cell r="I330">
            <v>60</v>
          </cell>
        </row>
        <row r="331">
          <cell r="A331" t="str">
            <v>6504</v>
          </cell>
          <cell r="B331" t="str">
            <v>ВЕТЧ.С ИНДЕЙКОЙ Коровино п/о 0.8кг 12шт.</v>
          </cell>
          <cell r="C331" t="str">
            <v>ШТ</v>
          </cell>
          <cell r="D331">
            <v>1001093346504</v>
          </cell>
          <cell r="F331">
            <v>0.8</v>
          </cell>
          <cell r="G331">
            <v>0</v>
          </cell>
          <cell r="H331">
            <v>9.6</v>
          </cell>
          <cell r="I331">
            <v>60</v>
          </cell>
        </row>
        <row r="332">
          <cell r="A332" t="str">
            <v>6196</v>
          </cell>
          <cell r="B332" t="str">
            <v>ВЕТЧ.ФИЛЕЙНАЯ Папа может п/о 400*6</v>
          </cell>
          <cell r="C332" t="str">
            <v>ШТ</v>
          </cell>
          <cell r="D332">
            <v>1001092686196</v>
          </cell>
          <cell r="F332">
            <v>0.4</v>
          </cell>
          <cell r="G332">
            <v>0</v>
          </cell>
          <cell r="H332">
            <v>2.4</v>
          </cell>
          <cell r="I332">
            <v>60</v>
          </cell>
        </row>
        <row r="333">
          <cell r="A333" t="str">
            <v>5495</v>
          </cell>
          <cell r="B333" t="str">
            <v>ВЕТЧ.С ИНДЕЙКОЙ Папа может п/о 400*6</v>
          </cell>
          <cell r="C333" t="str">
            <v>ШТ</v>
          </cell>
          <cell r="D333">
            <v>1001093345495</v>
          </cell>
          <cell r="F333">
            <v>0.4</v>
          </cell>
          <cell r="G333">
            <v>0</v>
          </cell>
          <cell r="H333">
            <v>2.4</v>
          </cell>
          <cell r="I333">
            <v>60</v>
          </cell>
        </row>
        <row r="334">
          <cell r="A334" t="str">
            <v>6027</v>
          </cell>
          <cell r="B334" t="str">
            <v>ВЕТЧ.ИЗ ЛОПАТКИ Папа может п/о 400*6</v>
          </cell>
          <cell r="C334" t="str">
            <v>ШТ</v>
          </cell>
          <cell r="D334">
            <v>1001092676027</v>
          </cell>
          <cell r="F334">
            <v>0.4</v>
          </cell>
          <cell r="G334">
            <v>0</v>
          </cell>
          <cell r="H334">
            <v>2.4</v>
          </cell>
          <cell r="I334">
            <v>60</v>
          </cell>
        </row>
        <row r="335">
          <cell r="A335" t="str">
            <v>6495</v>
          </cell>
          <cell r="B335" t="str">
            <v>ВЕТЧ.МРАМОРНАЯ в/у срез 0.3кг 6шт_45с</v>
          </cell>
          <cell r="C335" t="str">
            <v>ШТ</v>
          </cell>
          <cell r="D335">
            <v>1001092436495</v>
          </cell>
          <cell r="F335">
            <v>0.3</v>
          </cell>
          <cell r="G335">
            <v>0</v>
          </cell>
          <cell r="H335">
            <v>1.8</v>
          </cell>
          <cell r="I335">
            <v>45</v>
          </cell>
        </row>
        <row r="336">
          <cell r="A336" t="str">
            <v>6411</v>
          </cell>
          <cell r="B336" t="str">
            <v>ВЕТЧ.РУБЛЕНАЯ ПМ в/у срез 0.3кг 6шт.</v>
          </cell>
          <cell r="C336" t="str">
            <v>ШТ</v>
          </cell>
          <cell r="D336">
            <v>1001093316411</v>
          </cell>
          <cell r="F336">
            <v>0.3</v>
          </cell>
          <cell r="G336">
            <v>0</v>
          </cell>
          <cell r="H336">
            <v>1.8</v>
          </cell>
          <cell r="I336">
            <v>45</v>
          </cell>
        </row>
        <row r="337">
          <cell r="A337" t="str">
            <v>5984</v>
          </cell>
          <cell r="B337" t="str">
            <v>ВЕТЧ.ОРИГИНАЛЬНАЯ вар ц/о в/у</v>
          </cell>
          <cell r="C337" t="str">
            <v>КГ</v>
          </cell>
          <cell r="D337">
            <v>1001094775984</v>
          </cell>
          <cell r="F337">
            <v>1.6</v>
          </cell>
          <cell r="G337">
            <v>0</v>
          </cell>
          <cell r="H337">
            <v>6.4</v>
          </cell>
          <cell r="I337">
            <v>30</v>
          </cell>
        </row>
        <row r="338">
          <cell r="A338" t="str">
            <v/>
          </cell>
          <cell r="B338" t="str">
            <v>Копчености варенокопченые</v>
          </cell>
          <cell r="G338">
            <v>0</v>
          </cell>
        </row>
        <row r="339">
          <cell r="A339" t="str">
            <v>6655</v>
          </cell>
          <cell r="B339" t="str">
            <v>ГРУДИНКА КЛАССИЧЕСКАЯ к/в с/в в/у 1/100</v>
          </cell>
          <cell r="C339" t="str">
            <v>шт</v>
          </cell>
          <cell r="D339">
            <v>1001224186655</v>
          </cell>
          <cell r="G339">
            <v>0</v>
          </cell>
          <cell r="H339">
            <v>0.1</v>
          </cell>
          <cell r="I339">
            <v>45</v>
          </cell>
        </row>
        <row r="340">
          <cell r="A340" t="str">
            <v>6500</v>
          </cell>
          <cell r="B340" t="str">
            <v>КАРБОНАД к/в с/н в/у 1/150 8шт.</v>
          </cell>
          <cell r="C340" t="str">
            <v>ШТ</v>
          </cell>
          <cell r="D340">
            <v>1001225156500</v>
          </cell>
          <cell r="F340">
            <v>0.15</v>
          </cell>
          <cell r="G340">
            <v>0</v>
          </cell>
          <cell r="H340">
            <v>1.2</v>
          </cell>
          <cell r="I340">
            <v>45</v>
          </cell>
        </row>
        <row r="341">
          <cell r="A341" t="str">
            <v>6279</v>
          </cell>
          <cell r="B341" t="str">
            <v>КОРЕЙКА ПО-ОСТ.к/в в/с с/н в/у 1/150_45с</v>
          </cell>
          <cell r="C341" t="str">
            <v>ШТ</v>
          </cell>
          <cell r="D341">
            <v>1001220286279</v>
          </cell>
          <cell r="F341">
            <v>0.15</v>
          </cell>
          <cell r="G341">
            <v>0</v>
          </cell>
          <cell r="H341">
            <v>1.2</v>
          </cell>
          <cell r="I341">
            <v>45</v>
          </cell>
        </row>
        <row r="342">
          <cell r="A342" t="str">
            <v>6448</v>
          </cell>
          <cell r="B342" t="str">
            <v>СВИНИНА МАДЕРА с/к с/н в/у 1/100</v>
          </cell>
          <cell r="C342" t="str">
            <v>шт</v>
          </cell>
          <cell r="D342">
            <v>1001234146448</v>
          </cell>
          <cell r="F342">
            <v>0.1</v>
          </cell>
          <cell r="G342">
            <v>0</v>
          </cell>
          <cell r="H342">
            <v>1</v>
          </cell>
          <cell r="I342">
            <v>45</v>
          </cell>
        </row>
        <row r="343">
          <cell r="A343" t="str">
            <v>6281</v>
          </cell>
          <cell r="B343" t="str">
            <v>СВИНИНА ДЕЛИКАТЕСНАЯ к/в мл/к в/у 0.3кг</v>
          </cell>
          <cell r="C343" t="str">
            <v>шт</v>
          </cell>
          <cell r="D343">
            <v>1001082576281</v>
          </cell>
          <cell r="F343">
            <v>0.3</v>
          </cell>
          <cell r="G343">
            <v>0</v>
          </cell>
          <cell r="H343">
            <v>1.8</v>
          </cell>
          <cell r="I343">
            <v>45</v>
          </cell>
        </row>
        <row r="344">
          <cell r="A344" t="str">
            <v>6489</v>
          </cell>
          <cell r="B344" t="str">
            <v>КАРБОНAД СТОЛИЧНЫЙ к/в кр/к в/у_45с</v>
          </cell>
          <cell r="C344" t="str">
            <v>шт</v>
          </cell>
          <cell r="D344">
            <v>1001080346489</v>
          </cell>
          <cell r="F344">
            <v>1.375</v>
          </cell>
          <cell r="G344">
            <v>0</v>
          </cell>
          <cell r="H344">
            <v>5.5</v>
          </cell>
          <cell r="I344">
            <v>45</v>
          </cell>
        </row>
        <row r="345">
          <cell r="A345" t="str">
            <v>6620</v>
          </cell>
          <cell r="B345" t="str">
            <v>РЕБРЫШКИ к/в в/у_30c</v>
          </cell>
          <cell r="C345" t="str">
            <v>шт</v>
          </cell>
          <cell r="D345">
            <v>1001081596620</v>
          </cell>
          <cell r="F345">
            <v>1.1339999999999999</v>
          </cell>
          <cell r="G345">
            <v>0</v>
          </cell>
          <cell r="H345">
            <v>3.4</v>
          </cell>
          <cell r="I345">
            <v>30</v>
          </cell>
        </row>
        <row r="346">
          <cell r="A346" t="str">
            <v>6008</v>
          </cell>
          <cell r="B346" t="str">
            <v>САЛО СОЛЕНОЕ С ЧЕРНЫМ ПЕРЦЕМ мл/к в/у</v>
          </cell>
          <cell r="C346" t="str">
            <v>шт</v>
          </cell>
          <cell r="D346">
            <v>1001084856008</v>
          </cell>
          <cell r="F346">
            <v>0.3</v>
          </cell>
          <cell r="G346">
            <v>0</v>
          </cell>
          <cell r="H346">
            <v>1.8</v>
          </cell>
          <cell r="I346">
            <v>40</v>
          </cell>
        </row>
        <row r="347">
          <cell r="A347" t="str">
            <v>6283</v>
          </cell>
          <cell r="B347" t="str">
            <v>ШЕЙКА ДЕЛИКАТЕСНАЯ ПМ к/в кр/к в/у_45с</v>
          </cell>
          <cell r="C347" t="str">
            <v>шт</v>
          </cell>
          <cell r="D347">
            <v>1001080336283</v>
          </cell>
          <cell r="F347">
            <v>1.234</v>
          </cell>
          <cell r="G347">
            <v>0</v>
          </cell>
          <cell r="H347">
            <v>3.7</v>
          </cell>
          <cell r="I347">
            <v>45</v>
          </cell>
        </row>
        <row r="348">
          <cell r="A348" t="str">
            <v>6277</v>
          </cell>
          <cell r="B348" t="str">
            <v>ГРУДИНКА ОСОБAЯ к/в мл/к в/у 0.3кг_45с</v>
          </cell>
          <cell r="C348" t="str">
            <v>шт</v>
          </cell>
          <cell r="D348">
            <v>1001080296277</v>
          </cell>
          <cell r="F348">
            <v>0.3</v>
          </cell>
          <cell r="G348">
            <v>0</v>
          </cell>
          <cell r="H348">
            <v>1.8</v>
          </cell>
          <cell r="I348">
            <v>45</v>
          </cell>
        </row>
        <row r="349">
          <cell r="A349" t="str">
            <v>4417</v>
          </cell>
          <cell r="B349" t="str">
            <v>ДЫМОВИЦА ИЗ ОКОРОКА к/в мл/к в/у 300*6</v>
          </cell>
          <cell r="C349" t="str">
            <v>шт</v>
          </cell>
          <cell r="D349">
            <v>1001080214417</v>
          </cell>
          <cell r="F349">
            <v>0.3</v>
          </cell>
          <cell r="G349">
            <v>0</v>
          </cell>
          <cell r="H349">
            <v>1.8</v>
          </cell>
          <cell r="I349">
            <v>30</v>
          </cell>
        </row>
        <row r="350">
          <cell r="A350" t="str">
            <v>6488</v>
          </cell>
          <cell r="B350" t="str">
            <v>КАРБОНАД СТОЛИЧНЫЙ к/в м/к в/у 0.3кг_45с</v>
          </cell>
          <cell r="C350" t="str">
            <v>шт</v>
          </cell>
          <cell r="D350">
            <v>1001080346488</v>
          </cell>
          <cell r="F350">
            <v>0.3</v>
          </cell>
          <cell r="G350">
            <v>0</v>
          </cell>
          <cell r="H350">
            <v>1.8</v>
          </cell>
          <cell r="I350">
            <v>45</v>
          </cell>
        </row>
        <row r="351">
          <cell r="A351" t="str">
            <v>6640</v>
          </cell>
          <cell r="B351" t="str">
            <v>КАРБОНАД СТОЛИЧНЫЙ к/в мл/к в/у 300*5</v>
          </cell>
          <cell r="C351" t="str">
            <v>шт</v>
          </cell>
          <cell r="D351">
            <v>1001080346640</v>
          </cell>
          <cell r="F351">
            <v>0.3</v>
          </cell>
          <cell r="G351">
            <v>0</v>
          </cell>
          <cell r="H351">
            <v>1.5</v>
          </cell>
          <cell r="I351">
            <v>45</v>
          </cell>
        </row>
        <row r="352">
          <cell r="A352" t="str">
            <v>6487</v>
          </cell>
          <cell r="B352" t="str">
            <v>КАРБОНАД ЮБИЛЕЙHЫЙ к/в в/с м/к в/у 300*6</v>
          </cell>
          <cell r="C352" t="str">
            <v>шт</v>
          </cell>
          <cell r="D352">
            <v>1001085156487</v>
          </cell>
          <cell r="F352">
            <v>0.3</v>
          </cell>
          <cell r="G352">
            <v>0</v>
          </cell>
          <cell r="H352">
            <v>1.8</v>
          </cell>
          <cell r="I352">
            <v>30</v>
          </cell>
        </row>
        <row r="353">
          <cell r="A353" t="str">
            <v>6444</v>
          </cell>
          <cell r="B353" t="str">
            <v>КАРБОНАД Маркет к/в мл/к в/у 0.3кг</v>
          </cell>
          <cell r="C353" t="str">
            <v>шт</v>
          </cell>
          <cell r="D353">
            <v>1001085156444</v>
          </cell>
          <cell r="F353">
            <v>0.3</v>
          </cell>
          <cell r="G353">
            <v>0</v>
          </cell>
          <cell r="H353">
            <v>1.8</v>
          </cell>
          <cell r="I353">
            <v>45</v>
          </cell>
        </row>
        <row r="354">
          <cell r="A354" t="str">
            <v>6484</v>
          </cell>
          <cell r="B354" t="str">
            <v>ОКОРОК РОССИЙСКИЙ к/в в/с мл/к в/у 400*6</v>
          </cell>
          <cell r="C354" t="str">
            <v>шт</v>
          </cell>
          <cell r="D354">
            <v>1001080276484</v>
          </cell>
          <cell r="F354">
            <v>0.4</v>
          </cell>
          <cell r="G354">
            <v>0</v>
          </cell>
          <cell r="H354">
            <v>2.4</v>
          </cell>
          <cell r="I354">
            <v>30</v>
          </cell>
        </row>
        <row r="355">
          <cell r="A355" t="str">
            <v>6484</v>
          </cell>
          <cell r="B355" t="str">
            <v>ОКОРОК РОССИЙСКИЙ к/в мл/к в/у 0.3кг_45с</v>
          </cell>
          <cell r="C355" t="str">
            <v>шт</v>
          </cell>
          <cell r="D355">
            <v>1001080276484</v>
          </cell>
          <cell r="F355">
            <v>0.3</v>
          </cell>
          <cell r="G355">
            <v>0</v>
          </cell>
          <cell r="H355">
            <v>1.8</v>
          </cell>
          <cell r="I355">
            <v>45</v>
          </cell>
        </row>
        <row r="356">
          <cell r="A356" t="str">
            <v>5938</v>
          </cell>
          <cell r="B356" t="str">
            <v>РУЛЕТ С ИТАЛ.ТРАВАМИ к/в мл/к в/у 300*6</v>
          </cell>
          <cell r="C356" t="str">
            <v>шт</v>
          </cell>
          <cell r="D356">
            <v>1001084845938</v>
          </cell>
          <cell r="F356">
            <v>0.3</v>
          </cell>
          <cell r="G356">
            <v>0</v>
          </cell>
          <cell r="H356">
            <v>1.8</v>
          </cell>
          <cell r="I356">
            <v>30</v>
          </cell>
        </row>
        <row r="357">
          <cell r="A357" t="str">
            <v>6284</v>
          </cell>
          <cell r="B357" t="str">
            <v>ШЕЙКА ДЕЛИКАТ. ПМ к/в мл/к в/у 0.3кг_45с</v>
          </cell>
          <cell r="C357" t="str">
            <v>шт</v>
          </cell>
          <cell r="D357">
            <v>1001080336284</v>
          </cell>
          <cell r="F357">
            <v>0.3</v>
          </cell>
          <cell r="G357">
            <v>0</v>
          </cell>
          <cell r="H357">
            <v>1.8</v>
          </cell>
          <cell r="I357">
            <v>45</v>
          </cell>
        </row>
        <row r="358">
          <cell r="A358" t="str">
            <v>6492</v>
          </cell>
          <cell r="B358" t="str">
            <v>ШПИК С ЧЕСНОК.И ПЕРЦЕМ к/в в/у 0.3кг_45c</v>
          </cell>
          <cell r="C358" t="str">
            <v>шт</v>
          </cell>
          <cell r="D358">
            <v>1001084226492</v>
          </cell>
          <cell r="F358">
            <v>0.3</v>
          </cell>
          <cell r="G358">
            <v>0</v>
          </cell>
          <cell r="H358">
            <v>1.8</v>
          </cell>
          <cell r="I358">
            <v>45</v>
          </cell>
        </row>
        <row r="359">
          <cell r="A359" t="str">
            <v>6493</v>
          </cell>
          <cell r="B359" t="str">
            <v>ШПИК С ЧЕСНОК.И ПЕРЦЕМ к/в в/у 0.5кг_45с</v>
          </cell>
          <cell r="C359" t="str">
            <v>шт</v>
          </cell>
          <cell r="D359">
            <v>1001084226493</v>
          </cell>
          <cell r="F359">
            <v>0.5</v>
          </cell>
          <cell r="G359">
            <v>0</v>
          </cell>
          <cell r="H359">
            <v>3</v>
          </cell>
          <cell r="I359">
            <v>45</v>
          </cell>
        </row>
        <row r="360">
          <cell r="A360" t="str">
            <v>4814</v>
          </cell>
          <cell r="B360" t="str">
            <v>СВИНИНА ПО-ДОМАШНЕМУ  к/в мл/к в/у 0.5кг</v>
          </cell>
          <cell r="C360" t="str">
            <v>шт</v>
          </cell>
          <cell r="D360">
            <v>1001084214814</v>
          </cell>
          <cell r="F360">
            <v>0.5</v>
          </cell>
          <cell r="G360">
            <v>0</v>
          </cell>
          <cell r="H360">
            <v>3</v>
          </cell>
          <cell r="I360">
            <v>30</v>
          </cell>
        </row>
        <row r="361">
          <cell r="A361" t="str">
            <v>6452</v>
          </cell>
          <cell r="B361" t="str">
            <v>ДЫМОВИЦА ИЗ ЛОПАТКИ к/в с/н в/у 1/150*10</v>
          </cell>
          <cell r="C361" t="str">
            <v>шт</v>
          </cell>
          <cell r="D361">
            <v>1001220226452</v>
          </cell>
          <cell r="F361">
            <v>0.15</v>
          </cell>
          <cell r="G361">
            <v>0</v>
          </cell>
          <cell r="H361">
            <v>1.5</v>
          </cell>
          <cell r="I361">
            <v>45</v>
          </cell>
        </row>
        <row r="362">
          <cell r="A362" t="str">
            <v>6477</v>
          </cell>
          <cell r="B362" t="str">
            <v>ДЫМОВИЦА ИЗ ЛОП.Маркет к/в с/н в/у 1/100</v>
          </cell>
          <cell r="C362" t="str">
            <v>шт</v>
          </cell>
          <cell r="D362">
            <v>1001220226477</v>
          </cell>
          <cell r="F362">
            <v>0.1</v>
          </cell>
          <cell r="G362">
            <v>0</v>
          </cell>
          <cell r="H362">
            <v>1.4</v>
          </cell>
          <cell r="I362">
            <v>30</v>
          </cell>
        </row>
        <row r="363">
          <cell r="A363" t="str">
            <v>6499</v>
          </cell>
          <cell r="B363" t="str">
            <v>БАЛЫК к/в с/н в/у 1/100 10шт.</v>
          </cell>
          <cell r="C363" t="str">
            <v>шт</v>
          </cell>
          <cell r="D363">
            <v>1001225206499</v>
          </cell>
          <cell r="F363">
            <v>0.1</v>
          </cell>
          <cell r="G363">
            <v>0</v>
          </cell>
          <cell r="H363">
            <v>1</v>
          </cell>
          <cell r="I363">
            <v>45</v>
          </cell>
        </row>
        <row r="364">
          <cell r="A364" t="str">
            <v>6137</v>
          </cell>
          <cell r="B364" t="str">
            <v>БАЛЫК ЮБИЛЕЙНЫЙ к/в с/н в/у 1/100 8шт.</v>
          </cell>
          <cell r="C364" t="str">
            <v>шт</v>
          </cell>
          <cell r="D364">
            <v>1001225016137</v>
          </cell>
          <cell r="F364">
            <v>0.1</v>
          </cell>
          <cell r="G364">
            <v>0</v>
          </cell>
          <cell r="H364">
            <v>0.8</v>
          </cell>
          <cell r="I364">
            <v>45</v>
          </cell>
        </row>
        <row r="365">
          <cell r="A365" t="str">
            <v>6500</v>
          </cell>
          <cell r="B365" t="str">
            <v>КАРБОНАД ЮБИЛ.к/в в/с с/н в/у 1/150_45с</v>
          </cell>
          <cell r="C365" t="str">
            <v>шт</v>
          </cell>
          <cell r="D365">
            <v>1001225156500</v>
          </cell>
          <cell r="F365">
            <v>0.15</v>
          </cell>
          <cell r="G365">
            <v>0</v>
          </cell>
          <cell r="H365">
            <v>1.2</v>
          </cell>
          <cell r="I365">
            <v>45</v>
          </cell>
        </row>
        <row r="366">
          <cell r="A366" t="str">
            <v>6476</v>
          </cell>
          <cell r="B366" t="str">
            <v>КАРБОНАД Маркет к/в с/н в/у 1/100 10шт.</v>
          </cell>
          <cell r="C366" t="str">
            <v>шт</v>
          </cell>
          <cell r="D366">
            <v>1001225156476</v>
          </cell>
          <cell r="F366">
            <v>0.1</v>
          </cell>
          <cell r="G366">
            <v>0</v>
          </cell>
          <cell r="H366">
            <v>1</v>
          </cell>
          <cell r="I366">
            <v>45</v>
          </cell>
        </row>
        <row r="367">
          <cell r="A367" t="str">
            <v>6278</v>
          </cell>
          <cell r="B367" t="str">
            <v>ГРУДИНКА ОСОБАЯ к/в с/н в/у 1/150_45с</v>
          </cell>
          <cell r="C367" t="str">
            <v>шт</v>
          </cell>
          <cell r="D367">
            <v>1001220296278</v>
          </cell>
          <cell r="F367">
            <v>0.15</v>
          </cell>
          <cell r="G367">
            <v>0</v>
          </cell>
          <cell r="H367">
            <v>1.2</v>
          </cell>
          <cell r="I367">
            <v>45</v>
          </cell>
        </row>
        <row r="368">
          <cell r="A368" t="str">
            <v>6655</v>
          </cell>
          <cell r="B368" t="str">
            <v>ГРУДИНКА КЛАССИЧЕСКАЯ к/в с/н в/у 1/100</v>
          </cell>
          <cell r="C368" t="str">
            <v>шт</v>
          </cell>
          <cell r="D368">
            <v>1001224186655</v>
          </cell>
          <cell r="F368">
            <v>0.1</v>
          </cell>
          <cell r="G368">
            <v>0</v>
          </cell>
          <cell r="H368">
            <v>1.4</v>
          </cell>
          <cell r="I368">
            <v>45</v>
          </cell>
        </row>
        <row r="369">
          <cell r="A369" t="str">
            <v>6582</v>
          </cell>
          <cell r="B369" t="str">
            <v>СВИНИНА ДЕЛИКАТ. к/в с/н в/у 1/350_45с</v>
          </cell>
          <cell r="C369" t="str">
            <v>шт</v>
          </cell>
          <cell r="D369">
            <v>1001222576582</v>
          </cell>
          <cell r="F369">
            <v>0.35</v>
          </cell>
          <cell r="G369">
            <v>0</v>
          </cell>
          <cell r="H369">
            <v>2.1</v>
          </cell>
          <cell r="I369">
            <v>45</v>
          </cell>
        </row>
        <row r="370">
          <cell r="A370" t="str">
            <v>6445</v>
          </cell>
          <cell r="B370" t="str">
            <v>БЕКОН с/к с/н в/у 1/180 10шт.</v>
          </cell>
          <cell r="C370" t="str">
            <v>шт</v>
          </cell>
          <cell r="D370">
            <v>1001233296445</v>
          </cell>
          <cell r="F370">
            <v>0.18</v>
          </cell>
          <cell r="G370">
            <v>0</v>
          </cell>
          <cell r="H370">
            <v>1.8</v>
          </cell>
          <cell r="I370">
            <v>45</v>
          </cell>
        </row>
        <row r="371">
          <cell r="A371" t="str">
            <v>6449</v>
          </cell>
          <cell r="B371" t="str">
            <v>МЯСО ПРАЗДНИЧНОЕ с/к с/н в/у 1/100 10шт.</v>
          </cell>
          <cell r="C371" t="str">
            <v>шт</v>
          </cell>
          <cell r="D371">
            <v>1001234916449</v>
          </cell>
          <cell r="F371">
            <v>0.1</v>
          </cell>
          <cell r="G371">
            <v>0</v>
          </cell>
          <cell r="H371">
            <v>1</v>
          </cell>
          <cell r="I371">
            <v>45</v>
          </cell>
        </row>
        <row r="372">
          <cell r="A372" t="str">
            <v/>
          </cell>
          <cell r="B372" t="str">
            <v>Паштеты</v>
          </cell>
          <cell r="G372">
            <v>0</v>
          </cell>
        </row>
        <row r="373">
          <cell r="A373" t="str">
            <v>5160</v>
          </cell>
          <cell r="B373" t="str">
            <v>МЯСНОЙ пашт п/о 1/150 16шт.</v>
          </cell>
          <cell r="C373" t="str">
            <v>ШТ</v>
          </cell>
          <cell r="D373">
            <v>1001100615160</v>
          </cell>
          <cell r="F373">
            <v>0.15</v>
          </cell>
          <cell r="G373">
            <v>0</v>
          </cell>
          <cell r="H373">
            <v>2.4</v>
          </cell>
          <cell r="I373">
            <v>60</v>
          </cell>
        </row>
        <row r="374">
          <cell r="A374" t="str">
            <v>5161</v>
          </cell>
          <cell r="B374" t="str">
            <v>ПЕЧЕНОЧНЫЙ пашт п/о 1/150 16шт.</v>
          </cell>
          <cell r="C374" t="str">
            <v>ШТ</v>
          </cell>
          <cell r="D374">
            <v>1001100625161</v>
          </cell>
          <cell r="F374">
            <v>0.15</v>
          </cell>
          <cell r="G374">
            <v>0</v>
          </cell>
          <cell r="H374">
            <v>2.4</v>
          </cell>
          <cell r="I374">
            <v>60</v>
          </cell>
        </row>
        <row r="375">
          <cell r="A375" t="str">
            <v>3590</v>
          </cell>
          <cell r="B375" t="str">
            <v>КОНСЕРВЫ МЯС.ГОВЯДИНА ТУШЕНАЯ В/С 338г</v>
          </cell>
          <cell r="C375" t="str">
            <v>ШТ</v>
          </cell>
          <cell r="D375">
            <v>1001122283590</v>
          </cell>
          <cell r="F375">
            <v>0.33800000000000002</v>
          </cell>
          <cell r="G375">
            <v>0</v>
          </cell>
          <cell r="H375">
            <v>4.05</v>
          </cell>
          <cell r="I375">
            <v>3</v>
          </cell>
        </row>
        <row r="376">
          <cell r="A376" t="str">
            <v>5024</v>
          </cell>
          <cell r="B376" t="str">
            <v>КОНСЕРВЫ МЯС.СВИНИНА ТУШЕНАЯ В/С 325г</v>
          </cell>
          <cell r="C376" t="str">
            <v>ШТ</v>
          </cell>
          <cell r="D376">
            <v>1001123675024</v>
          </cell>
          <cell r="F376">
            <v>0.32500000000000001</v>
          </cell>
          <cell r="G376">
            <v>0</v>
          </cell>
          <cell r="H376">
            <v>5.85</v>
          </cell>
          <cell r="I376">
            <v>3</v>
          </cell>
        </row>
        <row r="377">
          <cell r="A377" t="str">
            <v>5716</v>
          </cell>
          <cell r="B377" t="str">
            <v>ЛИВЕРНАЯ ОРИГИН. п/о 0.5кг 8шт.</v>
          </cell>
          <cell r="C377" t="str">
            <v>ШТ</v>
          </cell>
          <cell r="D377">
            <v>1001102965716</v>
          </cell>
          <cell r="F377">
            <v>0.5</v>
          </cell>
          <cell r="G377">
            <v>0</v>
          </cell>
          <cell r="H377">
            <v>4</v>
          </cell>
          <cell r="I377">
            <v>40</v>
          </cell>
        </row>
        <row r="378">
          <cell r="A378" t="str">
            <v>5159</v>
          </cell>
          <cell r="B378" t="str">
            <v>НЕЖНЫЙ пашт п/о 1/150 16шт.</v>
          </cell>
          <cell r="C378" t="str">
            <v>ШТ</v>
          </cell>
          <cell r="D378">
            <v>1001100605159</v>
          </cell>
          <cell r="F378">
            <v>0.15</v>
          </cell>
          <cell r="G378">
            <v>0</v>
          </cell>
          <cell r="H378">
            <v>2.4</v>
          </cell>
          <cell r="I378">
            <v>60</v>
          </cell>
        </row>
        <row r="379">
          <cell r="A379" t="str">
            <v/>
          </cell>
          <cell r="B379" t="str">
            <v>Пельмени</v>
          </cell>
          <cell r="G379">
            <v>0</v>
          </cell>
        </row>
        <row r="380">
          <cell r="A380" t="str">
            <v>6314</v>
          </cell>
          <cell r="B380" t="str">
            <v>ОСТАН.ТРАДИЦ. пельм кор.0.5кг зам._180с</v>
          </cell>
          <cell r="C380" t="str">
            <v>шт</v>
          </cell>
          <cell r="D380">
            <v>1002112606314</v>
          </cell>
          <cell r="F380">
            <v>0.5</v>
          </cell>
          <cell r="G380">
            <v>0</v>
          </cell>
          <cell r="H380">
            <v>8</v>
          </cell>
          <cell r="I380">
            <v>180</v>
          </cell>
        </row>
        <row r="381">
          <cell r="A381" t="str">
            <v>6155</v>
          </cell>
          <cell r="B381" t="str">
            <v xml:space="preserve">ПЕЛЬМ.С АДЖИКОЙ пл.0.45кг зам. </v>
          </cell>
          <cell r="C381" t="str">
            <v>шт</v>
          </cell>
          <cell r="D381">
            <v>1002115036155</v>
          </cell>
          <cell r="F381">
            <v>0.45</v>
          </cell>
          <cell r="G381">
            <v>0</v>
          </cell>
          <cell r="H381">
            <v>3.6</v>
          </cell>
          <cell r="I381">
            <v>120</v>
          </cell>
        </row>
        <row r="382">
          <cell r="A382" t="str">
            <v>6157</v>
          </cell>
          <cell r="B382" t="str">
            <v xml:space="preserve">ПЕЛЬМ.С БЕЛ.ГРИБАМИ пл.0.45кг зам. </v>
          </cell>
          <cell r="C382" t="str">
            <v>шт</v>
          </cell>
          <cell r="D382">
            <v>1002115056157</v>
          </cell>
          <cell r="F382">
            <v>0.45</v>
          </cell>
          <cell r="G382">
            <v>0</v>
          </cell>
          <cell r="H382">
            <v>3.6</v>
          </cell>
          <cell r="I382">
            <v>120</v>
          </cell>
        </row>
        <row r="383">
          <cell r="A383" t="str">
            <v>6313</v>
          </cell>
          <cell r="B383" t="str">
            <v>ОСТАН.ТРАДИЦ. пельм.пл.0.9кг зам._180с</v>
          </cell>
          <cell r="C383" t="str">
            <v>шт</v>
          </cell>
          <cell r="D383">
            <v>1002112606313</v>
          </cell>
          <cell r="F383">
            <v>0.9</v>
          </cell>
          <cell r="G383">
            <v>0</v>
          </cell>
          <cell r="H383">
            <v>9</v>
          </cell>
          <cell r="I383">
            <v>180</v>
          </cell>
        </row>
        <row r="384">
          <cell r="A384" t="str">
            <v>5648</v>
          </cell>
          <cell r="B384" t="str">
            <v xml:space="preserve">ПАПА МОЖЕТ! пельм.пл.0.42кг 10шт.зам. </v>
          </cell>
          <cell r="C384" t="str">
            <v>шт</v>
          </cell>
          <cell r="D384">
            <v>1002112415648</v>
          </cell>
          <cell r="F384">
            <v>0.42</v>
          </cell>
          <cell r="G384">
            <v>0</v>
          </cell>
          <cell r="H384">
            <v>4.2</v>
          </cell>
          <cell r="I384">
            <v>120</v>
          </cell>
        </row>
        <row r="385">
          <cell r="A385" t="str">
            <v>6156</v>
          </cell>
          <cell r="B385" t="str">
            <v>30 ПЕЛЬМ.СО СЛ.МАСЛ.И ЗЕЛ.пл.0.45кг зам.</v>
          </cell>
          <cell r="C385" t="str">
            <v>шт</v>
          </cell>
          <cell r="D385">
            <v>1002115046156</v>
          </cell>
          <cell r="F385">
            <v>0.45</v>
          </cell>
          <cell r="G385">
            <v>0</v>
          </cell>
          <cell r="H385">
            <v>3.6</v>
          </cell>
          <cell r="I385">
            <v>120</v>
          </cell>
        </row>
        <row r="386">
          <cell r="A386" t="str">
            <v>6312</v>
          </cell>
          <cell r="B386" t="str">
            <v>ОСТАНКИНСКИЕ пельм кор.0.5кг зам._180с</v>
          </cell>
          <cell r="C386" t="str">
            <v>шт</v>
          </cell>
          <cell r="D386">
            <v>1002112696312</v>
          </cell>
          <cell r="F386">
            <v>0.5</v>
          </cell>
          <cell r="G386">
            <v>0</v>
          </cell>
          <cell r="H386">
            <v>8</v>
          </cell>
          <cell r="I386">
            <v>180</v>
          </cell>
        </row>
        <row r="387">
          <cell r="A387" t="str">
            <v>6440</v>
          </cell>
          <cell r="B387" t="str">
            <v>ОСТАН.ТРАДИЦ. пельм кор.0.4кг зам.</v>
          </cell>
          <cell r="C387" t="str">
            <v>шт</v>
          </cell>
          <cell r="D387">
            <v>1002112606440</v>
          </cell>
          <cell r="F387">
            <v>0.4</v>
          </cell>
          <cell r="G387">
            <v>0</v>
          </cell>
          <cell r="H387">
            <v>6.4</v>
          </cell>
          <cell r="I387">
            <v>180</v>
          </cell>
        </row>
        <row r="388">
          <cell r="A388" t="str">
            <v>6613</v>
          </cell>
          <cell r="B388" t="str">
            <v>ОСТАНКИНСКИЕ пельм кор.0.4кг зам.</v>
          </cell>
          <cell r="C388" t="str">
            <v>шт</v>
          </cell>
          <cell r="D388">
            <v>1002112606613</v>
          </cell>
          <cell r="F388">
            <v>0.4</v>
          </cell>
          <cell r="G388">
            <v>0</v>
          </cell>
          <cell r="H388">
            <v>6.4</v>
          </cell>
          <cell r="I388">
            <v>180</v>
          </cell>
        </row>
        <row r="389">
          <cell r="A389" t="str">
            <v>6311</v>
          </cell>
          <cell r="B389" t="str">
            <v>ПАПА МОЖЕТ! пельм кор.0.5кг зам._180с</v>
          </cell>
          <cell r="C389" t="str">
            <v>шт</v>
          </cell>
          <cell r="D389">
            <v>1002112416311</v>
          </cell>
          <cell r="F389">
            <v>0.5</v>
          </cell>
          <cell r="G389">
            <v>0</v>
          </cell>
          <cell r="H389">
            <v>8</v>
          </cell>
          <cell r="I389">
            <v>180</v>
          </cell>
        </row>
        <row r="390">
          <cell r="A390" t="str">
            <v/>
          </cell>
          <cell r="B390" t="str">
            <v>Полуфабрикаты с картофелем</v>
          </cell>
          <cell r="G390">
            <v>0</v>
          </cell>
        </row>
        <row r="391">
          <cell r="A391" t="str">
            <v>4945</v>
          </cell>
          <cell r="B391" t="str">
            <v>С КАРТОФЕЛЕМ вареники кор.0.5кг зам_120</v>
          </cell>
          <cell r="C391" t="str">
            <v>шт</v>
          </cell>
          <cell r="D391">
            <v>1002151784945</v>
          </cell>
          <cell r="F391">
            <v>0.5</v>
          </cell>
          <cell r="G391">
            <v>0</v>
          </cell>
          <cell r="H391">
            <v>8</v>
          </cell>
          <cell r="I391">
            <v>120</v>
          </cell>
        </row>
        <row r="392">
          <cell r="A392" t="str">
            <v/>
          </cell>
          <cell r="B392" t="str">
            <v>Блины</v>
          </cell>
          <cell r="G392">
            <v>0</v>
          </cell>
        </row>
        <row r="393">
          <cell r="A393" t="str">
            <v>1762</v>
          </cell>
          <cell r="B393" t="str">
            <v>БЛИНЧ.С МЯСОМ пл.1/420 10шт.зам.</v>
          </cell>
          <cell r="C393" t="str">
            <v>ШТ</v>
          </cell>
          <cell r="D393">
            <v>1002131151762</v>
          </cell>
          <cell r="F393">
            <v>0.42</v>
          </cell>
          <cell r="G393">
            <v>0</v>
          </cell>
          <cell r="H393">
            <v>4.2</v>
          </cell>
          <cell r="I393">
            <v>120</v>
          </cell>
        </row>
        <row r="394">
          <cell r="A394" t="str">
            <v>1764</v>
          </cell>
          <cell r="B394" t="str">
            <v>БЛИНЧ. С ТВОРОГОМ 1/420 12шт.зам.</v>
          </cell>
          <cell r="C394" t="str">
            <v>шт</v>
          </cell>
          <cell r="D394">
            <v>1002131181764</v>
          </cell>
          <cell r="F394">
            <v>0.42</v>
          </cell>
          <cell r="G394">
            <v>0</v>
          </cell>
          <cell r="H394">
            <v>4.2</v>
          </cell>
          <cell r="I394">
            <v>120</v>
          </cell>
        </row>
        <row r="395">
          <cell r="A395" t="str">
            <v>4744</v>
          </cell>
          <cell r="B395" t="str">
            <v>БЛИНЧ.С КУР.МЯСОМ пл.1/420 12шт.зам_120с</v>
          </cell>
          <cell r="C395" t="str">
            <v>шт</v>
          </cell>
          <cell r="D395">
            <v>1002131144744</v>
          </cell>
          <cell r="F395">
            <v>0.42</v>
          </cell>
          <cell r="G395">
            <v>0</v>
          </cell>
          <cell r="H395">
            <v>5.04</v>
          </cell>
          <cell r="I395">
            <v>120</v>
          </cell>
        </row>
        <row r="396">
          <cell r="A396" t="str">
            <v>4741</v>
          </cell>
          <cell r="B396" t="str">
            <v>БЛИНЧ.С МЯСОМ пл.1/420 12шт.зам_120с</v>
          </cell>
          <cell r="C396" t="str">
            <v>шт</v>
          </cell>
          <cell r="D396">
            <v>1002131154741</v>
          </cell>
          <cell r="F396">
            <v>0.42</v>
          </cell>
          <cell r="G396">
            <v>0</v>
          </cell>
          <cell r="H396">
            <v>5.04</v>
          </cell>
          <cell r="I396">
            <v>120</v>
          </cell>
        </row>
        <row r="397">
          <cell r="A397" t="str">
            <v>6168</v>
          </cell>
          <cell r="B397" t="str">
            <v>БЛИНЧ.С МЯСОМ пл.1/350 зам.</v>
          </cell>
          <cell r="C397" t="str">
            <v>шт</v>
          </cell>
          <cell r="D397">
            <v>1002131156168</v>
          </cell>
          <cell r="F397">
            <v>0.35</v>
          </cell>
          <cell r="G397">
            <v>0</v>
          </cell>
          <cell r="H397">
            <v>4.2</v>
          </cell>
          <cell r="I397">
            <v>120</v>
          </cell>
        </row>
        <row r="398">
          <cell r="A398" t="str">
            <v>1857</v>
          </cell>
          <cell r="B398" t="str">
            <v>БЛИНЧ.С ПЕЧЕНЬЮ пл.1/420 10шт.зам.</v>
          </cell>
          <cell r="C398" t="str">
            <v>шт</v>
          </cell>
          <cell r="D398">
            <v>1002131161857</v>
          </cell>
          <cell r="F398">
            <v>0.42</v>
          </cell>
          <cell r="G398">
            <v>0</v>
          </cell>
          <cell r="H398">
            <v>4.2</v>
          </cell>
          <cell r="I398">
            <v>120</v>
          </cell>
        </row>
        <row r="399">
          <cell r="A399" t="str">
            <v>6663</v>
          </cell>
          <cell r="B399" t="str">
            <v>БЛИНЧ.С ВЕТЧ.И СЫРОМ пл.1/420 10шт. зам.</v>
          </cell>
          <cell r="C399" t="str">
            <v>шт</v>
          </cell>
          <cell r="D399">
            <v>1002133376663</v>
          </cell>
          <cell r="F399">
            <v>0.42</v>
          </cell>
          <cell r="G399">
            <v>0</v>
          </cell>
          <cell r="H399">
            <v>4.2</v>
          </cell>
          <cell r="I399">
            <v>120</v>
          </cell>
        </row>
        <row r="400">
          <cell r="A400" t="str">
            <v>6663</v>
          </cell>
          <cell r="B400" t="str">
            <v>БЛИНЧ.С ВЕТЧ.И СЫРОМ пл.1/300 12шт.зам.</v>
          </cell>
          <cell r="C400" t="str">
            <v>шт</v>
          </cell>
          <cell r="D400">
            <v>1002133376663</v>
          </cell>
          <cell r="F400">
            <v>0.3</v>
          </cell>
          <cell r="G400">
            <v>0</v>
          </cell>
          <cell r="H400">
            <v>3.6</v>
          </cell>
          <cell r="I400">
            <v>120</v>
          </cell>
        </row>
        <row r="401">
          <cell r="A401" t="str">
            <v>5579</v>
          </cell>
          <cell r="B401" t="str">
            <v>БЛИНЧ.КРУГЛЫЕ С САД.ЯБЛОК.1/420 зам_ПОСТ</v>
          </cell>
          <cell r="C401" t="str">
            <v>шт</v>
          </cell>
          <cell r="D401">
            <v>1002134275579</v>
          </cell>
          <cell r="F401">
            <v>0.42</v>
          </cell>
          <cell r="G401">
            <v>0</v>
          </cell>
          <cell r="H401">
            <v>4.2</v>
          </cell>
          <cell r="I401">
            <v>120</v>
          </cell>
        </row>
        <row r="402">
          <cell r="A402" t="str">
            <v>5897</v>
          </cell>
          <cell r="B402" t="str">
            <v>БЛИНЧ.КРУГЛЫЕ С ГРУШЕЙ пл.1/420 зам.</v>
          </cell>
          <cell r="C402" t="str">
            <v>шт</v>
          </cell>
          <cell r="D402">
            <v>1002134615897</v>
          </cell>
          <cell r="F402">
            <v>0.42</v>
          </cell>
          <cell r="G402">
            <v>0</v>
          </cell>
          <cell r="H402">
            <v>4.2</v>
          </cell>
          <cell r="I402">
            <v>120</v>
          </cell>
        </row>
        <row r="403">
          <cell r="A403" t="str">
            <v>5898</v>
          </cell>
          <cell r="B403" t="str">
            <v>БЛИНЧ.КРУГЛЫЕ С ВИШНЕЙ пл.1/420 зам.</v>
          </cell>
          <cell r="C403" t="str">
            <v>шт</v>
          </cell>
          <cell r="D403">
            <v>1002131125898</v>
          </cell>
          <cell r="F403">
            <v>0.42</v>
          </cell>
          <cell r="G403">
            <v>0</v>
          </cell>
          <cell r="H403">
            <v>4.2</v>
          </cell>
          <cell r="I403">
            <v>120</v>
          </cell>
        </row>
        <row r="404">
          <cell r="A404" t="str">
            <v>4731</v>
          </cell>
          <cell r="B404" t="str">
            <v>БЛИНЧ.С МЯСОМ 5кг зам._120с</v>
          </cell>
          <cell r="C404" t="str">
            <v>шт</v>
          </cell>
          <cell r="D404">
            <v>1002131154731</v>
          </cell>
          <cell r="F404">
            <v>5</v>
          </cell>
          <cell r="G404">
            <v>0</v>
          </cell>
          <cell r="H404">
            <v>5</v>
          </cell>
          <cell r="I404">
            <v>120</v>
          </cell>
        </row>
        <row r="405">
          <cell r="A405" t="str">
            <v>4732</v>
          </cell>
          <cell r="B405" t="str">
            <v>БЛИНЧ.КРУГЛЫЕ С МЯСОМ 4.5кг зам._120с</v>
          </cell>
          <cell r="C405" t="str">
            <v>шт</v>
          </cell>
          <cell r="D405">
            <v>1002131154732</v>
          </cell>
          <cell r="F405">
            <v>4.5</v>
          </cell>
          <cell r="G405">
            <v>0</v>
          </cell>
          <cell r="H405">
            <v>4.5</v>
          </cell>
          <cell r="I405">
            <v>120</v>
          </cell>
        </row>
        <row r="406">
          <cell r="A406" t="str">
            <v>4735</v>
          </cell>
          <cell r="B406" t="str">
            <v>БЛИНЧ.КРУГЛЫЕ С ТВОРОГОМ 4.5кг зам_120с</v>
          </cell>
          <cell r="C406" t="str">
            <v>шт</v>
          </cell>
          <cell r="D406">
            <v>1002131184735</v>
          </cell>
          <cell r="F406">
            <v>4.5</v>
          </cell>
          <cell r="G406">
            <v>0</v>
          </cell>
          <cell r="H406">
            <v>4.5</v>
          </cell>
          <cell r="I406">
            <v>120</v>
          </cell>
        </row>
        <row r="407">
          <cell r="A407" t="str">
            <v>6150</v>
          </cell>
          <cell r="B407" t="str">
            <v>ШОКОБЛИНЧ.С АПЕЛЬС.ДЖЕМОМ пл.1/300 зам.</v>
          </cell>
          <cell r="C407" t="str">
            <v>шт</v>
          </cell>
          <cell r="D407">
            <v>1002135296150</v>
          </cell>
          <cell r="F407">
            <v>0.3</v>
          </cell>
          <cell r="G407">
            <v>0</v>
          </cell>
          <cell r="H407">
            <v>3.6</v>
          </cell>
          <cell r="I407">
            <v>120</v>
          </cell>
        </row>
        <row r="408">
          <cell r="A408" t="str">
            <v>6151</v>
          </cell>
          <cell r="B408" t="str">
            <v>ШОКОБЛИНЧ.С ВИШН.ДЖЕМОМ пл.1/300 зам.</v>
          </cell>
          <cell r="C408" t="str">
            <v>шт</v>
          </cell>
          <cell r="D408">
            <v>1002135286151</v>
          </cell>
          <cell r="F408">
            <v>0.3</v>
          </cell>
          <cell r="G408">
            <v>0</v>
          </cell>
          <cell r="H408">
            <v>3.6</v>
          </cell>
          <cell r="I408">
            <v>120</v>
          </cell>
        </row>
        <row r="409">
          <cell r="A409" t="str">
            <v/>
          </cell>
          <cell r="B409" t="str">
            <v>Мясокостные замороженные</v>
          </cell>
          <cell r="G409">
            <v>0</v>
          </cell>
        </row>
        <row r="410">
          <cell r="A410" t="str">
            <v>6004</v>
          </cell>
          <cell r="B410" t="str">
            <v xml:space="preserve"> РАГУ СВИНОЕ 1кг 8шт.зам_120с </v>
          </cell>
          <cell r="C410" t="str">
            <v>кг</v>
          </cell>
          <cell r="D410">
            <v>1002162156004</v>
          </cell>
          <cell r="F410">
            <v>1</v>
          </cell>
          <cell r="G410">
            <v>0</v>
          </cell>
          <cell r="H410">
            <v>8</v>
          </cell>
          <cell r="I410">
            <v>120</v>
          </cell>
        </row>
        <row r="411">
          <cell r="A411" t="str">
            <v>5417</v>
          </cell>
          <cell r="B411" t="str">
            <v>ШАШЛЫК ИЗ СВИНИНЫ зам.</v>
          </cell>
          <cell r="C411" t="str">
            <v>КГ</v>
          </cell>
          <cell r="D411">
            <v>1002162215417</v>
          </cell>
          <cell r="F411">
            <v>2.0339999999999998</v>
          </cell>
          <cell r="G411">
            <v>0</v>
          </cell>
          <cell r="H411">
            <v>6.1</v>
          </cell>
          <cell r="I411">
            <v>90</v>
          </cell>
        </row>
        <row r="412">
          <cell r="A412" t="str">
            <v>6019</v>
          </cell>
          <cell r="B412" t="str">
            <v>РЕБРЫШКИ ОБЫКНОВЕННЫЕ 1кг 12шт.зам.</v>
          </cell>
          <cell r="C412" t="str">
            <v>кг</v>
          </cell>
          <cell r="D412">
            <v>1002162166019</v>
          </cell>
          <cell r="F412">
            <v>1</v>
          </cell>
          <cell r="G412">
            <v>0</v>
          </cell>
          <cell r="H412">
            <v>12</v>
          </cell>
          <cell r="I412">
            <v>120</v>
          </cell>
        </row>
        <row r="413">
          <cell r="A413" t="str">
            <v>6318</v>
          </cell>
          <cell r="B413" t="str">
            <v>ГУЛЯШ СВИНОЙ мгс 0.4кг 4шт.охл.</v>
          </cell>
          <cell r="C413" t="str">
            <v>кг</v>
          </cell>
          <cell r="D413">
            <v>1003171436318</v>
          </cell>
          <cell r="F413">
            <v>0.4</v>
          </cell>
          <cell r="G413">
            <v>0</v>
          </cell>
          <cell r="H413">
            <v>1.6</v>
          </cell>
          <cell r="I413">
            <v>12</v>
          </cell>
        </row>
        <row r="414">
          <cell r="A414" t="str">
            <v>5394</v>
          </cell>
          <cell r="B414" t="str">
            <v>ПОДЖАРКА СВИНАЯ мгс 0.5кг 4шт.охл.</v>
          </cell>
          <cell r="C414" t="str">
            <v>кг</v>
          </cell>
          <cell r="D414">
            <v>1003171575394</v>
          </cell>
          <cell r="F414">
            <v>0.5</v>
          </cell>
          <cell r="G414">
            <v>0</v>
          </cell>
          <cell r="H414">
            <v>2</v>
          </cell>
          <cell r="I414">
            <v>12</v>
          </cell>
        </row>
        <row r="415">
          <cell r="A415" t="str">
            <v>6174</v>
          </cell>
          <cell r="B415" t="str">
            <v>ПОДЖАРКА СВИНАЯ мгс 0.4кг 4шт.охл.</v>
          </cell>
          <cell r="C415" t="str">
            <v>кг</v>
          </cell>
          <cell r="D415">
            <v>1003171576174</v>
          </cell>
          <cell r="F415">
            <v>0.4</v>
          </cell>
          <cell r="G415">
            <v>0</v>
          </cell>
          <cell r="H415">
            <v>1.6</v>
          </cell>
          <cell r="I415">
            <v>12</v>
          </cell>
        </row>
        <row r="416">
          <cell r="A416" t="str">
            <v>5397</v>
          </cell>
          <cell r="B416" t="str">
            <v>РАГУ СВИНОЕ мгс 0.4кг 4шт.охл.</v>
          </cell>
          <cell r="C416" t="str">
            <v>кг</v>
          </cell>
          <cell r="D416">
            <v>1003171585397</v>
          </cell>
          <cell r="F416">
            <v>0.4</v>
          </cell>
          <cell r="G416">
            <v>0</v>
          </cell>
          <cell r="H416">
            <v>1.6</v>
          </cell>
          <cell r="I416">
            <v>8</v>
          </cell>
        </row>
        <row r="417">
          <cell r="A417" t="str">
            <v>5398</v>
          </cell>
          <cell r="B417" t="str">
            <v>РАГУ СВИНОЕ мгс 0.5кг 4шт.охл.</v>
          </cell>
          <cell r="C417" t="str">
            <v>кг</v>
          </cell>
          <cell r="D417">
            <v>1003171585398</v>
          </cell>
          <cell r="F417">
            <v>0.5</v>
          </cell>
          <cell r="G417">
            <v>0</v>
          </cell>
          <cell r="H417">
            <v>2</v>
          </cell>
          <cell r="I417">
            <v>8</v>
          </cell>
        </row>
        <row r="418">
          <cell r="A418" t="str">
            <v>5589</v>
          </cell>
          <cell r="B418" t="str">
            <v xml:space="preserve">СОЧНЫЙ СТЕЙК В МАРИНАДЕ мгс 0.4кг охл. </v>
          </cell>
          <cell r="C418" t="str">
            <v>кг</v>
          </cell>
          <cell r="D418">
            <v>1003173575589</v>
          </cell>
          <cell r="F418">
            <v>0.4</v>
          </cell>
          <cell r="G418">
            <v>0</v>
          </cell>
          <cell r="H418">
            <v>1.6</v>
          </cell>
          <cell r="I418">
            <v>12</v>
          </cell>
        </row>
        <row r="419">
          <cell r="A419" t="str">
            <v>5722</v>
          </cell>
          <cell r="B419" t="str">
            <v>ШЕЙКА СВИНАЯ мгс 0.4кг 4шт.охл.</v>
          </cell>
          <cell r="C419" t="str">
            <v>кг</v>
          </cell>
          <cell r="D419">
            <v>1003171735722</v>
          </cell>
          <cell r="F419">
            <v>0.4</v>
          </cell>
          <cell r="G419">
            <v>0</v>
          </cell>
          <cell r="H419">
            <v>1.6</v>
          </cell>
          <cell r="I419">
            <v>12</v>
          </cell>
        </row>
        <row r="420">
          <cell r="A420" t="str">
            <v>5428</v>
          </cell>
          <cell r="B420" t="str">
            <v>ШЕЙКА СВИНАЯ(нарезка) мгс 0.5кг 4шт.охл.</v>
          </cell>
          <cell r="C420" t="str">
            <v>кг</v>
          </cell>
          <cell r="D420">
            <v>1003171735428</v>
          </cell>
          <cell r="F420">
            <v>0.5</v>
          </cell>
          <cell r="G420">
            <v>0</v>
          </cell>
          <cell r="H420">
            <v>2</v>
          </cell>
          <cell r="I420">
            <v>12</v>
          </cell>
        </row>
        <row r="421">
          <cell r="A421" t="str">
            <v>5435</v>
          </cell>
          <cell r="B421" t="str">
            <v>ЭСКАЛОП СВИНОЙ мгс 0.4кг 4шт.охл.</v>
          </cell>
          <cell r="C421" t="str">
            <v>кг</v>
          </cell>
          <cell r="D421">
            <v>1003171755435</v>
          </cell>
          <cell r="F421">
            <v>0.4</v>
          </cell>
          <cell r="G421">
            <v>0</v>
          </cell>
          <cell r="H421">
            <v>1.6</v>
          </cell>
          <cell r="I421">
            <v>12</v>
          </cell>
        </row>
        <row r="422">
          <cell r="A422" t="str">
            <v>5856</v>
          </cell>
          <cell r="B422" t="str">
            <v>КОЛБАСКИ ЛАПЛАНДИЯ мгс 0.290кг охл.</v>
          </cell>
          <cell r="C422" t="str">
            <v>кг</v>
          </cell>
          <cell r="D422">
            <v>1003174575856</v>
          </cell>
          <cell r="F422">
            <v>0.28999999999999998</v>
          </cell>
          <cell r="G422">
            <v>0</v>
          </cell>
          <cell r="H422">
            <v>1.1599999999999999</v>
          </cell>
          <cell r="I422">
            <v>12</v>
          </cell>
        </row>
        <row r="423">
          <cell r="A423" t="str">
            <v>4869</v>
          </cell>
          <cell r="B423" t="str">
            <v>ФАРШ ГОВЯЖИЙ мгс 0.5кг 6шт.охл.</v>
          </cell>
          <cell r="C423" t="str">
            <v>кг</v>
          </cell>
          <cell r="D423">
            <v>1003171674869</v>
          </cell>
          <cell r="F423">
            <v>0.5</v>
          </cell>
          <cell r="G423">
            <v>0</v>
          </cell>
          <cell r="H423">
            <v>3</v>
          </cell>
          <cell r="I423">
            <v>7</v>
          </cell>
        </row>
        <row r="424">
          <cell r="A424" t="str">
            <v>4873</v>
          </cell>
          <cell r="B424" t="str">
            <v>ФАРШ ДОМАШНИЙ мгс 0.5кг 6шт.охл.</v>
          </cell>
          <cell r="C424" t="str">
            <v>кг</v>
          </cell>
          <cell r="D424">
            <v>1003171684873</v>
          </cell>
          <cell r="F424">
            <v>0.5</v>
          </cell>
          <cell r="G424">
            <v>0</v>
          </cell>
          <cell r="H424">
            <v>3</v>
          </cell>
          <cell r="I424">
            <v>7</v>
          </cell>
        </row>
        <row r="425">
          <cell r="A425" t="str">
            <v>4725</v>
          </cell>
          <cell r="B425" t="str">
            <v>КУПАТЫ НЮРНБЕРГСКИЕ мгс 0.4кг 6шт.охл.</v>
          </cell>
          <cell r="C425" t="str">
            <v>кг</v>
          </cell>
          <cell r="D425">
            <v>1003171504725</v>
          </cell>
          <cell r="F425">
            <v>0.4</v>
          </cell>
          <cell r="G425">
            <v>0</v>
          </cell>
          <cell r="H425">
            <v>2.4</v>
          </cell>
          <cell r="I425">
            <v>12</v>
          </cell>
        </row>
        <row r="426">
          <cell r="A426" t="str">
            <v>5855</v>
          </cell>
          <cell r="B426" t="str">
            <v>КОРЕЕЧКА ПО-ФИНСКИ мгс охл.</v>
          </cell>
          <cell r="C426" t="str">
            <v>кг</v>
          </cell>
          <cell r="D426">
            <v>1003174565855</v>
          </cell>
          <cell r="F426">
            <v>1</v>
          </cell>
          <cell r="G426">
            <v>0</v>
          </cell>
          <cell r="H426">
            <v>2</v>
          </cell>
          <cell r="I426">
            <v>12</v>
          </cell>
        </row>
        <row r="427">
          <cell r="A427" t="str">
            <v>5375</v>
          </cell>
          <cell r="B427" t="str">
            <v>КОРЕЙКА СВИНАЯ м/к мгс охл.</v>
          </cell>
          <cell r="C427" t="str">
            <v>кг</v>
          </cell>
          <cell r="D427">
            <v>1003171465375</v>
          </cell>
          <cell r="F427">
            <v>1.3</v>
          </cell>
          <cell r="G427">
            <v>0</v>
          </cell>
          <cell r="H427">
            <v>2.6</v>
          </cell>
          <cell r="I427">
            <v>12</v>
          </cell>
        </row>
        <row r="428">
          <cell r="A428" t="str">
            <v>6171</v>
          </cell>
          <cell r="B428" t="str">
            <v>МЕДАЛЬОНЫ ИЗ СВ.ВЫРЕЗ.В МАРИНАДЕ мгс охл</v>
          </cell>
          <cell r="C428" t="str">
            <v>кг</v>
          </cell>
          <cell r="D428">
            <v>1003175086171</v>
          </cell>
          <cell r="F428">
            <v>1.1499999999999999</v>
          </cell>
          <cell r="G428">
            <v>0</v>
          </cell>
          <cell r="H428">
            <v>2.2999999999999998</v>
          </cell>
          <cell r="I428">
            <v>12</v>
          </cell>
        </row>
        <row r="429">
          <cell r="A429" t="str">
            <v>6198</v>
          </cell>
          <cell r="B429" t="str">
            <v>ОКОРОК РОЖДЕСТВЕНСКИЙ мгс охл.</v>
          </cell>
          <cell r="C429" t="str">
            <v>кг</v>
          </cell>
          <cell r="D429">
            <v>1003175136198</v>
          </cell>
          <cell r="F429">
            <v>1</v>
          </cell>
          <cell r="G429">
            <v>0</v>
          </cell>
          <cell r="H429">
            <v>2</v>
          </cell>
          <cell r="I429">
            <v>12</v>
          </cell>
        </row>
        <row r="430">
          <cell r="A430" t="str">
            <v>5399</v>
          </cell>
          <cell r="B430" t="str">
            <v>РАГУ СВИНОЕ мгс охл.</v>
          </cell>
          <cell r="C430" t="str">
            <v>кг</v>
          </cell>
          <cell r="D430">
            <v>1003171585399</v>
          </cell>
          <cell r="F430">
            <v>1</v>
          </cell>
          <cell r="G430">
            <v>0</v>
          </cell>
          <cell r="H430">
            <v>2</v>
          </cell>
          <cell r="I430">
            <v>8</v>
          </cell>
        </row>
        <row r="431">
          <cell r="A431" t="str">
            <v>5665</v>
          </cell>
          <cell r="B431" t="str">
            <v>ШАШЛЫК С БАЗИЛИКОМ мгс охл.</v>
          </cell>
          <cell r="C431" t="str">
            <v>кг</v>
          </cell>
          <cell r="D431">
            <v>1003171725665</v>
          </cell>
          <cell r="F431">
            <v>1.8</v>
          </cell>
          <cell r="G431">
            <v>0</v>
          </cell>
          <cell r="H431">
            <v>3.6</v>
          </cell>
          <cell r="I431">
            <v>12</v>
          </cell>
        </row>
        <row r="432">
          <cell r="A432" t="str">
            <v>4793</v>
          </cell>
          <cell r="B432" t="str">
            <v>ШЕЙКА СВИНАЯ В БРУСНИЧ.МАРИНАДЕ мгс охл.</v>
          </cell>
          <cell r="C432" t="str">
            <v>кг</v>
          </cell>
          <cell r="D432">
            <v>1003171734793</v>
          </cell>
          <cell r="F432">
            <v>1.05</v>
          </cell>
          <cell r="G432">
            <v>0</v>
          </cell>
          <cell r="H432">
            <v>2.1</v>
          </cell>
          <cell r="I432">
            <v>12</v>
          </cell>
        </row>
        <row r="433">
          <cell r="A433" t="str">
            <v>4720</v>
          </cell>
          <cell r="B433" t="str">
            <v>КУПАТЫ АССОРТИ мгс охл.</v>
          </cell>
          <cell r="C433" t="str">
            <v>кг</v>
          </cell>
          <cell r="D433">
            <v>1003171524720</v>
          </cell>
          <cell r="F433">
            <v>1.28</v>
          </cell>
          <cell r="G433">
            <v>0</v>
          </cell>
          <cell r="H433">
            <v>2.56</v>
          </cell>
          <cell r="I433">
            <v>12</v>
          </cell>
        </row>
        <row r="434">
          <cell r="A434" t="str">
            <v>5486</v>
          </cell>
          <cell r="B434" t="str">
            <v>БАРБЕКЮ ИЗ СВИНОЙ ГРУДИНКИ мгс 0.5кг охл.</v>
          </cell>
          <cell r="C434" t="str">
            <v>кг</v>
          </cell>
          <cell r="D434">
            <v>1003173585486</v>
          </cell>
          <cell r="F434">
            <v>0.5</v>
          </cell>
          <cell r="G434">
            <v>0</v>
          </cell>
          <cell r="H434">
            <v>2</v>
          </cell>
          <cell r="I434">
            <v>12</v>
          </cell>
        </row>
        <row r="435">
          <cell r="A435" t="str">
            <v>4963</v>
          </cell>
          <cell r="B435" t="str">
            <v>ЛЮЛЯ-КЕБАБ СО СВИНИНОЙ мгс 0.3кг 4шт.охл.</v>
          </cell>
          <cell r="C435" t="str">
            <v>кг</v>
          </cell>
          <cell r="D435">
            <v>1003173564963</v>
          </cell>
          <cell r="F435">
            <v>0.3</v>
          </cell>
          <cell r="G435">
            <v>0</v>
          </cell>
          <cell r="H435">
            <v>1.2</v>
          </cell>
          <cell r="I435">
            <v>12</v>
          </cell>
        </row>
        <row r="436">
          <cell r="A436" t="str">
            <v>4866</v>
          </cell>
          <cell r="B436" t="str">
            <v>ФАРШ ГОВЯЖИЙ мгс 0.4кг 4шт.охл.</v>
          </cell>
          <cell r="C436" t="str">
            <v>кг</v>
          </cell>
          <cell r="D436">
            <v>1003171674866</v>
          </cell>
          <cell r="F436">
            <v>0.4</v>
          </cell>
          <cell r="G436">
            <v>0</v>
          </cell>
          <cell r="H436">
            <v>1.6</v>
          </cell>
          <cell r="I436">
            <v>14</v>
          </cell>
        </row>
        <row r="437">
          <cell r="A437" t="str">
            <v>5466</v>
          </cell>
          <cell r="B437" t="str">
            <v>ФАРШ ДЛЯ КОТЛЕТ мгс 0.4кг 4шт.охл.</v>
          </cell>
          <cell r="C437" t="str">
            <v>кг</v>
          </cell>
          <cell r="D437">
            <v>1003174005466</v>
          </cell>
          <cell r="F437">
            <v>0.4</v>
          </cell>
          <cell r="G437">
            <v>0</v>
          </cell>
          <cell r="H437">
            <v>1.6</v>
          </cell>
          <cell r="I437">
            <v>14</v>
          </cell>
        </row>
        <row r="438">
          <cell r="A438" t="str">
            <v>5765</v>
          </cell>
          <cell r="B438" t="str">
            <v>ФАРШ ДОМАШНИЙ мгс 0.4кг 4шт.охл.</v>
          </cell>
          <cell r="C438" t="str">
            <v>кг</v>
          </cell>
          <cell r="D438">
            <v>1003171685765</v>
          </cell>
          <cell r="F438">
            <v>0.4</v>
          </cell>
          <cell r="G438">
            <v>0</v>
          </cell>
          <cell r="H438">
            <v>1.6</v>
          </cell>
          <cell r="I438">
            <v>14</v>
          </cell>
        </row>
        <row r="439">
          <cell r="A439" t="str">
            <v>5633</v>
          </cell>
          <cell r="B439" t="str">
            <v>ФАРШ КЛАССИЧЕСКИЙ мгс 0.4кг 4шт.охл.</v>
          </cell>
          <cell r="C439" t="str">
            <v>кг</v>
          </cell>
          <cell r="D439">
            <v>1003173995633</v>
          </cell>
          <cell r="F439">
            <v>0.4</v>
          </cell>
          <cell r="G439">
            <v>0</v>
          </cell>
          <cell r="H439">
            <v>1.6</v>
          </cell>
          <cell r="I439">
            <v>14</v>
          </cell>
        </row>
        <row r="440">
          <cell r="A440" t="str">
            <v>6552</v>
          </cell>
          <cell r="B440" t="str">
            <v>ФАРШ КЛАССИЧЕСКИЙ мгс 0.7кг 4шт.охл.</v>
          </cell>
          <cell r="C440" t="str">
            <v>кг</v>
          </cell>
          <cell r="D440">
            <v>1003173996552</v>
          </cell>
          <cell r="F440">
            <v>0.7</v>
          </cell>
          <cell r="G440">
            <v>0</v>
          </cell>
          <cell r="H440">
            <v>2.8</v>
          </cell>
          <cell r="I440">
            <v>14</v>
          </cell>
        </row>
        <row r="441">
          <cell r="A441" t="str">
            <v>5465</v>
          </cell>
          <cell r="B441" t="str">
            <v>ФАРШ ПО-ДОМАШНЕМУ мгс 0.4кг 4шт.охл.</v>
          </cell>
          <cell r="C441" t="str">
            <v>кг</v>
          </cell>
          <cell r="D441">
            <v>1003173995465</v>
          </cell>
          <cell r="F441">
            <v>0.4</v>
          </cell>
          <cell r="G441">
            <v>0</v>
          </cell>
          <cell r="H441">
            <v>1.6</v>
          </cell>
          <cell r="I441">
            <v>14</v>
          </cell>
        </row>
        <row r="442">
          <cell r="A442" t="str">
            <v>5340</v>
          </cell>
          <cell r="B442" t="str">
            <v>ФАРШ РУБЛЕНЫЙ мгс 0.4кг 4шт.охл.</v>
          </cell>
          <cell r="C442" t="str">
            <v>кг</v>
          </cell>
          <cell r="D442">
            <v>1003173995340</v>
          </cell>
          <cell r="F442">
            <v>0.4</v>
          </cell>
          <cell r="G442">
            <v>0</v>
          </cell>
          <cell r="H442">
            <v>1.6</v>
          </cell>
          <cell r="I442">
            <v>14</v>
          </cell>
        </row>
        <row r="443">
          <cell r="A443" t="str">
            <v>4877</v>
          </cell>
          <cell r="B443" t="str">
            <v>ФАРШ ФЕРМЕРСКИЙ мгс 0.4кг 4шт.охл.</v>
          </cell>
          <cell r="C443" t="str">
            <v>кг</v>
          </cell>
          <cell r="D443">
            <v>1003173124877</v>
          </cell>
          <cell r="F443">
            <v>0.4</v>
          </cell>
          <cell r="G443">
            <v>0</v>
          </cell>
          <cell r="H443">
            <v>1.6</v>
          </cell>
          <cell r="I443">
            <v>14</v>
          </cell>
        </row>
        <row r="444">
          <cell r="A444" t="str">
            <v>6389</v>
          </cell>
          <cell r="B444" t="str">
            <v>ФАРШ СМОЛЕНСКИЙ мгс 0.4кг 4шт.охл.</v>
          </cell>
          <cell r="C444" t="str">
            <v>кг</v>
          </cell>
          <cell r="D444">
            <v>1003173126389</v>
          </cell>
          <cell r="F444">
            <v>0.4</v>
          </cell>
          <cell r="G444">
            <v>0</v>
          </cell>
          <cell r="H444">
            <v>1.6</v>
          </cell>
          <cell r="I444">
            <v>14</v>
          </cell>
        </row>
        <row r="445">
          <cell r="A445" t="str">
            <v>4780</v>
          </cell>
          <cell r="B445" t="str">
            <v>ЧЕВАПЧИЧИ СЕРБСКИЕ мгс 0.3кг 4шт.охл.</v>
          </cell>
          <cell r="C445" t="str">
            <v>кг</v>
          </cell>
          <cell r="D445">
            <v>1003173284780</v>
          </cell>
          <cell r="F445">
            <v>0.3</v>
          </cell>
          <cell r="G445">
            <v>0</v>
          </cell>
          <cell r="H445">
            <v>1.2</v>
          </cell>
          <cell r="I445">
            <v>12</v>
          </cell>
        </row>
        <row r="446">
          <cell r="A446" t="str">
            <v>5588</v>
          </cell>
          <cell r="B446" t="str">
            <v>ЧЕВАПИ ЧЕРНОГОРСКИЕ мгс 0.3кг 4шт.охл.</v>
          </cell>
          <cell r="C446" t="str">
            <v>кг</v>
          </cell>
          <cell r="D446">
            <v>1003174295588</v>
          </cell>
          <cell r="F446">
            <v>0.3</v>
          </cell>
          <cell r="G446">
            <v>0</v>
          </cell>
          <cell r="H446">
            <v>1.2</v>
          </cell>
          <cell r="I446">
            <v>12</v>
          </cell>
        </row>
        <row r="447">
          <cell r="A447" t="str">
            <v>5381</v>
          </cell>
          <cell r="B447" t="str">
            <v>КУПАТЫ МОСКОВСКИЕ мгс 0.4кг 4шт.охл.</v>
          </cell>
          <cell r="C447" t="str">
            <v>кг</v>
          </cell>
          <cell r="D447">
            <v>1003171495381</v>
          </cell>
          <cell r="F447">
            <v>0.4</v>
          </cell>
          <cell r="G447">
            <v>0</v>
          </cell>
          <cell r="H447">
            <v>1.6</v>
          </cell>
          <cell r="I447">
            <v>12</v>
          </cell>
        </row>
        <row r="448">
          <cell r="A448" t="str">
            <v>4964</v>
          </cell>
          <cell r="B448" t="str">
            <v>КУПАТЫ С ЧЕСНОЧКОМ мгс 0.330кг 4шт.охл.</v>
          </cell>
          <cell r="C448" t="str">
            <v>кг</v>
          </cell>
          <cell r="D448">
            <v>1003173604964</v>
          </cell>
          <cell r="F448">
            <v>0.33</v>
          </cell>
          <cell r="G448">
            <v>0</v>
          </cell>
          <cell r="H448">
            <v>1.32</v>
          </cell>
          <cell r="I448">
            <v>12</v>
          </cell>
        </row>
        <row r="449">
          <cell r="A449" t="str">
            <v>6390</v>
          </cell>
          <cell r="B449" t="str">
            <v>КУПАТЫ С ЧЕСНОЧКОМ мгс 0.330кг 4шт.охл.</v>
          </cell>
          <cell r="C449" t="str">
            <v>кг</v>
          </cell>
          <cell r="D449">
            <v>1003173606390</v>
          </cell>
          <cell r="F449">
            <v>0.33</v>
          </cell>
          <cell r="G449">
            <v>0</v>
          </cell>
          <cell r="H449">
            <v>1.32</v>
          </cell>
          <cell r="I449">
            <v>12</v>
          </cell>
        </row>
        <row r="450">
          <cell r="A450" t="str">
            <v>5583</v>
          </cell>
          <cell r="B450" t="str">
            <v xml:space="preserve">КОЛБАСКИ ТОНКИЕ ЧЕШСКИЕ мгс 0.3кг охл. </v>
          </cell>
          <cell r="C450" t="str">
            <v>кг</v>
          </cell>
          <cell r="D450">
            <v>1003174325583</v>
          </cell>
          <cell r="F450">
            <v>0.3</v>
          </cell>
          <cell r="G450">
            <v>0</v>
          </cell>
          <cell r="H450">
            <v>1.2</v>
          </cell>
          <cell r="I450">
            <v>12</v>
          </cell>
        </row>
        <row r="451">
          <cell r="A451" t="str">
            <v>5439</v>
          </cell>
          <cell r="B451" t="str">
            <v>ВЫРЕЗКА СВИНАЯ кр/к в/у охл.</v>
          </cell>
          <cell r="C451" t="str">
            <v>кг</v>
          </cell>
          <cell r="D451">
            <v>1003171355439</v>
          </cell>
          <cell r="F451">
            <v>1.46</v>
          </cell>
          <cell r="G451">
            <v>0</v>
          </cell>
          <cell r="H451">
            <v>7.3</v>
          </cell>
          <cell r="I451">
            <v>21</v>
          </cell>
        </row>
        <row r="452">
          <cell r="A452" t="str">
            <v>5358</v>
          </cell>
          <cell r="B452" t="str">
            <v>ГРУДИНКА СВИНАЯ б/к кр/к в/у охл.</v>
          </cell>
          <cell r="C452" t="str">
            <v>кг</v>
          </cell>
          <cell r="D452">
            <v>1003171415358</v>
          </cell>
          <cell r="F452">
            <v>0.95</v>
          </cell>
          <cell r="G452">
            <v>0</v>
          </cell>
          <cell r="H452">
            <v>5.7</v>
          </cell>
          <cell r="I452">
            <v>21</v>
          </cell>
        </row>
        <row r="453">
          <cell r="A453" t="str">
            <v>5380</v>
          </cell>
          <cell r="B453" t="str">
            <v>КОТЛ.НАТУРАЛЬНАЯ мгс охл.</v>
          </cell>
          <cell r="C453" t="str">
            <v>кг</v>
          </cell>
          <cell r="D453">
            <v>1003171485380</v>
          </cell>
          <cell r="F453">
            <v>1.25</v>
          </cell>
          <cell r="G453">
            <v>0</v>
          </cell>
          <cell r="H453">
            <v>5</v>
          </cell>
          <cell r="I453">
            <v>12</v>
          </cell>
        </row>
        <row r="454">
          <cell r="A454" t="str">
            <v>5408</v>
          </cell>
          <cell r="B454" t="str">
            <v>РУЛЬКА СВИНАЯ в/у охл.</v>
          </cell>
          <cell r="C454" t="str">
            <v>кг</v>
          </cell>
          <cell r="D454">
            <v>1003171625408</v>
          </cell>
          <cell r="F454">
            <v>1.05</v>
          </cell>
          <cell r="G454">
            <v>0</v>
          </cell>
          <cell r="H454">
            <v>5.25</v>
          </cell>
          <cell r="I454">
            <v>17</v>
          </cell>
        </row>
        <row r="455">
          <cell r="A455" t="str">
            <v>4874</v>
          </cell>
          <cell r="B455" t="str">
            <v>ФАРШ ДОМАШНИЙ мгс 1кг 4шт.охл.</v>
          </cell>
          <cell r="C455" t="str">
            <v>кг</v>
          </cell>
          <cell r="D455">
            <v>1003171684874</v>
          </cell>
          <cell r="F455">
            <v>1</v>
          </cell>
          <cell r="G455">
            <v>0</v>
          </cell>
          <cell r="H455">
            <v>4</v>
          </cell>
          <cell r="I455">
            <v>14</v>
          </cell>
        </row>
        <row r="456">
          <cell r="A456" t="str">
            <v>5429</v>
          </cell>
          <cell r="B456" t="str">
            <v>ШЕЙКА СВИНАЯ(нарезка) мгс охл.</v>
          </cell>
          <cell r="C456" t="str">
            <v>кг</v>
          </cell>
          <cell r="D456">
            <v>1003171735429</v>
          </cell>
          <cell r="F456">
            <v>1.2250000000000001</v>
          </cell>
          <cell r="G456">
            <v>0</v>
          </cell>
          <cell r="H456">
            <v>4.9000000000000004</v>
          </cell>
          <cell r="I456">
            <v>12</v>
          </cell>
        </row>
        <row r="457">
          <cell r="A457" t="str">
            <v>5434</v>
          </cell>
          <cell r="B457" t="str">
            <v>ШНИЦЕЛЬ СВИНОЙ мгс охл.</v>
          </cell>
          <cell r="C457" t="str">
            <v>кг</v>
          </cell>
          <cell r="D457">
            <v>1003171745434</v>
          </cell>
          <cell r="F457">
            <v>1.25</v>
          </cell>
          <cell r="G457">
            <v>0</v>
          </cell>
          <cell r="H457">
            <v>5</v>
          </cell>
          <cell r="I457">
            <v>12</v>
          </cell>
        </row>
        <row r="458">
          <cell r="A458" t="str">
            <v>5436</v>
          </cell>
          <cell r="B458" t="str">
            <v>ЭСКАЛОП СВИНОЙ мгс охл.</v>
          </cell>
          <cell r="C458" t="str">
            <v>кг</v>
          </cell>
          <cell r="D458">
            <v>1003171755436</v>
          </cell>
          <cell r="F458">
            <v>1.1499999999999999</v>
          </cell>
          <cell r="G458">
            <v>0</v>
          </cell>
          <cell r="H458">
            <v>4.5999999999999996</v>
          </cell>
          <cell r="I458">
            <v>12</v>
          </cell>
        </row>
        <row r="459">
          <cell r="A459" t="str">
            <v>5354</v>
          </cell>
          <cell r="B459" t="str">
            <v>ГОЛЯШКА СВИНАЯ в/у охл.</v>
          </cell>
          <cell r="C459" t="str">
            <v>кг</v>
          </cell>
          <cell r="D459">
            <v>1003171395354</v>
          </cell>
          <cell r="F459">
            <v>1.32</v>
          </cell>
          <cell r="G459">
            <v>0</v>
          </cell>
          <cell r="H459">
            <v>6.6</v>
          </cell>
          <cell r="I459">
            <v>17</v>
          </cell>
        </row>
        <row r="460">
          <cell r="A460" t="str">
            <v>5367</v>
          </cell>
          <cell r="B460" t="str">
            <v>КАРБОНАД СВИНОЙ кр/к в/у охл.</v>
          </cell>
          <cell r="C460" t="str">
            <v>кг</v>
          </cell>
          <cell r="D460">
            <v>1003171455367</v>
          </cell>
          <cell r="F460">
            <v>1.7</v>
          </cell>
          <cell r="G460">
            <v>0</v>
          </cell>
          <cell r="H460">
            <v>8.5</v>
          </cell>
          <cell r="I460">
            <v>21</v>
          </cell>
        </row>
        <row r="461">
          <cell r="A461" t="str">
            <v>5371</v>
          </cell>
          <cell r="B461" t="str">
            <v>КОРЕЙКА СВИНАЯ б/к кр/к в/у охл.</v>
          </cell>
          <cell r="C461" t="str">
            <v>кг</v>
          </cell>
          <cell r="D461">
            <v>1003171465371</v>
          </cell>
          <cell r="F461">
            <v>1.7</v>
          </cell>
          <cell r="G461">
            <v>0</v>
          </cell>
          <cell r="H461">
            <v>10.199999999999999</v>
          </cell>
          <cell r="I461">
            <v>21</v>
          </cell>
        </row>
        <row r="462">
          <cell r="A462" t="str">
            <v>5373</v>
          </cell>
          <cell r="B462" t="str">
            <v>КОРЕЙКА СВИНАЯ кр/к м/к в/у охл.</v>
          </cell>
          <cell r="C462" t="str">
            <v>кг</v>
          </cell>
          <cell r="D462">
            <v>1003171465373</v>
          </cell>
          <cell r="F462">
            <v>2.867</v>
          </cell>
          <cell r="G462">
            <v>0</v>
          </cell>
          <cell r="H462">
            <v>8.6</v>
          </cell>
          <cell r="I462">
            <v>17</v>
          </cell>
        </row>
        <row r="463">
          <cell r="A463" t="str">
            <v>5385</v>
          </cell>
          <cell r="B463" t="str">
            <v>ЛОПАТКА СВИНАЯ б/к кр/к в/у охл.</v>
          </cell>
          <cell r="C463" t="str">
            <v>кг</v>
          </cell>
          <cell r="D463">
            <v>1003171545385</v>
          </cell>
          <cell r="F463">
            <v>3</v>
          </cell>
          <cell r="G463">
            <v>0</v>
          </cell>
          <cell r="H463">
            <v>9</v>
          </cell>
          <cell r="I463">
            <v>21</v>
          </cell>
        </row>
        <row r="464">
          <cell r="A464" t="str">
            <v>5392</v>
          </cell>
          <cell r="B464" t="str">
            <v>ОКОРОК СВИНОЙ кр/к б/к в/у охл.</v>
          </cell>
          <cell r="C464" t="str">
            <v>кг</v>
          </cell>
          <cell r="D464">
            <v>1003171765392</v>
          </cell>
          <cell r="F464">
            <v>5.0999999999999996</v>
          </cell>
          <cell r="G464">
            <v>0</v>
          </cell>
          <cell r="H464">
            <v>5.0999999999999996</v>
          </cell>
          <cell r="I464">
            <v>21</v>
          </cell>
        </row>
        <row r="465">
          <cell r="A465" t="str">
            <v>5402</v>
          </cell>
          <cell r="B465" t="str">
            <v>РЕБРЫШКИ БАРБЕКЮ кр/к в/у охл.</v>
          </cell>
          <cell r="C465" t="str">
            <v>кг</v>
          </cell>
          <cell r="D465">
            <v>1003171595402</v>
          </cell>
          <cell r="F465">
            <v>0.872</v>
          </cell>
          <cell r="G465">
            <v>0</v>
          </cell>
          <cell r="H465">
            <v>6.1</v>
          </cell>
          <cell r="I465">
            <v>17</v>
          </cell>
        </row>
        <row r="466">
          <cell r="A466" t="str">
            <v>5407</v>
          </cell>
          <cell r="B466" t="str">
            <v>РЕБРЫШКИ СВИНЫЕ мл/к в/у охл.</v>
          </cell>
          <cell r="C466" t="str">
            <v>кг</v>
          </cell>
          <cell r="D466">
            <v>1003171595407</v>
          </cell>
          <cell r="F466">
            <v>1.663</v>
          </cell>
          <cell r="G466">
            <v>0</v>
          </cell>
          <cell r="H466">
            <v>6.65</v>
          </cell>
          <cell r="I466">
            <v>17</v>
          </cell>
        </row>
        <row r="467">
          <cell r="A467" t="str">
            <v>5425</v>
          </cell>
          <cell r="B467" t="str">
            <v>ШЕЙКА СВИНАЯ кр/к в/у охл.</v>
          </cell>
          <cell r="C467" t="str">
            <v>кг</v>
          </cell>
          <cell r="D467">
            <v>1003171735425</v>
          </cell>
          <cell r="F467">
            <v>1.925</v>
          </cell>
          <cell r="G467">
            <v>0</v>
          </cell>
          <cell r="H467">
            <v>7.7</v>
          </cell>
          <cell r="I467">
            <v>21</v>
          </cell>
        </row>
        <row r="468">
          <cell r="A468" t="str">
            <v>5418</v>
          </cell>
          <cell r="B468" t="str">
            <v>ШАШЛЫК ИЗ СВИНИНЫ охл.</v>
          </cell>
          <cell r="C468" t="str">
            <v>кг</v>
          </cell>
          <cell r="D468">
            <v>1003162215418</v>
          </cell>
          <cell r="F468">
            <v>2</v>
          </cell>
          <cell r="G468">
            <v>0</v>
          </cell>
          <cell r="H468">
            <v>4</v>
          </cell>
          <cell r="I468">
            <v>12</v>
          </cell>
        </row>
        <row r="469">
          <cell r="A469" t="str">
            <v>6409</v>
          </cell>
          <cell r="B469" t="str">
            <v>ВЫРЕЗКА СВИНАЯ кр/к в/у (1*2) охл.</v>
          </cell>
          <cell r="C469" t="str">
            <v>кг</v>
          </cell>
          <cell r="D469">
            <v>1003171356409</v>
          </cell>
          <cell r="F469">
            <v>0.96</v>
          </cell>
          <cell r="G469">
            <v>0</v>
          </cell>
          <cell r="H469">
            <v>4.8</v>
          </cell>
          <cell r="I469">
            <v>21</v>
          </cell>
        </row>
        <row r="470">
          <cell r="A470" t="str">
            <v>6099</v>
          </cell>
          <cell r="B470" t="str">
            <v>ПЕЧЕНЬ СВИНАЯ упак.зам.</v>
          </cell>
          <cell r="C470" t="str">
            <v>кг</v>
          </cell>
          <cell r="D470">
            <v>1002172146099</v>
          </cell>
          <cell r="F470">
            <v>0.73399999999999999</v>
          </cell>
          <cell r="G470">
            <v>0</v>
          </cell>
          <cell r="H470">
            <v>4.4000000000000004</v>
          </cell>
          <cell r="I470">
            <v>365</v>
          </cell>
        </row>
        <row r="471">
          <cell r="A471" t="str">
            <v>6100</v>
          </cell>
          <cell r="B471" t="str">
            <v>СЕРДЦЕ СВИНОЕ упак.зам.</v>
          </cell>
          <cell r="C471" t="str">
            <v>кг</v>
          </cell>
          <cell r="D471">
            <v>1002174986100</v>
          </cell>
          <cell r="F471">
            <v>0.66</v>
          </cell>
          <cell r="G471">
            <v>0</v>
          </cell>
          <cell r="H471">
            <v>3.3</v>
          </cell>
          <cell r="I471">
            <v>365</v>
          </cell>
        </row>
        <row r="472">
          <cell r="A472" t="str">
            <v>6101</v>
          </cell>
          <cell r="B472" t="str">
            <v>ХВОСТЫ СВИНЫЕ упак.зам.</v>
          </cell>
          <cell r="C472" t="str">
            <v>кг</v>
          </cell>
          <cell r="D472">
            <v>1002174996101</v>
          </cell>
          <cell r="F472">
            <v>0.76</v>
          </cell>
          <cell r="G472">
            <v>0</v>
          </cell>
          <cell r="H472">
            <v>3.8</v>
          </cell>
          <cell r="I472">
            <v>365</v>
          </cell>
        </row>
        <row r="473">
          <cell r="A473" t="str">
            <v>6102</v>
          </cell>
          <cell r="B473" t="str">
            <v>ЯЗЫК СВИНОЙ упак.зам.</v>
          </cell>
          <cell r="C473" t="str">
            <v>кг</v>
          </cell>
          <cell r="D473">
            <v>1002175006102</v>
          </cell>
          <cell r="F473">
            <v>0.47199999999999998</v>
          </cell>
          <cell r="G473">
            <v>0</v>
          </cell>
          <cell r="H473">
            <v>3.3</v>
          </cell>
          <cell r="I473">
            <v>365</v>
          </cell>
        </row>
        <row r="474">
          <cell r="A474" t="str">
            <v>6019</v>
          </cell>
          <cell r="B474" t="str">
            <v>РЕБРЫШКИ ОБЫКНОВЕННЫЕ 1кг 12шт.зам_120с</v>
          </cell>
          <cell r="C474" t="str">
            <v>кг</v>
          </cell>
          <cell r="D474">
            <v>1002162166019</v>
          </cell>
          <cell r="F474">
            <v>1</v>
          </cell>
          <cell r="G474">
            <v>0</v>
          </cell>
          <cell r="H474">
            <v>12</v>
          </cell>
          <cell r="I474">
            <v>120</v>
          </cell>
        </row>
        <row r="475">
          <cell r="A475" t="str">
            <v>6004</v>
          </cell>
          <cell r="B475" t="str">
            <v>РАГУ СВИНОЕ 1кг 8шт.зам_120с</v>
          </cell>
          <cell r="C475" t="str">
            <v>кг</v>
          </cell>
          <cell r="D475">
            <v>1002162156004</v>
          </cell>
          <cell r="F475">
            <v>1</v>
          </cell>
          <cell r="G475">
            <v>0</v>
          </cell>
          <cell r="H475">
            <v>8</v>
          </cell>
          <cell r="I475">
            <v>120</v>
          </cell>
        </row>
        <row r="476">
          <cell r="A476" t="str">
            <v>5417</v>
          </cell>
          <cell r="B476" t="str">
            <v>ШАШЛЫК ИЗ СВИНИНЫ зам.</v>
          </cell>
          <cell r="C476" t="str">
            <v>кг</v>
          </cell>
          <cell r="D476">
            <v>1002162215417</v>
          </cell>
          <cell r="F476">
            <v>2.0339999999999998</v>
          </cell>
          <cell r="G476">
            <v>0</v>
          </cell>
          <cell r="H476">
            <v>6.1</v>
          </cell>
          <cell r="I476">
            <v>90</v>
          </cell>
        </row>
        <row r="477">
          <cell r="A477" t="str">
            <v>4933</v>
          </cell>
          <cell r="B477" t="str">
            <v>НОГИ СВИНЫЕ ПЕРЕДНИЕ зам.</v>
          </cell>
          <cell r="C477" t="str">
            <v>кг</v>
          </cell>
          <cell r="D477">
            <v>1002162094933</v>
          </cell>
          <cell r="F477">
            <v>10</v>
          </cell>
          <cell r="G477">
            <v>0</v>
          </cell>
          <cell r="H477">
            <v>10</v>
          </cell>
          <cell r="I477">
            <v>365</v>
          </cell>
        </row>
        <row r="478">
          <cell r="A478" t="str">
            <v>4934</v>
          </cell>
          <cell r="B478" t="str">
            <v>НОГИ СВИНЫЕ ЗАДНИЕ зам.</v>
          </cell>
          <cell r="C478" t="str">
            <v>кг</v>
          </cell>
          <cell r="D478">
            <v>1002162094934</v>
          </cell>
          <cell r="F478">
            <v>10</v>
          </cell>
          <cell r="G478">
            <v>0</v>
          </cell>
          <cell r="H478">
            <v>10</v>
          </cell>
          <cell r="I478">
            <v>365</v>
          </cell>
        </row>
        <row r="479">
          <cell r="A479" t="str">
            <v>4935</v>
          </cell>
          <cell r="B479" t="str">
            <v>УШИ СВИНЫЕ зам.</v>
          </cell>
          <cell r="C479" t="str">
            <v>кг</v>
          </cell>
          <cell r="D479">
            <v>1002163474935</v>
          </cell>
          <cell r="F479">
            <v>10</v>
          </cell>
          <cell r="G479">
            <v>0</v>
          </cell>
          <cell r="H479">
            <v>10</v>
          </cell>
          <cell r="I479">
            <v>365</v>
          </cell>
        </row>
        <row r="480">
          <cell r="A480" t="str">
            <v>4936</v>
          </cell>
          <cell r="B480" t="str">
            <v>ПЕЧЕНЬ СВИНАЯ зам.</v>
          </cell>
          <cell r="C480" t="str">
            <v>кг</v>
          </cell>
          <cell r="D480">
            <v>1002162144936</v>
          </cell>
          <cell r="F480">
            <v>10</v>
          </cell>
          <cell r="G480">
            <v>0</v>
          </cell>
          <cell r="H480">
            <v>10</v>
          </cell>
          <cell r="I480">
            <v>365</v>
          </cell>
        </row>
        <row r="481">
          <cell r="A481" t="str">
            <v>5351</v>
          </cell>
          <cell r="B481" t="str">
            <v>ВЫРЕЗКА СВИНАЯ кр/к зам.</v>
          </cell>
          <cell r="C481" t="str">
            <v>кг</v>
          </cell>
          <cell r="D481">
            <v>1002182025351</v>
          </cell>
          <cell r="F481">
            <v>1.532</v>
          </cell>
          <cell r="G481">
            <v>0</v>
          </cell>
          <cell r="H481">
            <v>24.51</v>
          </cell>
          <cell r="I481">
            <v>365</v>
          </cell>
        </row>
        <row r="482">
          <cell r="A482" t="str">
            <v>5431</v>
          </cell>
          <cell r="B482" t="str">
            <v>ШЕЙНАЯ ЧАСТЬ СВИНАЯ кр/к зам.</v>
          </cell>
          <cell r="C482" t="str">
            <v>кг</v>
          </cell>
          <cell r="D482">
            <v>1002182135431</v>
          </cell>
          <cell r="F482">
            <v>2.125</v>
          </cell>
          <cell r="G482">
            <v>0</v>
          </cell>
          <cell r="H482">
            <v>21.25</v>
          </cell>
          <cell r="I482">
            <v>365</v>
          </cell>
        </row>
        <row r="483">
          <cell r="B483" t="str">
            <v>ВСЕГО:</v>
          </cell>
          <cell r="E483">
            <v>0</v>
          </cell>
          <cell r="G48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9" sqref="M9"/>
    </sheetView>
  </sheetViews>
  <sheetFormatPr defaultRowHeight="15" x14ac:dyDescent="0.25"/>
  <cols>
    <col min="1" max="1" width="60" customWidth="1"/>
    <col min="2" max="2" width="3.28515625" customWidth="1"/>
    <col min="3" max="6" width="7.28515625" customWidth="1"/>
    <col min="7" max="7" width="6" style="8" customWidth="1"/>
    <col min="8" max="8" width="6" customWidth="1"/>
    <col min="9" max="9" width="1.28515625" customWidth="1"/>
    <col min="10" max="17" width="7.140625" customWidth="1"/>
    <col min="18" max="18" width="8.28515625" customWidth="1"/>
    <col min="19" max="20" width="5.28515625" customWidth="1"/>
    <col min="21" max="25" width="6.85546875" customWidth="1"/>
    <col min="26" max="26" width="13" customWidth="1"/>
    <col min="27" max="28" width="8" customWidth="1"/>
    <col min="29" max="29" width="40" customWidth="1"/>
    <col min="30" max="30" width="20.71093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115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SUM(E6:E488)</f>
        <v>18894.154999999995</v>
      </c>
      <c r="F5" s="4">
        <f>SUM(F6:F488)</f>
        <v>14829.14</v>
      </c>
      <c r="G5" s="6"/>
      <c r="H5" s="1"/>
      <c r="I5" s="1"/>
      <c r="J5" s="4">
        <f t="shared" ref="J5:Q5" si="0">SUM(J6:J488)</f>
        <v>19188.923000000006</v>
      </c>
      <c r="K5" s="4">
        <f t="shared" si="0"/>
        <v>-294.76799999999992</v>
      </c>
      <c r="L5" s="4">
        <f t="shared" si="0"/>
        <v>13812.331999999999</v>
      </c>
      <c r="M5" s="4">
        <f t="shared" si="0"/>
        <v>5081.8230000000003</v>
      </c>
      <c r="N5" s="4">
        <f t="shared" si="0"/>
        <v>10600</v>
      </c>
      <c r="O5" s="4">
        <f t="shared" si="0"/>
        <v>2762.4664000000007</v>
      </c>
      <c r="P5" s="4">
        <f t="shared" si="0"/>
        <v>10379</v>
      </c>
      <c r="Q5" s="4">
        <f t="shared" si="0"/>
        <v>0</v>
      </c>
      <c r="R5" s="1"/>
      <c r="S5" s="1"/>
      <c r="T5" s="1"/>
      <c r="U5" s="4">
        <f>SUM(U6:U488)</f>
        <v>3088.3951999999995</v>
      </c>
      <c r="V5" s="4">
        <f>SUM(V6:V488)</f>
        <v>2405.1916000000001</v>
      </c>
      <c r="W5" s="4">
        <f>SUM(W6:W488)</f>
        <v>3304.4832000000006</v>
      </c>
      <c r="X5" s="4">
        <f>SUM(X6:X488)</f>
        <v>3086.9812000000002</v>
      </c>
      <c r="Y5" s="4">
        <f>SUM(Y6:Y488)</f>
        <v>3080.4785999999999</v>
      </c>
      <c r="Z5" s="1"/>
      <c r="AA5" s="4">
        <f>SUM(AA6:AA488)</f>
        <v>7546.37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300</v>
      </c>
      <c r="D6" s="1">
        <v>216</v>
      </c>
      <c r="E6" s="1">
        <v>155</v>
      </c>
      <c r="F6" s="1">
        <v>296</v>
      </c>
      <c r="G6" s="6">
        <v>0.4</v>
      </c>
      <c r="H6" s="1">
        <v>60</v>
      </c>
      <c r="I6" s="1"/>
      <c r="J6" s="1">
        <v>149</v>
      </c>
      <c r="K6" s="1">
        <f t="shared" ref="K6:K35" si="1">E6-J6</f>
        <v>6</v>
      </c>
      <c r="L6" s="1">
        <f>E6-M6</f>
        <v>155</v>
      </c>
      <c r="M6" s="1"/>
      <c r="N6" s="1">
        <v>350</v>
      </c>
      <c r="O6" s="1">
        <f>L6/5</f>
        <v>31</v>
      </c>
      <c r="P6" s="5"/>
      <c r="Q6" s="5"/>
      <c r="R6" s="1"/>
      <c r="S6" s="1">
        <f>(F6+N6+P6)/O6</f>
        <v>20.838709677419356</v>
      </c>
      <c r="T6" s="1">
        <f>(F6+N6)/O6</f>
        <v>20.838709677419356</v>
      </c>
      <c r="U6" s="1">
        <v>62</v>
      </c>
      <c r="V6" s="1">
        <v>38.6</v>
      </c>
      <c r="W6" s="1">
        <v>57.2</v>
      </c>
      <c r="X6" s="1">
        <v>55</v>
      </c>
      <c r="Y6" s="1">
        <v>46.6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3" t="s">
        <v>31</v>
      </c>
      <c r="B7" s="13" t="s">
        <v>32</v>
      </c>
      <c r="C7" s="13">
        <v>19.77</v>
      </c>
      <c r="D7" s="13">
        <v>10.795999999999999</v>
      </c>
      <c r="E7" s="13">
        <v>4.0659999999999998</v>
      </c>
      <c r="F7" s="13">
        <v>26.5</v>
      </c>
      <c r="G7" s="14">
        <v>0</v>
      </c>
      <c r="H7" s="13">
        <v>60</v>
      </c>
      <c r="I7" s="13"/>
      <c r="J7" s="13">
        <v>4.5</v>
      </c>
      <c r="K7" s="13">
        <f t="shared" si="1"/>
        <v>-0.43400000000000016</v>
      </c>
      <c r="L7" s="13">
        <f t="shared" ref="L7:L70" si="2">E7-M7</f>
        <v>4.0659999999999998</v>
      </c>
      <c r="M7" s="13"/>
      <c r="N7" s="13"/>
      <c r="O7" s="13">
        <f t="shared" ref="O7:O70" si="3">L7/5</f>
        <v>0.81319999999999992</v>
      </c>
      <c r="P7" s="15"/>
      <c r="Q7" s="15"/>
      <c r="R7" s="13"/>
      <c r="S7" s="13">
        <f t="shared" ref="S7:S70" si="4">(F7+N7+P7)/O7</f>
        <v>32.587309394982789</v>
      </c>
      <c r="T7" s="13">
        <f t="shared" ref="T7:T70" si="5">(F7+N7)/O7</f>
        <v>32.587309394982789</v>
      </c>
      <c r="U7" s="13">
        <v>1.62</v>
      </c>
      <c r="V7" s="13">
        <v>2.6934</v>
      </c>
      <c r="W7" s="13">
        <v>2.6779999999999999</v>
      </c>
      <c r="X7" s="13">
        <v>2.9860000000000002</v>
      </c>
      <c r="Y7" s="13">
        <v>3.7888000000000002</v>
      </c>
      <c r="Z7" s="13" t="s">
        <v>33</v>
      </c>
      <c r="AA7" s="13">
        <f t="shared" ref="AA7:AA66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66.727000000000004</v>
      </c>
      <c r="D8" s="1">
        <v>1.4330000000000001</v>
      </c>
      <c r="E8" s="1">
        <v>35.860999999999997</v>
      </c>
      <c r="F8" s="1">
        <v>23.718</v>
      </c>
      <c r="G8" s="6">
        <v>1</v>
      </c>
      <c r="H8" s="1">
        <v>120</v>
      </c>
      <c r="I8" s="1"/>
      <c r="J8" s="1">
        <v>35.1</v>
      </c>
      <c r="K8" s="1">
        <f t="shared" si="1"/>
        <v>0.76099999999999568</v>
      </c>
      <c r="L8" s="1">
        <f t="shared" si="2"/>
        <v>35.860999999999997</v>
      </c>
      <c r="M8" s="1"/>
      <c r="N8" s="1"/>
      <c r="O8" s="1">
        <f t="shared" si="3"/>
        <v>7.1721999999999992</v>
      </c>
      <c r="P8" s="5">
        <f>ROUND(12*O8-N8-F8,0)</f>
        <v>62</v>
      </c>
      <c r="Q8" s="5"/>
      <c r="R8" s="1"/>
      <c r="S8" s="1">
        <f t="shared" si="4"/>
        <v>11.951423552048189</v>
      </c>
      <c r="T8" s="1">
        <f t="shared" si="5"/>
        <v>3.3069351105657963</v>
      </c>
      <c r="U8" s="1">
        <v>4.1201999999999996</v>
      </c>
      <c r="V8" s="1">
        <v>4.3499999999999996</v>
      </c>
      <c r="W8" s="1">
        <v>7.9010000000000007</v>
      </c>
      <c r="X8" s="1">
        <v>5.2951999999999986</v>
      </c>
      <c r="Y8" s="1">
        <v>9.1650000000000009</v>
      </c>
      <c r="Z8" s="1"/>
      <c r="AA8" s="1">
        <f t="shared" si="6"/>
        <v>62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32</v>
      </c>
      <c r="C9" s="1">
        <v>554.16399999999999</v>
      </c>
      <c r="D9" s="1">
        <v>163.75</v>
      </c>
      <c r="E9" s="1">
        <v>371.16</v>
      </c>
      <c r="F9" s="1">
        <v>248.62100000000001</v>
      </c>
      <c r="G9" s="6">
        <v>1</v>
      </c>
      <c r="H9" s="1">
        <v>45</v>
      </c>
      <c r="I9" s="1"/>
      <c r="J9" s="1">
        <v>362</v>
      </c>
      <c r="K9" s="1">
        <f t="shared" si="1"/>
        <v>9.160000000000025</v>
      </c>
      <c r="L9" s="1">
        <f t="shared" si="2"/>
        <v>371.16</v>
      </c>
      <c r="M9" s="1"/>
      <c r="N9" s="1">
        <v>300</v>
      </c>
      <c r="O9" s="1">
        <f t="shared" si="3"/>
        <v>74.231999999999999</v>
      </c>
      <c r="P9" s="5">
        <f t="shared" ref="P9:P12" si="7">ROUND(13*O9-N9-F9,0)</f>
        <v>416</v>
      </c>
      <c r="Q9" s="5"/>
      <c r="R9" s="1"/>
      <c r="S9" s="1">
        <f t="shared" si="4"/>
        <v>12.994678844703094</v>
      </c>
      <c r="T9" s="1">
        <f t="shared" si="5"/>
        <v>7.390626683909904</v>
      </c>
      <c r="U9" s="1">
        <v>70.671000000000006</v>
      </c>
      <c r="V9" s="1">
        <v>36.616</v>
      </c>
      <c r="W9" s="1">
        <v>76.477800000000002</v>
      </c>
      <c r="X9" s="1">
        <v>67.524000000000001</v>
      </c>
      <c r="Y9" s="1">
        <v>59.914200000000008</v>
      </c>
      <c r="Z9" s="1"/>
      <c r="AA9" s="1">
        <f t="shared" si="6"/>
        <v>416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32</v>
      </c>
      <c r="C10" s="1">
        <v>377.84800000000001</v>
      </c>
      <c r="D10" s="1">
        <v>1156.655</v>
      </c>
      <c r="E10" s="1">
        <v>1120.5709999999999</v>
      </c>
      <c r="F10" s="1">
        <v>264.93</v>
      </c>
      <c r="G10" s="6">
        <v>1</v>
      </c>
      <c r="H10" s="1">
        <v>45</v>
      </c>
      <c r="I10" s="1"/>
      <c r="J10" s="1">
        <v>1088.1379999999999</v>
      </c>
      <c r="K10" s="1">
        <f t="shared" si="1"/>
        <v>32.432999999999993</v>
      </c>
      <c r="L10" s="1">
        <f>E10-M10</f>
        <v>564.89999999999986</v>
      </c>
      <c r="M10" s="1">
        <v>555.67100000000005</v>
      </c>
      <c r="N10" s="1">
        <v>400</v>
      </c>
      <c r="O10" s="1">
        <f t="shared" si="3"/>
        <v>112.97999999999998</v>
      </c>
      <c r="P10" s="5">
        <f t="shared" si="7"/>
        <v>804</v>
      </c>
      <c r="Q10" s="5"/>
      <c r="R10" s="1"/>
      <c r="S10" s="1">
        <f t="shared" si="4"/>
        <v>13.001681713577629</v>
      </c>
      <c r="T10" s="1">
        <f t="shared" si="5"/>
        <v>5.8853779429987627</v>
      </c>
      <c r="U10" s="1">
        <v>106.7004</v>
      </c>
      <c r="V10" s="1">
        <v>95.148200000000003</v>
      </c>
      <c r="W10" s="1">
        <v>53.385599999999997</v>
      </c>
      <c r="X10" s="1">
        <v>110.9974</v>
      </c>
      <c r="Y10" s="1">
        <v>81.405999999999992</v>
      </c>
      <c r="Z10" s="1"/>
      <c r="AA10" s="1">
        <f t="shared" si="6"/>
        <v>804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32</v>
      </c>
      <c r="C11" s="1">
        <v>1069.518</v>
      </c>
      <c r="D11" s="1">
        <v>349.94799999999998</v>
      </c>
      <c r="E11" s="1">
        <v>752.75099999999998</v>
      </c>
      <c r="F11" s="1">
        <v>579.60400000000004</v>
      </c>
      <c r="G11" s="6">
        <v>1</v>
      </c>
      <c r="H11" s="1">
        <v>60</v>
      </c>
      <c r="I11" s="1"/>
      <c r="J11" s="1">
        <v>780.89400000000001</v>
      </c>
      <c r="K11" s="1">
        <f t="shared" si="1"/>
        <v>-28.143000000000029</v>
      </c>
      <c r="L11" s="1">
        <f t="shared" si="2"/>
        <v>485.26799999999997</v>
      </c>
      <c r="M11" s="1">
        <v>267.483</v>
      </c>
      <c r="N11" s="1">
        <v>200</v>
      </c>
      <c r="O11" s="1">
        <f t="shared" si="3"/>
        <v>97.053599999999989</v>
      </c>
      <c r="P11" s="5">
        <f t="shared" si="7"/>
        <v>482</v>
      </c>
      <c r="Q11" s="5"/>
      <c r="R11" s="1"/>
      <c r="S11" s="1">
        <f t="shared" si="4"/>
        <v>12.999043827328405</v>
      </c>
      <c r="T11" s="1">
        <f t="shared" si="5"/>
        <v>8.0327159425307268</v>
      </c>
      <c r="U11" s="1">
        <v>101.2792</v>
      </c>
      <c r="V11" s="1">
        <v>61.407600000000002</v>
      </c>
      <c r="W11" s="1">
        <v>104.467</v>
      </c>
      <c r="X11" s="1">
        <v>113.119</v>
      </c>
      <c r="Y11" s="1">
        <v>87.9178</v>
      </c>
      <c r="Z11" s="1"/>
      <c r="AA11" s="1">
        <f t="shared" si="6"/>
        <v>482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32</v>
      </c>
      <c r="C12" s="1">
        <v>107.18600000000001</v>
      </c>
      <c r="D12" s="1">
        <v>0.372</v>
      </c>
      <c r="E12" s="1">
        <v>30.530999999999999</v>
      </c>
      <c r="F12" s="1">
        <v>72.387</v>
      </c>
      <c r="G12" s="6">
        <v>1</v>
      </c>
      <c r="H12" s="1">
        <v>120</v>
      </c>
      <c r="I12" s="1"/>
      <c r="J12" s="1">
        <v>31.2</v>
      </c>
      <c r="K12" s="1">
        <f t="shared" si="1"/>
        <v>-0.66900000000000048</v>
      </c>
      <c r="L12" s="1">
        <f t="shared" si="2"/>
        <v>30.530999999999999</v>
      </c>
      <c r="M12" s="1"/>
      <c r="N12" s="1"/>
      <c r="O12" s="1">
        <f>L12/5</f>
        <v>6.1061999999999994</v>
      </c>
      <c r="P12" s="5">
        <f t="shared" si="7"/>
        <v>7</v>
      </c>
      <c r="Q12" s="5"/>
      <c r="R12" s="1"/>
      <c r="S12" s="1">
        <f t="shared" si="4"/>
        <v>13.001048115030626</v>
      </c>
      <c r="T12" s="1">
        <f t="shared" si="5"/>
        <v>11.854672300284957</v>
      </c>
      <c r="U12" s="1">
        <v>5.8692000000000002</v>
      </c>
      <c r="V12" s="1">
        <v>3.6288</v>
      </c>
      <c r="W12" s="1">
        <v>11.4984</v>
      </c>
      <c r="X12" s="1">
        <v>1.6355999999999999</v>
      </c>
      <c r="Y12" s="1">
        <v>8.8000000000000007</v>
      </c>
      <c r="Z12" s="1"/>
      <c r="AA12" s="1">
        <f t="shared" si="6"/>
        <v>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32</v>
      </c>
      <c r="C13" s="1">
        <v>90.4</v>
      </c>
      <c r="D13" s="1">
        <v>169.89400000000001</v>
      </c>
      <c r="E13" s="1">
        <v>66.078999999999994</v>
      </c>
      <c r="F13" s="1">
        <v>169.822</v>
      </c>
      <c r="G13" s="6">
        <v>1</v>
      </c>
      <c r="H13" s="1">
        <v>60</v>
      </c>
      <c r="I13" s="1"/>
      <c r="J13" s="1">
        <v>86.3</v>
      </c>
      <c r="K13" s="1">
        <f t="shared" si="1"/>
        <v>-20.221000000000004</v>
      </c>
      <c r="L13" s="1">
        <f t="shared" si="2"/>
        <v>66.078999999999994</v>
      </c>
      <c r="M13" s="1"/>
      <c r="N13" s="1"/>
      <c r="O13" s="1">
        <f t="shared" si="3"/>
        <v>13.215799999999998</v>
      </c>
      <c r="P13" s="5"/>
      <c r="Q13" s="5"/>
      <c r="R13" s="1"/>
      <c r="S13" s="1">
        <f t="shared" si="4"/>
        <v>12.849922062985216</v>
      </c>
      <c r="T13" s="1">
        <f t="shared" si="5"/>
        <v>12.849922062985216</v>
      </c>
      <c r="U13" s="1">
        <v>18.027000000000001</v>
      </c>
      <c r="V13" s="1">
        <v>6.4828000000000001</v>
      </c>
      <c r="W13" s="1">
        <v>14.3756</v>
      </c>
      <c r="X13" s="1">
        <v>15.757199999999999</v>
      </c>
      <c r="Y13" s="1">
        <v>13.8682</v>
      </c>
      <c r="Z13" s="1"/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32</v>
      </c>
      <c r="C14" s="1">
        <v>476.976</v>
      </c>
      <c r="D14" s="1">
        <v>446.05700000000002</v>
      </c>
      <c r="E14" s="1">
        <v>567.16700000000003</v>
      </c>
      <c r="F14" s="1">
        <v>281.34500000000003</v>
      </c>
      <c r="G14" s="6">
        <v>1</v>
      </c>
      <c r="H14" s="1">
        <v>60</v>
      </c>
      <c r="I14" s="1"/>
      <c r="J14" s="1">
        <v>596.87699999999995</v>
      </c>
      <c r="K14" s="1">
        <f t="shared" si="1"/>
        <v>-29.709999999999923</v>
      </c>
      <c r="L14" s="1">
        <f t="shared" si="2"/>
        <v>368.49</v>
      </c>
      <c r="M14" s="1">
        <v>198.67699999999999</v>
      </c>
      <c r="N14" s="1">
        <v>400</v>
      </c>
      <c r="O14" s="1">
        <f t="shared" si="3"/>
        <v>73.698000000000008</v>
      </c>
      <c r="P14" s="5">
        <f t="shared" ref="P14:P15" si="8">ROUND(13*O14-N14-F14,0)</f>
        <v>277</v>
      </c>
      <c r="Q14" s="5"/>
      <c r="R14" s="1"/>
      <c r="S14" s="1">
        <f t="shared" si="4"/>
        <v>13.003677168986945</v>
      </c>
      <c r="T14" s="1">
        <f t="shared" si="5"/>
        <v>9.2450948465358618</v>
      </c>
      <c r="U14" s="1">
        <v>77.697199999999995</v>
      </c>
      <c r="V14" s="1">
        <v>62.874000000000002</v>
      </c>
      <c r="W14" s="1">
        <v>87.209000000000003</v>
      </c>
      <c r="X14" s="1">
        <v>75.259199999999993</v>
      </c>
      <c r="Y14" s="1">
        <v>70.812600000000003</v>
      </c>
      <c r="Z14" s="1"/>
      <c r="AA14" s="1">
        <f t="shared" si="6"/>
        <v>277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41</v>
      </c>
      <c r="B15" s="1" t="s">
        <v>30</v>
      </c>
      <c r="C15" s="1">
        <v>425</v>
      </c>
      <c r="D15" s="1">
        <v>464</v>
      </c>
      <c r="E15" s="1">
        <v>411</v>
      </c>
      <c r="F15" s="1">
        <v>401</v>
      </c>
      <c r="G15" s="6">
        <v>0.25</v>
      </c>
      <c r="H15" s="1">
        <v>120</v>
      </c>
      <c r="I15" s="1"/>
      <c r="J15" s="1">
        <v>413.6</v>
      </c>
      <c r="K15" s="1">
        <f t="shared" si="1"/>
        <v>-2.6000000000000227</v>
      </c>
      <c r="L15" s="1">
        <f t="shared" si="2"/>
        <v>315</v>
      </c>
      <c r="M15" s="1">
        <v>96</v>
      </c>
      <c r="N15" s="1">
        <v>200</v>
      </c>
      <c r="O15" s="1">
        <f t="shared" si="3"/>
        <v>63</v>
      </c>
      <c r="P15" s="5">
        <f t="shared" si="8"/>
        <v>218</v>
      </c>
      <c r="Q15" s="5"/>
      <c r="R15" s="1"/>
      <c r="S15" s="1">
        <f t="shared" si="4"/>
        <v>13</v>
      </c>
      <c r="T15" s="1">
        <f t="shared" si="5"/>
        <v>9.5396825396825395</v>
      </c>
      <c r="U15" s="1">
        <v>74.599999999999994</v>
      </c>
      <c r="V15" s="1">
        <v>68.2</v>
      </c>
      <c r="W15" s="1">
        <v>82</v>
      </c>
      <c r="X15" s="1">
        <v>68</v>
      </c>
      <c r="Y15" s="1">
        <v>97.2</v>
      </c>
      <c r="Z15" s="1"/>
      <c r="AA15" s="1">
        <f t="shared" si="6"/>
        <v>54.5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42</v>
      </c>
      <c r="B16" s="13" t="s">
        <v>30</v>
      </c>
      <c r="C16" s="13"/>
      <c r="D16" s="13">
        <v>120</v>
      </c>
      <c r="E16" s="13">
        <v>120</v>
      </c>
      <c r="F16" s="13"/>
      <c r="G16" s="14">
        <v>0</v>
      </c>
      <c r="H16" s="13" t="e">
        <v>#N/A</v>
      </c>
      <c r="I16" s="13"/>
      <c r="J16" s="13">
        <v>120</v>
      </c>
      <c r="K16" s="13">
        <f t="shared" si="1"/>
        <v>0</v>
      </c>
      <c r="L16" s="13">
        <f t="shared" si="2"/>
        <v>0</v>
      </c>
      <c r="M16" s="13">
        <v>120</v>
      </c>
      <c r="N16" s="13"/>
      <c r="O16" s="13">
        <f t="shared" si="3"/>
        <v>0</v>
      </c>
      <c r="P16" s="15"/>
      <c r="Q16" s="15"/>
      <c r="R16" s="13"/>
      <c r="S16" s="13" t="e">
        <f t="shared" si="4"/>
        <v>#DIV/0!</v>
      </c>
      <c r="T16" s="13" t="e">
        <f t="shared" si="5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43</v>
      </c>
      <c r="AA16" s="13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30</v>
      </c>
      <c r="C17" s="1">
        <v>135</v>
      </c>
      <c r="D17" s="1">
        <v>48</v>
      </c>
      <c r="E17" s="1">
        <v>51</v>
      </c>
      <c r="F17" s="1">
        <v>123</v>
      </c>
      <c r="G17" s="6">
        <v>0.15</v>
      </c>
      <c r="H17" s="1">
        <v>60</v>
      </c>
      <c r="I17" s="1"/>
      <c r="J17" s="1">
        <v>54</v>
      </c>
      <c r="K17" s="1">
        <f t="shared" si="1"/>
        <v>-3</v>
      </c>
      <c r="L17" s="1">
        <f t="shared" si="2"/>
        <v>51</v>
      </c>
      <c r="M17" s="1"/>
      <c r="N17" s="1">
        <v>50</v>
      </c>
      <c r="O17" s="1">
        <f t="shared" si="3"/>
        <v>10.199999999999999</v>
      </c>
      <c r="P17" s="5"/>
      <c r="Q17" s="5"/>
      <c r="R17" s="1"/>
      <c r="S17" s="1">
        <f t="shared" si="4"/>
        <v>16.96078431372549</v>
      </c>
      <c r="T17" s="1">
        <f t="shared" si="5"/>
        <v>16.96078431372549</v>
      </c>
      <c r="U17" s="1">
        <v>17.600000000000001</v>
      </c>
      <c r="V17" s="1">
        <v>13.4</v>
      </c>
      <c r="W17" s="1">
        <v>23.6</v>
      </c>
      <c r="X17" s="1">
        <v>38.6</v>
      </c>
      <c r="Y17" s="1">
        <v>17.8</v>
      </c>
      <c r="Z17" s="17" t="s">
        <v>117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30</v>
      </c>
      <c r="C18" s="1">
        <v>173</v>
      </c>
      <c r="D18" s="1">
        <v>48</v>
      </c>
      <c r="E18" s="1">
        <v>67</v>
      </c>
      <c r="F18" s="1">
        <v>144</v>
      </c>
      <c r="G18" s="6">
        <v>0.15</v>
      </c>
      <c r="H18" s="1">
        <v>60</v>
      </c>
      <c r="I18" s="1"/>
      <c r="J18" s="1">
        <v>69</v>
      </c>
      <c r="K18" s="1">
        <f t="shared" si="1"/>
        <v>-2</v>
      </c>
      <c r="L18" s="1">
        <f t="shared" si="2"/>
        <v>67</v>
      </c>
      <c r="M18" s="1"/>
      <c r="N18" s="1">
        <v>100</v>
      </c>
      <c r="O18" s="1">
        <f t="shared" si="3"/>
        <v>13.4</v>
      </c>
      <c r="P18" s="5"/>
      <c r="Q18" s="5"/>
      <c r="R18" s="1"/>
      <c r="S18" s="1">
        <f t="shared" si="4"/>
        <v>18.208955223880597</v>
      </c>
      <c r="T18" s="1">
        <f t="shared" si="5"/>
        <v>18.208955223880597</v>
      </c>
      <c r="U18" s="1">
        <v>24</v>
      </c>
      <c r="V18" s="1">
        <v>19.399999999999999</v>
      </c>
      <c r="W18" s="1">
        <v>24.2</v>
      </c>
      <c r="X18" s="1">
        <v>43.6</v>
      </c>
      <c r="Y18" s="1">
        <v>24.6</v>
      </c>
      <c r="Z18" s="17" t="s">
        <v>117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30</v>
      </c>
      <c r="C19" s="1">
        <v>211</v>
      </c>
      <c r="D19" s="1">
        <v>16</v>
      </c>
      <c r="E19" s="1">
        <v>58</v>
      </c>
      <c r="F19" s="1">
        <v>164</v>
      </c>
      <c r="G19" s="6">
        <v>0.15</v>
      </c>
      <c r="H19" s="1">
        <v>60</v>
      </c>
      <c r="I19" s="1"/>
      <c r="J19" s="1">
        <v>60</v>
      </c>
      <c r="K19" s="1">
        <f t="shared" si="1"/>
        <v>-2</v>
      </c>
      <c r="L19" s="1">
        <f t="shared" si="2"/>
        <v>58</v>
      </c>
      <c r="M19" s="1"/>
      <c r="N19" s="1"/>
      <c r="O19" s="1">
        <f t="shared" si="3"/>
        <v>11.6</v>
      </c>
      <c r="P19" s="5"/>
      <c r="Q19" s="5"/>
      <c r="R19" s="1"/>
      <c r="S19" s="1">
        <f t="shared" si="4"/>
        <v>14.13793103448276</v>
      </c>
      <c r="T19" s="1">
        <f t="shared" si="5"/>
        <v>14.13793103448276</v>
      </c>
      <c r="U19" s="1">
        <v>17.600000000000001</v>
      </c>
      <c r="V19" s="1">
        <v>17.2</v>
      </c>
      <c r="W19" s="1">
        <v>19.8</v>
      </c>
      <c r="X19" s="1">
        <v>46.4</v>
      </c>
      <c r="Y19" s="1">
        <v>16.2</v>
      </c>
      <c r="Z19" s="1"/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32</v>
      </c>
      <c r="C20" s="1">
        <v>19.765999999999998</v>
      </c>
      <c r="D20" s="1">
        <v>36.259</v>
      </c>
      <c r="E20" s="1">
        <v>12.802</v>
      </c>
      <c r="F20" s="1">
        <v>35.768999999999998</v>
      </c>
      <c r="G20" s="6">
        <v>1</v>
      </c>
      <c r="H20" s="1">
        <v>120</v>
      </c>
      <c r="I20" s="1"/>
      <c r="J20" s="1">
        <v>18.7</v>
      </c>
      <c r="K20" s="1">
        <f t="shared" si="1"/>
        <v>-5.8979999999999997</v>
      </c>
      <c r="L20" s="1">
        <f t="shared" si="2"/>
        <v>12.802</v>
      </c>
      <c r="M20" s="1"/>
      <c r="N20" s="1"/>
      <c r="O20" s="1">
        <f t="shared" si="3"/>
        <v>2.5604</v>
      </c>
      <c r="P20" s="5"/>
      <c r="Q20" s="5"/>
      <c r="R20" s="1"/>
      <c r="S20" s="1">
        <f t="shared" si="4"/>
        <v>13.970082799562567</v>
      </c>
      <c r="T20" s="1">
        <f t="shared" si="5"/>
        <v>13.970082799562567</v>
      </c>
      <c r="U20" s="1">
        <v>3.726</v>
      </c>
      <c r="V20" s="1">
        <v>0.94440000000000013</v>
      </c>
      <c r="W20" s="1">
        <v>2.5232000000000001</v>
      </c>
      <c r="X20" s="1">
        <v>3.0558000000000001</v>
      </c>
      <c r="Y20" s="1">
        <v>5.44</v>
      </c>
      <c r="Z20" s="1"/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32</v>
      </c>
      <c r="C21" s="1">
        <v>144.6</v>
      </c>
      <c r="D21" s="1"/>
      <c r="E21" s="1">
        <v>65.33</v>
      </c>
      <c r="F21" s="1">
        <v>72.123999999999995</v>
      </c>
      <c r="G21" s="6">
        <v>1</v>
      </c>
      <c r="H21" s="1">
        <v>60</v>
      </c>
      <c r="I21" s="1"/>
      <c r="J21" s="1">
        <v>67.599999999999994</v>
      </c>
      <c r="K21" s="1">
        <f t="shared" si="1"/>
        <v>-2.269999999999996</v>
      </c>
      <c r="L21" s="1">
        <f t="shared" si="2"/>
        <v>65.33</v>
      </c>
      <c r="M21" s="1"/>
      <c r="N21" s="1"/>
      <c r="O21" s="1">
        <f t="shared" si="3"/>
        <v>13.065999999999999</v>
      </c>
      <c r="P21" s="5">
        <f t="shared" ref="P21:P24" si="9">ROUND(13*O21-N21-F21,0)</f>
        <v>98</v>
      </c>
      <c r="Q21" s="5"/>
      <c r="R21" s="1"/>
      <c r="S21" s="1">
        <f t="shared" si="4"/>
        <v>13.020358181539875</v>
      </c>
      <c r="T21" s="1">
        <f t="shared" si="5"/>
        <v>5.5199755089545386</v>
      </c>
      <c r="U21" s="1">
        <v>7.5075999999999992</v>
      </c>
      <c r="V21" s="1">
        <v>2.7347999999999999</v>
      </c>
      <c r="W21" s="1">
        <v>14.009</v>
      </c>
      <c r="X21" s="1">
        <v>4.3696000000000002</v>
      </c>
      <c r="Y21" s="1">
        <v>13.848800000000001</v>
      </c>
      <c r="Z21" s="1"/>
      <c r="AA21" s="1">
        <f t="shared" si="6"/>
        <v>98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32</v>
      </c>
      <c r="C22" s="1">
        <v>90.3</v>
      </c>
      <c r="D22" s="1">
        <v>5.5E-2</v>
      </c>
      <c r="E22" s="1">
        <v>37.542999999999999</v>
      </c>
      <c r="F22" s="1">
        <v>50.805999999999997</v>
      </c>
      <c r="G22" s="6">
        <v>1</v>
      </c>
      <c r="H22" s="1">
        <v>60</v>
      </c>
      <c r="I22" s="1"/>
      <c r="J22" s="1">
        <v>38.1</v>
      </c>
      <c r="K22" s="1">
        <f t="shared" si="1"/>
        <v>-0.55700000000000216</v>
      </c>
      <c r="L22" s="1">
        <f t="shared" si="2"/>
        <v>37.542999999999999</v>
      </c>
      <c r="M22" s="1"/>
      <c r="N22" s="1"/>
      <c r="O22" s="1">
        <f t="shared" si="3"/>
        <v>7.5085999999999995</v>
      </c>
      <c r="P22" s="5">
        <f t="shared" si="9"/>
        <v>47</v>
      </c>
      <c r="Q22" s="5"/>
      <c r="R22" s="1"/>
      <c r="S22" s="1">
        <f t="shared" si="4"/>
        <v>13.025863676317822</v>
      </c>
      <c r="T22" s="1">
        <f t="shared" si="5"/>
        <v>6.7663745571744398</v>
      </c>
      <c r="U22" s="1">
        <v>6.3128000000000002</v>
      </c>
      <c r="V22" s="1">
        <v>2.7753999999999999</v>
      </c>
      <c r="W22" s="1">
        <v>10.154</v>
      </c>
      <c r="X22" s="1">
        <v>5.4534000000000002</v>
      </c>
      <c r="Y22" s="1">
        <v>9.1451999999999991</v>
      </c>
      <c r="Z22" s="1"/>
      <c r="AA22" s="1">
        <f t="shared" si="6"/>
        <v>47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32</v>
      </c>
      <c r="C23" s="1">
        <v>283.65300000000002</v>
      </c>
      <c r="D23" s="1">
        <v>581.20899999999995</v>
      </c>
      <c r="E23" s="1">
        <v>645.61400000000003</v>
      </c>
      <c r="F23" s="1">
        <v>150.58099999999999</v>
      </c>
      <c r="G23" s="6">
        <v>1</v>
      </c>
      <c r="H23" s="1">
        <v>45</v>
      </c>
      <c r="I23" s="1"/>
      <c r="J23" s="1">
        <v>621.41099999999994</v>
      </c>
      <c r="K23" s="1">
        <f t="shared" si="1"/>
        <v>24.203000000000088</v>
      </c>
      <c r="L23" s="1">
        <f t="shared" si="2"/>
        <v>415.40300000000002</v>
      </c>
      <c r="M23" s="1">
        <v>230.21100000000001</v>
      </c>
      <c r="N23" s="1">
        <v>300</v>
      </c>
      <c r="O23" s="1">
        <f t="shared" si="3"/>
        <v>83.080600000000004</v>
      </c>
      <c r="P23" s="5">
        <f t="shared" si="9"/>
        <v>629</v>
      </c>
      <c r="Q23" s="5"/>
      <c r="R23" s="1"/>
      <c r="S23" s="1">
        <f t="shared" si="4"/>
        <v>12.994381359787965</v>
      </c>
      <c r="T23" s="1">
        <f t="shared" si="5"/>
        <v>5.4234201486267555</v>
      </c>
      <c r="U23" s="1">
        <v>66.6982</v>
      </c>
      <c r="V23" s="1">
        <v>57.640200000000007</v>
      </c>
      <c r="W23" s="1">
        <v>28.84500000000001</v>
      </c>
      <c r="X23" s="1">
        <v>77.837800000000001</v>
      </c>
      <c r="Y23" s="1">
        <v>57.230200000000004</v>
      </c>
      <c r="Z23" s="1"/>
      <c r="AA23" s="1">
        <f t="shared" si="6"/>
        <v>629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32</v>
      </c>
      <c r="C24" s="1">
        <v>153.47999999999999</v>
      </c>
      <c r="D24" s="1">
        <v>183.75299999999999</v>
      </c>
      <c r="E24" s="1">
        <v>120.65900000000001</v>
      </c>
      <c r="F24" s="1">
        <v>176.92099999999999</v>
      </c>
      <c r="G24" s="6">
        <v>1</v>
      </c>
      <c r="H24" s="1">
        <v>60</v>
      </c>
      <c r="I24" s="1"/>
      <c r="J24" s="1">
        <v>127.6</v>
      </c>
      <c r="K24" s="1">
        <f t="shared" si="1"/>
        <v>-6.9409999999999883</v>
      </c>
      <c r="L24" s="1">
        <f t="shared" si="2"/>
        <v>120.65900000000001</v>
      </c>
      <c r="M24" s="1"/>
      <c r="N24" s="1">
        <v>120</v>
      </c>
      <c r="O24" s="1">
        <f t="shared" si="3"/>
        <v>24.131800000000002</v>
      </c>
      <c r="P24" s="5">
        <f t="shared" si="9"/>
        <v>17</v>
      </c>
      <c r="Q24" s="5"/>
      <c r="R24" s="1"/>
      <c r="S24" s="1">
        <f t="shared" si="4"/>
        <v>13.008602756528729</v>
      </c>
      <c r="T24" s="1">
        <f t="shared" si="5"/>
        <v>12.304138108222345</v>
      </c>
      <c r="U24" s="1">
        <v>30.087800000000001</v>
      </c>
      <c r="V24" s="1">
        <v>24.3962</v>
      </c>
      <c r="W24" s="1">
        <v>29.927</v>
      </c>
      <c r="X24" s="1">
        <v>31.0684</v>
      </c>
      <c r="Y24" s="1">
        <v>26.864599999999999</v>
      </c>
      <c r="Z24" s="1"/>
      <c r="AA24" s="1">
        <f t="shared" si="6"/>
        <v>17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30</v>
      </c>
      <c r="C25" s="1">
        <v>298</v>
      </c>
      <c r="D25" s="1">
        <v>488</v>
      </c>
      <c r="E25" s="1">
        <v>253</v>
      </c>
      <c r="F25" s="1">
        <v>451</v>
      </c>
      <c r="G25" s="6">
        <v>0.25</v>
      </c>
      <c r="H25" s="1">
        <v>120</v>
      </c>
      <c r="I25" s="1"/>
      <c r="J25" s="1">
        <v>258</v>
      </c>
      <c r="K25" s="1">
        <f t="shared" si="1"/>
        <v>-5</v>
      </c>
      <c r="L25" s="1">
        <f t="shared" si="2"/>
        <v>253</v>
      </c>
      <c r="M25" s="1"/>
      <c r="N25" s="1">
        <v>250</v>
      </c>
      <c r="O25" s="1">
        <f t="shared" si="3"/>
        <v>50.6</v>
      </c>
      <c r="P25" s="5"/>
      <c r="Q25" s="5"/>
      <c r="R25" s="1"/>
      <c r="S25" s="1">
        <f t="shared" si="4"/>
        <v>13.853754940711463</v>
      </c>
      <c r="T25" s="1">
        <f t="shared" si="5"/>
        <v>13.853754940711463</v>
      </c>
      <c r="U25" s="1">
        <v>74.2</v>
      </c>
      <c r="V25" s="1">
        <v>66</v>
      </c>
      <c r="W25" s="1">
        <v>71.8</v>
      </c>
      <c r="X25" s="1">
        <v>69.2</v>
      </c>
      <c r="Y25" s="1">
        <v>90.8</v>
      </c>
      <c r="Z25" s="1"/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32</v>
      </c>
      <c r="C26" s="1">
        <v>313.71100000000001</v>
      </c>
      <c r="D26" s="1">
        <v>697.55399999999997</v>
      </c>
      <c r="E26" s="1">
        <v>674.42</v>
      </c>
      <c r="F26" s="1">
        <v>265.166</v>
      </c>
      <c r="G26" s="6">
        <v>1</v>
      </c>
      <c r="H26" s="1">
        <v>45</v>
      </c>
      <c r="I26" s="1"/>
      <c r="J26" s="1">
        <v>635.01300000000003</v>
      </c>
      <c r="K26" s="1">
        <f t="shared" si="1"/>
        <v>39.406999999999925</v>
      </c>
      <c r="L26" s="1">
        <f t="shared" si="2"/>
        <v>430.81699999999995</v>
      </c>
      <c r="M26" s="1">
        <v>243.60300000000001</v>
      </c>
      <c r="N26" s="1">
        <v>350</v>
      </c>
      <c r="O26" s="1">
        <f t="shared" si="3"/>
        <v>86.163399999999996</v>
      </c>
      <c r="P26" s="5">
        <f t="shared" ref="P26:P27" si="10">ROUND(13*O26-N26-F26,0)</f>
        <v>505</v>
      </c>
      <c r="Q26" s="5"/>
      <c r="R26" s="1"/>
      <c r="S26" s="1">
        <f t="shared" si="4"/>
        <v>13.000485124774556</v>
      </c>
      <c r="T26" s="1">
        <f t="shared" si="5"/>
        <v>7.1395279202074198</v>
      </c>
      <c r="U26" s="1">
        <v>75.158600000000007</v>
      </c>
      <c r="V26" s="1">
        <v>65.494599999999991</v>
      </c>
      <c r="W26" s="1">
        <v>60.168399999999998</v>
      </c>
      <c r="X26" s="1">
        <v>65.129600000000011</v>
      </c>
      <c r="Y26" s="1">
        <v>62.990599999999993</v>
      </c>
      <c r="Z26" s="1"/>
      <c r="AA26" s="1">
        <f t="shared" si="6"/>
        <v>505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30</v>
      </c>
      <c r="C27" s="1">
        <v>512</v>
      </c>
      <c r="D27" s="1">
        <v>152</v>
      </c>
      <c r="E27" s="1">
        <v>281</v>
      </c>
      <c r="F27" s="1">
        <v>261</v>
      </c>
      <c r="G27" s="6">
        <v>0.12</v>
      </c>
      <c r="H27" s="1">
        <v>60</v>
      </c>
      <c r="I27" s="1"/>
      <c r="J27" s="1">
        <v>276</v>
      </c>
      <c r="K27" s="1">
        <f t="shared" si="1"/>
        <v>5</v>
      </c>
      <c r="L27" s="1">
        <f t="shared" si="2"/>
        <v>281</v>
      </c>
      <c r="M27" s="1"/>
      <c r="N27" s="1">
        <v>350</v>
      </c>
      <c r="O27" s="1">
        <f t="shared" si="3"/>
        <v>56.2</v>
      </c>
      <c r="P27" s="5">
        <f t="shared" si="10"/>
        <v>120</v>
      </c>
      <c r="Q27" s="5"/>
      <c r="R27" s="1"/>
      <c r="S27" s="1">
        <f t="shared" si="4"/>
        <v>13.007117437722419</v>
      </c>
      <c r="T27" s="1">
        <f t="shared" si="5"/>
        <v>10.871886120996441</v>
      </c>
      <c r="U27" s="1">
        <v>68.599999999999994</v>
      </c>
      <c r="V27" s="1">
        <v>51.2</v>
      </c>
      <c r="W27" s="1">
        <v>76.8</v>
      </c>
      <c r="X27" s="1">
        <v>69.400000000000006</v>
      </c>
      <c r="Y27" s="1">
        <v>66.400000000000006</v>
      </c>
      <c r="Z27" s="1"/>
      <c r="AA27" s="1">
        <f t="shared" si="6"/>
        <v>14.399999999999999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30</v>
      </c>
      <c r="C28" s="1">
        <v>371</v>
      </c>
      <c r="D28" s="1">
        <v>688</v>
      </c>
      <c r="E28" s="1">
        <v>613</v>
      </c>
      <c r="F28" s="1">
        <v>374</v>
      </c>
      <c r="G28" s="6">
        <v>0.25</v>
      </c>
      <c r="H28" s="1">
        <v>120</v>
      </c>
      <c r="I28" s="1"/>
      <c r="J28" s="1">
        <v>605</v>
      </c>
      <c r="K28" s="1">
        <f t="shared" si="1"/>
        <v>8</v>
      </c>
      <c r="L28" s="1">
        <f t="shared" si="2"/>
        <v>277</v>
      </c>
      <c r="M28" s="1">
        <v>336</v>
      </c>
      <c r="N28" s="1">
        <v>350</v>
      </c>
      <c r="O28" s="1">
        <f t="shared" si="3"/>
        <v>55.4</v>
      </c>
      <c r="P28" s="5"/>
      <c r="Q28" s="5"/>
      <c r="R28" s="1"/>
      <c r="S28" s="1">
        <f t="shared" si="4"/>
        <v>13.068592057761734</v>
      </c>
      <c r="T28" s="1">
        <f t="shared" si="5"/>
        <v>13.068592057761734</v>
      </c>
      <c r="U28" s="1">
        <v>80.400000000000006</v>
      </c>
      <c r="V28" s="1">
        <v>63.2</v>
      </c>
      <c r="W28" s="1">
        <v>80</v>
      </c>
      <c r="X28" s="1">
        <v>71.8</v>
      </c>
      <c r="Y28" s="1">
        <v>96.2</v>
      </c>
      <c r="Z28" s="1"/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32</v>
      </c>
      <c r="C29" s="1">
        <v>63.902000000000001</v>
      </c>
      <c r="D29" s="1">
        <v>49.058999999999997</v>
      </c>
      <c r="E29" s="1">
        <v>35.993000000000002</v>
      </c>
      <c r="F29" s="1">
        <v>63.651000000000003</v>
      </c>
      <c r="G29" s="6">
        <v>1</v>
      </c>
      <c r="H29" s="1">
        <v>120</v>
      </c>
      <c r="I29" s="1"/>
      <c r="J29" s="1">
        <v>35.6</v>
      </c>
      <c r="K29" s="1">
        <f t="shared" si="1"/>
        <v>0.39300000000000068</v>
      </c>
      <c r="L29" s="1">
        <f t="shared" si="2"/>
        <v>35.993000000000002</v>
      </c>
      <c r="M29" s="1"/>
      <c r="N29" s="1"/>
      <c r="O29" s="1">
        <f t="shared" si="3"/>
        <v>7.1986000000000008</v>
      </c>
      <c r="P29" s="5">
        <f t="shared" ref="P29:P31" si="11">ROUND(13*O29-N29-F29,0)</f>
        <v>30</v>
      </c>
      <c r="Q29" s="5"/>
      <c r="R29" s="1"/>
      <c r="S29" s="1">
        <f t="shared" si="4"/>
        <v>13.009612980301725</v>
      </c>
      <c r="T29" s="1">
        <f t="shared" si="5"/>
        <v>8.842135970883227</v>
      </c>
      <c r="U29" s="1">
        <v>7.5581999999999994</v>
      </c>
      <c r="V29" s="1">
        <v>3.7644000000000002</v>
      </c>
      <c r="W29" s="1">
        <v>8.1254000000000008</v>
      </c>
      <c r="X29" s="1">
        <v>6.0164</v>
      </c>
      <c r="Y29" s="1">
        <v>6.9043999999999999</v>
      </c>
      <c r="Z29" s="1"/>
      <c r="AA29" s="1">
        <f t="shared" si="6"/>
        <v>30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32</v>
      </c>
      <c r="C30" s="1">
        <v>110.8</v>
      </c>
      <c r="D30" s="1">
        <v>435.32799999999997</v>
      </c>
      <c r="E30" s="1">
        <v>335.786</v>
      </c>
      <c r="F30" s="1">
        <v>150.61600000000001</v>
      </c>
      <c r="G30" s="6">
        <v>1</v>
      </c>
      <c r="H30" s="1">
        <v>45</v>
      </c>
      <c r="I30" s="1"/>
      <c r="J30" s="1">
        <v>358</v>
      </c>
      <c r="K30" s="1">
        <f t="shared" si="1"/>
        <v>-22.213999999999999</v>
      </c>
      <c r="L30" s="1">
        <f t="shared" si="2"/>
        <v>335.786</v>
      </c>
      <c r="M30" s="1"/>
      <c r="N30" s="1">
        <v>150</v>
      </c>
      <c r="O30" s="1">
        <f t="shared" si="3"/>
        <v>67.157200000000003</v>
      </c>
      <c r="P30" s="5">
        <f t="shared" si="11"/>
        <v>572</v>
      </c>
      <c r="Q30" s="5"/>
      <c r="R30" s="1"/>
      <c r="S30" s="1">
        <f t="shared" si="4"/>
        <v>12.993632849493427</v>
      </c>
      <c r="T30" s="1">
        <f t="shared" si="5"/>
        <v>4.4763033598780169</v>
      </c>
      <c r="U30" s="1">
        <v>46.345399999999998</v>
      </c>
      <c r="V30" s="1">
        <v>39.827599999999997</v>
      </c>
      <c r="W30" s="1">
        <v>37.394799999999996</v>
      </c>
      <c r="X30" s="1">
        <v>51.615599999999993</v>
      </c>
      <c r="Y30" s="1">
        <v>49.804400000000001</v>
      </c>
      <c r="Z30" s="1"/>
      <c r="AA30" s="1">
        <f t="shared" si="6"/>
        <v>572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32</v>
      </c>
      <c r="C31" s="1">
        <v>189.82599999999999</v>
      </c>
      <c r="D31" s="1">
        <v>357.99700000000001</v>
      </c>
      <c r="E31" s="1">
        <v>352.62299999999999</v>
      </c>
      <c r="F31" s="1">
        <v>150.083</v>
      </c>
      <c r="G31" s="6">
        <v>1</v>
      </c>
      <c r="H31" s="1">
        <v>60</v>
      </c>
      <c r="I31" s="1"/>
      <c r="J31" s="1">
        <v>408.64699999999999</v>
      </c>
      <c r="K31" s="1">
        <f t="shared" si="1"/>
        <v>-56.024000000000001</v>
      </c>
      <c r="L31" s="1">
        <f t="shared" si="2"/>
        <v>251.27600000000001</v>
      </c>
      <c r="M31" s="1">
        <v>101.34699999999999</v>
      </c>
      <c r="N31" s="1">
        <v>350</v>
      </c>
      <c r="O31" s="1">
        <f t="shared" si="3"/>
        <v>50.255200000000002</v>
      </c>
      <c r="P31" s="5">
        <f t="shared" si="11"/>
        <v>153</v>
      </c>
      <c r="Q31" s="5"/>
      <c r="R31" s="1"/>
      <c r="S31" s="1">
        <f t="shared" si="4"/>
        <v>12.995331826358266</v>
      </c>
      <c r="T31" s="1">
        <f t="shared" si="5"/>
        <v>9.9508707556630949</v>
      </c>
      <c r="U31" s="1">
        <v>55.06</v>
      </c>
      <c r="V31" s="1">
        <v>35.127400000000002</v>
      </c>
      <c r="W31" s="1">
        <v>45.143799999999999</v>
      </c>
      <c r="X31" s="1">
        <v>62.585799999999992</v>
      </c>
      <c r="Y31" s="1">
        <v>39.165599999999998</v>
      </c>
      <c r="Z31" s="1"/>
      <c r="AA31" s="1">
        <f t="shared" si="6"/>
        <v>153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59</v>
      </c>
      <c r="B32" s="1" t="s">
        <v>30</v>
      </c>
      <c r="C32" s="1"/>
      <c r="D32" s="1">
        <v>16</v>
      </c>
      <c r="E32" s="1"/>
      <c r="F32" s="1">
        <v>16</v>
      </c>
      <c r="G32" s="6">
        <v>0.22</v>
      </c>
      <c r="H32" s="1">
        <f>VLOOKUP(LEFT(A32,4),[1]Бланк!$A:$J,9,0)</f>
        <v>120</v>
      </c>
      <c r="I32" s="1"/>
      <c r="J32" s="1"/>
      <c r="K32" s="1">
        <f t="shared" si="1"/>
        <v>0</v>
      </c>
      <c r="L32" s="1">
        <f t="shared" si="2"/>
        <v>0</v>
      </c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1" t="s">
        <v>116</v>
      </c>
      <c r="AA32" s="1">
        <f t="shared" si="6"/>
        <v>0</v>
      </c>
      <c r="AB32" s="1"/>
      <c r="AC32" s="1" t="str">
        <f>VLOOKUP(LEFT(A32,4),[1]Бланк!$A:$B,2,0)</f>
        <v xml:space="preserve"> ОХОТНИЧЬЯ Папа может с/к в/у 1/220 8шт.</v>
      </c>
      <c r="AD32" s="1">
        <f>VLOOKUP(LEFT(A32,4),[1]Бланк!$A:$J,4,0)</f>
        <v>1001060755931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32</v>
      </c>
      <c r="C33" s="1">
        <v>199</v>
      </c>
      <c r="D33" s="1">
        <v>3.0459999999999998</v>
      </c>
      <c r="E33" s="1">
        <v>174.655</v>
      </c>
      <c r="F33" s="1"/>
      <c r="G33" s="6">
        <v>1</v>
      </c>
      <c r="H33" s="1">
        <v>45</v>
      </c>
      <c r="I33" s="1"/>
      <c r="J33" s="1">
        <v>158</v>
      </c>
      <c r="K33" s="1">
        <f t="shared" si="1"/>
        <v>16.655000000000001</v>
      </c>
      <c r="L33" s="1">
        <f t="shared" si="2"/>
        <v>174.655</v>
      </c>
      <c r="M33" s="1"/>
      <c r="N33" s="1"/>
      <c r="O33" s="1">
        <f t="shared" si="3"/>
        <v>34.930999999999997</v>
      </c>
      <c r="P33" s="5">
        <f>ROUND(9*O33-N33-F33,0)</f>
        <v>314</v>
      </c>
      <c r="Q33" s="5"/>
      <c r="R33" s="1"/>
      <c r="S33" s="1">
        <f t="shared" si="4"/>
        <v>8.9891500386476206</v>
      </c>
      <c r="T33" s="1">
        <f t="shared" si="5"/>
        <v>0</v>
      </c>
      <c r="U33" s="1">
        <v>8.2706</v>
      </c>
      <c r="V33" s="1">
        <v>9.745000000000001</v>
      </c>
      <c r="W33" s="1">
        <v>23.906600000000001</v>
      </c>
      <c r="X33" s="1">
        <v>13.081799999999999</v>
      </c>
      <c r="Y33" s="1">
        <v>14.988</v>
      </c>
      <c r="Z33" s="1"/>
      <c r="AA33" s="1">
        <f t="shared" si="6"/>
        <v>314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61</v>
      </c>
      <c r="B34" s="1" t="s">
        <v>30</v>
      </c>
      <c r="C34" s="1"/>
      <c r="D34" s="1">
        <v>96</v>
      </c>
      <c r="E34" s="1"/>
      <c r="F34" s="1">
        <v>96</v>
      </c>
      <c r="G34" s="6">
        <v>0.4</v>
      </c>
      <c r="H34" s="1">
        <f>VLOOKUP(LEFT(A34,4),[1]Бланк!$A:$J,9,0)</f>
        <v>60</v>
      </c>
      <c r="I34" s="1"/>
      <c r="J34" s="1"/>
      <c r="K34" s="1">
        <f t="shared" si="1"/>
        <v>0</v>
      </c>
      <c r="L34" s="1">
        <f t="shared" si="2"/>
        <v>0</v>
      </c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1" t="s">
        <v>116</v>
      </c>
      <c r="AA34" s="1">
        <f t="shared" si="6"/>
        <v>0</v>
      </c>
      <c r="AB34" s="1"/>
      <c r="AC34" s="1" t="str">
        <f>VLOOKUP(LEFT(A34,4),[1]Бланк!$A:$B,2,0)</f>
        <v>ВРЕМЯ ОКРОШКИ Папа может вар п/о 0,4кг</v>
      </c>
      <c r="AD34" s="1">
        <f>VLOOKUP(LEFT(A34,4),[1]Бланк!$A:$J,4,0)</f>
        <v>1001014765992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62</v>
      </c>
      <c r="B35" s="1" t="s">
        <v>32</v>
      </c>
      <c r="C35" s="1"/>
      <c r="D35" s="1">
        <v>152.06700000000001</v>
      </c>
      <c r="E35" s="1"/>
      <c r="F35" s="1">
        <v>152.06700000000001</v>
      </c>
      <c r="G35" s="6">
        <v>1</v>
      </c>
      <c r="H35" s="1">
        <f>VLOOKUP(LEFT(A35,4),[1]Бланк!$A:$J,9,0)</f>
        <v>60</v>
      </c>
      <c r="I35" s="1"/>
      <c r="J35" s="1"/>
      <c r="K35" s="1">
        <f t="shared" si="1"/>
        <v>0</v>
      </c>
      <c r="L35" s="1">
        <f t="shared" si="2"/>
        <v>0</v>
      </c>
      <c r="M35" s="1"/>
      <c r="N35" s="1">
        <v>200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1" t="s">
        <v>116</v>
      </c>
      <c r="AA35" s="1">
        <f t="shared" si="6"/>
        <v>0</v>
      </c>
      <c r="AB35" s="1"/>
      <c r="AC35" s="1" t="str">
        <f>VLOOKUP(LEFT(A35,4),[1]Бланк!$A:$B,2,0)</f>
        <v>ВРЕМЯ ОКРОШКИ Папа может вар п/о</v>
      </c>
      <c r="AD35" s="1">
        <f>VLOOKUP(LEFT(A35,4),[1]Бланк!$A:$J,4,0)</f>
        <v>1001014765993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32</v>
      </c>
      <c r="C36" s="1">
        <v>92</v>
      </c>
      <c r="D36" s="1">
        <v>24.454000000000001</v>
      </c>
      <c r="E36" s="16">
        <f>18.849+E82</f>
        <v>20.196999999999999</v>
      </c>
      <c r="F36" s="1">
        <v>89.537000000000006</v>
      </c>
      <c r="G36" s="6">
        <v>1</v>
      </c>
      <c r="H36" s="1">
        <v>60</v>
      </c>
      <c r="I36" s="1"/>
      <c r="J36" s="1">
        <v>19.600000000000001</v>
      </c>
      <c r="K36" s="1">
        <f t="shared" ref="K36:K65" si="12">E36-J36</f>
        <v>0.59699999999999775</v>
      </c>
      <c r="L36" s="1">
        <f t="shared" si="2"/>
        <v>20.196999999999999</v>
      </c>
      <c r="M36" s="1"/>
      <c r="N36" s="1"/>
      <c r="O36" s="1">
        <f t="shared" si="3"/>
        <v>4.0393999999999997</v>
      </c>
      <c r="P36" s="5"/>
      <c r="Q36" s="5"/>
      <c r="R36" s="1"/>
      <c r="S36" s="1">
        <f t="shared" si="4"/>
        <v>22.165915730058924</v>
      </c>
      <c r="T36" s="1">
        <f t="shared" si="5"/>
        <v>22.165915730058924</v>
      </c>
      <c r="U36" s="1">
        <v>8.3414000000000001</v>
      </c>
      <c r="V36" s="1">
        <v>8.6495999999999995</v>
      </c>
      <c r="W36" s="1">
        <v>6.7187999999999999</v>
      </c>
      <c r="X36" s="1">
        <v>24.8202</v>
      </c>
      <c r="Y36" s="1">
        <v>25.554400000000001</v>
      </c>
      <c r="Z36" s="17" t="s">
        <v>117</v>
      </c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3" t="s">
        <v>64</v>
      </c>
      <c r="B37" s="13" t="s">
        <v>30</v>
      </c>
      <c r="C37" s="13">
        <v>826</v>
      </c>
      <c r="D37" s="13"/>
      <c r="E37" s="13">
        <v>677</v>
      </c>
      <c r="F37" s="13">
        <v>-22</v>
      </c>
      <c r="G37" s="14">
        <v>0</v>
      </c>
      <c r="H37" s="13">
        <v>45</v>
      </c>
      <c r="I37" s="13"/>
      <c r="J37" s="13">
        <v>679</v>
      </c>
      <c r="K37" s="13">
        <f t="shared" si="12"/>
        <v>-2</v>
      </c>
      <c r="L37" s="13">
        <f t="shared" si="2"/>
        <v>677</v>
      </c>
      <c r="M37" s="13"/>
      <c r="N37" s="13"/>
      <c r="O37" s="13">
        <f t="shared" si="3"/>
        <v>135.4</v>
      </c>
      <c r="P37" s="15"/>
      <c r="Q37" s="15"/>
      <c r="R37" s="13"/>
      <c r="S37" s="13">
        <f t="shared" si="4"/>
        <v>-0.16248153618906941</v>
      </c>
      <c r="T37" s="13">
        <f t="shared" si="5"/>
        <v>-0.16248153618906941</v>
      </c>
      <c r="U37" s="13">
        <v>150</v>
      </c>
      <c r="V37" s="13">
        <v>93</v>
      </c>
      <c r="W37" s="13">
        <v>166.6</v>
      </c>
      <c r="X37" s="13">
        <v>134.6</v>
      </c>
      <c r="Y37" s="13">
        <v>126</v>
      </c>
      <c r="Z37" s="13" t="s">
        <v>65</v>
      </c>
      <c r="AA37" s="13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3" t="s">
        <v>66</v>
      </c>
      <c r="B38" s="13" t="s">
        <v>32</v>
      </c>
      <c r="C38" s="13">
        <v>282.37900000000002</v>
      </c>
      <c r="D38" s="13">
        <v>0.57299999999999995</v>
      </c>
      <c r="E38" s="13"/>
      <c r="F38" s="13"/>
      <c r="G38" s="14">
        <v>0</v>
      </c>
      <c r="H38" s="13">
        <v>45</v>
      </c>
      <c r="I38" s="13"/>
      <c r="J38" s="13">
        <v>58</v>
      </c>
      <c r="K38" s="13">
        <f t="shared" si="12"/>
        <v>-58</v>
      </c>
      <c r="L38" s="13">
        <f t="shared" si="2"/>
        <v>0</v>
      </c>
      <c r="M38" s="13"/>
      <c r="N38" s="13"/>
      <c r="O38" s="13">
        <f t="shared" si="3"/>
        <v>0</v>
      </c>
      <c r="P38" s="15"/>
      <c r="Q38" s="15"/>
      <c r="R38" s="13"/>
      <c r="S38" s="13" t="e">
        <f t="shared" si="4"/>
        <v>#DIV/0!</v>
      </c>
      <c r="T38" s="13" t="e">
        <f t="shared" si="5"/>
        <v>#DIV/0!</v>
      </c>
      <c r="U38" s="13">
        <v>99.3934</v>
      </c>
      <c r="V38" s="13">
        <v>153.1566</v>
      </c>
      <c r="W38" s="13">
        <v>177.0472</v>
      </c>
      <c r="X38" s="13">
        <v>124.07380000000001</v>
      </c>
      <c r="Y38" s="13">
        <v>129.73699999999999</v>
      </c>
      <c r="Z38" s="13" t="s">
        <v>65</v>
      </c>
      <c r="AA38" s="13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67</v>
      </c>
      <c r="B39" s="1" t="s">
        <v>32</v>
      </c>
      <c r="C39" s="1">
        <v>180.4</v>
      </c>
      <c r="D39" s="1">
        <v>295.66199999999998</v>
      </c>
      <c r="E39" s="1">
        <v>143.911</v>
      </c>
      <c r="F39" s="1">
        <v>166.542</v>
      </c>
      <c r="G39" s="6">
        <v>1</v>
      </c>
      <c r="H39" s="1">
        <v>45</v>
      </c>
      <c r="I39" s="1"/>
      <c r="J39" s="1">
        <v>147</v>
      </c>
      <c r="K39" s="1">
        <f t="shared" si="12"/>
        <v>-3.0889999999999986</v>
      </c>
      <c r="L39" s="1">
        <f t="shared" si="2"/>
        <v>143.911</v>
      </c>
      <c r="M39" s="1"/>
      <c r="N39" s="1"/>
      <c r="O39" s="1">
        <f t="shared" si="3"/>
        <v>28.7822</v>
      </c>
      <c r="P39" s="5">
        <f t="shared" ref="P39:P41" si="13">ROUND(13*O39-N39-F39,0)</f>
        <v>208</v>
      </c>
      <c r="Q39" s="5"/>
      <c r="R39" s="1"/>
      <c r="S39" s="1">
        <f t="shared" si="4"/>
        <v>13.012973295995442</v>
      </c>
      <c r="T39" s="1">
        <f t="shared" si="5"/>
        <v>5.786284578663202</v>
      </c>
      <c r="U39" s="1">
        <v>33.540799999999997</v>
      </c>
      <c r="V39" s="1">
        <v>31.209800000000001</v>
      </c>
      <c r="W39" s="1">
        <v>35.5092</v>
      </c>
      <c r="X39" s="1">
        <v>44.314800000000012</v>
      </c>
      <c r="Y39" s="1">
        <v>45.860799999999998</v>
      </c>
      <c r="Z39" s="1"/>
      <c r="AA39" s="1">
        <f t="shared" si="6"/>
        <v>208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68</v>
      </c>
      <c r="B40" s="1" t="s">
        <v>32</v>
      </c>
      <c r="C40" s="1">
        <v>795.471</v>
      </c>
      <c r="D40" s="1">
        <v>1209.452</v>
      </c>
      <c r="E40" s="1">
        <v>1489.7550000000001</v>
      </c>
      <c r="F40" s="1">
        <v>403.55399999999997</v>
      </c>
      <c r="G40" s="6">
        <v>1</v>
      </c>
      <c r="H40" s="1">
        <v>45</v>
      </c>
      <c r="I40" s="1"/>
      <c r="J40" s="1">
        <v>1525.4110000000001</v>
      </c>
      <c r="K40" s="1">
        <f t="shared" si="12"/>
        <v>-35.655999999999949</v>
      </c>
      <c r="L40" s="1">
        <f t="shared" si="2"/>
        <v>688.34400000000016</v>
      </c>
      <c r="M40" s="1">
        <v>801.41099999999994</v>
      </c>
      <c r="N40" s="1">
        <v>800</v>
      </c>
      <c r="O40" s="1">
        <f t="shared" si="3"/>
        <v>137.66880000000003</v>
      </c>
      <c r="P40" s="5">
        <f t="shared" si="13"/>
        <v>586</v>
      </c>
      <c r="Q40" s="5"/>
      <c r="R40" s="1"/>
      <c r="S40" s="1">
        <f t="shared" si="4"/>
        <v>12.998980161082248</v>
      </c>
      <c r="T40" s="1">
        <f t="shared" si="5"/>
        <v>8.7423875271666471</v>
      </c>
      <c r="U40" s="1">
        <v>143.02940000000001</v>
      </c>
      <c r="V40" s="1">
        <v>99.905799999999999</v>
      </c>
      <c r="W40" s="1">
        <v>140.3066</v>
      </c>
      <c r="X40" s="1">
        <v>115.38460000000001</v>
      </c>
      <c r="Y40" s="1">
        <v>109.91160000000001</v>
      </c>
      <c r="Z40" s="1"/>
      <c r="AA40" s="1">
        <f t="shared" si="6"/>
        <v>586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69</v>
      </c>
      <c r="B41" s="1" t="s">
        <v>30</v>
      </c>
      <c r="C41" s="1">
        <v>180</v>
      </c>
      <c r="D41" s="1">
        <v>280</v>
      </c>
      <c r="E41" s="1">
        <v>232</v>
      </c>
      <c r="F41" s="1">
        <v>167</v>
      </c>
      <c r="G41" s="6">
        <v>0.36</v>
      </c>
      <c r="H41" s="1">
        <v>45</v>
      </c>
      <c r="I41" s="1"/>
      <c r="J41" s="1">
        <v>233</v>
      </c>
      <c r="K41" s="1">
        <f t="shared" si="12"/>
        <v>-1</v>
      </c>
      <c r="L41" s="1">
        <f t="shared" si="2"/>
        <v>232</v>
      </c>
      <c r="M41" s="1"/>
      <c r="N41" s="1"/>
      <c r="O41" s="1">
        <f t="shared" si="3"/>
        <v>46.4</v>
      </c>
      <c r="P41" s="5">
        <f t="shared" si="13"/>
        <v>436</v>
      </c>
      <c r="Q41" s="5"/>
      <c r="R41" s="1"/>
      <c r="S41" s="1">
        <f t="shared" si="4"/>
        <v>12.995689655172415</v>
      </c>
      <c r="T41" s="1">
        <f t="shared" si="5"/>
        <v>3.5991379310344827</v>
      </c>
      <c r="U41" s="1">
        <v>12</v>
      </c>
      <c r="V41" s="1">
        <v>33.6</v>
      </c>
      <c r="W41" s="1">
        <v>27</v>
      </c>
      <c r="X41" s="1">
        <v>0</v>
      </c>
      <c r="Y41" s="1">
        <v>26</v>
      </c>
      <c r="Z41" s="1"/>
      <c r="AA41" s="1">
        <f t="shared" si="6"/>
        <v>156.96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70</v>
      </c>
      <c r="B42" s="13" t="s">
        <v>32</v>
      </c>
      <c r="C42" s="13">
        <v>75.995999999999995</v>
      </c>
      <c r="D42" s="13"/>
      <c r="E42" s="13">
        <v>58.302</v>
      </c>
      <c r="F42" s="13"/>
      <c r="G42" s="14">
        <v>0</v>
      </c>
      <c r="H42" s="13">
        <v>45</v>
      </c>
      <c r="I42" s="13"/>
      <c r="J42" s="13">
        <v>61.6</v>
      </c>
      <c r="K42" s="13">
        <f t="shared" si="12"/>
        <v>-3.2980000000000018</v>
      </c>
      <c r="L42" s="13">
        <f t="shared" si="2"/>
        <v>58.302</v>
      </c>
      <c r="M42" s="13"/>
      <c r="N42" s="13"/>
      <c r="O42" s="13">
        <f t="shared" si="3"/>
        <v>11.660399999999999</v>
      </c>
      <c r="P42" s="15"/>
      <c r="Q42" s="15"/>
      <c r="R42" s="13"/>
      <c r="S42" s="13">
        <f t="shared" si="4"/>
        <v>0</v>
      </c>
      <c r="T42" s="13">
        <f t="shared" si="5"/>
        <v>0</v>
      </c>
      <c r="U42" s="13">
        <v>6.5263999999999998</v>
      </c>
      <c r="V42" s="13">
        <v>13.729799999999999</v>
      </c>
      <c r="W42" s="13">
        <v>12.361000000000001</v>
      </c>
      <c r="X42" s="13">
        <v>5.9648000000000003</v>
      </c>
      <c r="Y42" s="13">
        <v>24.892199999999999</v>
      </c>
      <c r="Z42" s="13" t="s">
        <v>65</v>
      </c>
      <c r="AA42" s="13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71</v>
      </c>
      <c r="B43" s="1" t="s">
        <v>32</v>
      </c>
      <c r="C43" s="1">
        <v>20.2</v>
      </c>
      <c r="D43" s="1">
        <v>102.25</v>
      </c>
      <c r="E43" s="1"/>
      <c r="F43" s="1">
        <v>102.25</v>
      </c>
      <c r="G43" s="6">
        <v>1</v>
      </c>
      <c r="H43" s="1">
        <v>45</v>
      </c>
      <c r="I43" s="1"/>
      <c r="J43" s="1">
        <v>10.5</v>
      </c>
      <c r="K43" s="1">
        <f t="shared" si="12"/>
        <v>-10.5</v>
      </c>
      <c r="L43" s="1">
        <f t="shared" si="2"/>
        <v>0</v>
      </c>
      <c r="M43" s="1"/>
      <c r="N43" s="1">
        <v>100</v>
      </c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20.191400000000002</v>
      </c>
      <c r="V43" s="1">
        <v>4.3029999999999999</v>
      </c>
      <c r="W43" s="1">
        <v>21.503599999999999</v>
      </c>
      <c r="X43" s="1">
        <v>10.284000000000001</v>
      </c>
      <c r="Y43" s="1">
        <v>14.074400000000001</v>
      </c>
      <c r="Z43" s="1"/>
      <c r="AA43" s="1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72</v>
      </c>
      <c r="B44" s="1" t="s">
        <v>30</v>
      </c>
      <c r="C44" s="1">
        <v>135</v>
      </c>
      <c r="D44" s="1">
        <v>90</v>
      </c>
      <c r="E44" s="1">
        <v>71</v>
      </c>
      <c r="F44" s="1">
        <v>125</v>
      </c>
      <c r="G44" s="6">
        <v>0.09</v>
      </c>
      <c r="H44" s="1">
        <v>45</v>
      </c>
      <c r="I44" s="1"/>
      <c r="J44" s="1">
        <v>75</v>
      </c>
      <c r="K44" s="1">
        <f t="shared" si="12"/>
        <v>-4</v>
      </c>
      <c r="L44" s="1">
        <f t="shared" si="2"/>
        <v>71</v>
      </c>
      <c r="M44" s="1"/>
      <c r="N44" s="1">
        <v>100</v>
      </c>
      <c r="O44" s="1">
        <f t="shared" si="3"/>
        <v>14.2</v>
      </c>
      <c r="P44" s="5"/>
      <c r="Q44" s="5"/>
      <c r="R44" s="1"/>
      <c r="S44" s="1">
        <f t="shared" si="4"/>
        <v>15.845070422535212</v>
      </c>
      <c r="T44" s="1">
        <f t="shared" si="5"/>
        <v>15.845070422535212</v>
      </c>
      <c r="U44" s="1">
        <v>23.4</v>
      </c>
      <c r="V44" s="1">
        <v>5.6</v>
      </c>
      <c r="W44" s="1">
        <v>18</v>
      </c>
      <c r="X44" s="1">
        <v>33</v>
      </c>
      <c r="Y44" s="1">
        <v>13.4</v>
      </c>
      <c r="Z44" s="1"/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73</v>
      </c>
      <c r="B45" s="1" t="s">
        <v>30</v>
      </c>
      <c r="C45" s="1">
        <v>148</v>
      </c>
      <c r="D45" s="1">
        <v>684</v>
      </c>
      <c r="E45" s="1">
        <v>425</v>
      </c>
      <c r="F45" s="1">
        <v>296</v>
      </c>
      <c r="G45" s="6">
        <v>0.3</v>
      </c>
      <c r="H45" s="1">
        <v>45</v>
      </c>
      <c r="I45" s="1"/>
      <c r="J45" s="1">
        <v>450</v>
      </c>
      <c r="K45" s="1">
        <f t="shared" si="12"/>
        <v>-25</v>
      </c>
      <c r="L45" s="1">
        <f t="shared" si="2"/>
        <v>329</v>
      </c>
      <c r="M45" s="1">
        <v>96</v>
      </c>
      <c r="N45" s="1">
        <v>600</v>
      </c>
      <c r="O45" s="1">
        <f t="shared" si="3"/>
        <v>65.8</v>
      </c>
      <c r="P45" s="5"/>
      <c r="Q45" s="5"/>
      <c r="R45" s="1"/>
      <c r="S45" s="1">
        <f t="shared" si="4"/>
        <v>13.617021276595745</v>
      </c>
      <c r="T45" s="1">
        <f t="shared" si="5"/>
        <v>13.617021276595745</v>
      </c>
      <c r="U45" s="1">
        <v>94.4</v>
      </c>
      <c r="V45" s="1">
        <v>69</v>
      </c>
      <c r="W45" s="1">
        <v>64.599999999999994</v>
      </c>
      <c r="X45" s="1">
        <v>77.8</v>
      </c>
      <c r="Y45" s="1">
        <v>81</v>
      </c>
      <c r="Z45" s="1"/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74</v>
      </c>
      <c r="B46" s="1" t="s">
        <v>30</v>
      </c>
      <c r="C46" s="1">
        <v>657</v>
      </c>
      <c r="D46" s="1">
        <v>144</v>
      </c>
      <c r="E46" s="1">
        <v>277</v>
      </c>
      <c r="F46" s="1">
        <v>458</v>
      </c>
      <c r="G46" s="6">
        <v>0.27</v>
      </c>
      <c r="H46" s="1">
        <v>45</v>
      </c>
      <c r="I46" s="1"/>
      <c r="J46" s="1">
        <v>273</v>
      </c>
      <c r="K46" s="1">
        <f t="shared" si="12"/>
        <v>4</v>
      </c>
      <c r="L46" s="1">
        <f t="shared" si="2"/>
        <v>277</v>
      </c>
      <c r="M46" s="1"/>
      <c r="N46" s="1">
        <v>300</v>
      </c>
      <c r="O46" s="1">
        <f t="shared" si="3"/>
        <v>55.4</v>
      </c>
      <c r="P46" s="5"/>
      <c r="Q46" s="5"/>
      <c r="R46" s="1"/>
      <c r="S46" s="1">
        <f t="shared" si="4"/>
        <v>13.68231046931408</v>
      </c>
      <c r="T46" s="1">
        <f t="shared" si="5"/>
        <v>13.68231046931408</v>
      </c>
      <c r="U46" s="1">
        <v>80.400000000000006</v>
      </c>
      <c r="V46" s="1">
        <v>32</v>
      </c>
      <c r="W46" s="1">
        <v>93</v>
      </c>
      <c r="X46" s="1">
        <v>73.599999999999994</v>
      </c>
      <c r="Y46" s="1">
        <v>60</v>
      </c>
      <c r="Z46" s="1"/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75</v>
      </c>
      <c r="B47" s="1" t="s">
        <v>32</v>
      </c>
      <c r="C47" s="1">
        <v>69.3</v>
      </c>
      <c r="D47" s="1">
        <v>52.625999999999998</v>
      </c>
      <c r="E47" s="1">
        <v>57.328000000000003</v>
      </c>
      <c r="F47" s="1">
        <v>51.734000000000002</v>
      </c>
      <c r="G47" s="6">
        <v>1</v>
      </c>
      <c r="H47" s="1">
        <v>45</v>
      </c>
      <c r="I47" s="1"/>
      <c r="J47" s="1">
        <v>67.599999999999994</v>
      </c>
      <c r="K47" s="1">
        <f t="shared" si="12"/>
        <v>-10.271999999999991</v>
      </c>
      <c r="L47" s="1">
        <f t="shared" si="2"/>
        <v>57.328000000000003</v>
      </c>
      <c r="M47" s="1"/>
      <c r="N47" s="1">
        <v>60</v>
      </c>
      <c r="O47" s="1">
        <f t="shared" si="3"/>
        <v>11.4656</v>
      </c>
      <c r="P47" s="5">
        <f t="shared" ref="P47:P49" si="14">ROUND(13*O47-N47-F47,0)</f>
        <v>37</v>
      </c>
      <c r="Q47" s="5"/>
      <c r="R47" s="1"/>
      <c r="S47" s="1">
        <f t="shared" si="4"/>
        <v>12.972195087915155</v>
      </c>
      <c r="T47" s="1">
        <f t="shared" si="5"/>
        <v>9.7451507116941123</v>
      </c>
      <c r="U47" s="1">
        <v>12.804</v>
      </c>
      <c r="V47" s="1">
        <v>3.5085999999999999</v>
      </c>
      <c r="W47" s="1">
        <v>8.3022000000000009</v>
      </c>
      <c r="X47" s="1">
        <v>11.1942</v>
      </c>
      <c r="Y47" s="1">
        <v>7.8912000000000004</v>
      </c>
      <c r="Z47" s="1"/>
      <c r="AA47" s="1">
        <f t="shared" si="6"/>
        <v>37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76</v>
      </c>
      <c r="B48" s="1" t="s">
        <v>32</v>
      </c>
      <c r="C48" s="1">
        <v>154.19999999999999</v>
      </c>
      <c r="D48" s="1">
        <v>358.80399999999997</v>
      </c>
      <c r="E48" s="1">
        <v>252.523</v>
      </c>
      <c r="F48" s="1">
        <v>221.678</v>
      </c>
      <c r="G48" s="6">
        <v>1</v>
      </c>
      <c r="H48" s="1">
        <v>45</v>
      </c>
      <c r="I48" s="1"/>
      <c r="J48" s="1">
        <v>248</v>
      </c>
      <c r="K48" s="1">
        <f t="shared" si="12"/>
        <v>4.5229999999999961</v>
      </c>
      <c r="L48" s="1">
        <f t="shared" si="2"/>
        <v>252.523</v>
      </c>
      <c r="M48" s="1"/>
      <c r="N48" s="1"/>
      <c r="O48" s="1">
        <f t="shared" si="3"/>
        <v>50.504599999999996</v>
      </c>
      <c r="P48" s="5">
        <f t="shared" si="14"/>
        <v>435</v>
      </c>
      <c r="Q48" s="5"/>
      <c r="R48" s="1"/>
      <c r="S48" s="1">
        <f t="shared" si="4"/>
        <v>13.002340380876198</v>
      </c>
      <c r="T48" s="1">
        <f t="shared" si="5"/>
        <v>4.3892635522308865</v>
      </c>
      <c r="U48" s="1">
        <v>14.3476</v>
      </c>
      <c r="V48" s="1">
        <v>35.558199999999999</v>
      </c>
      <c r="W48" s="1">
        <v>28.161799999999999</v>
      </c>
      <c r="X48" s="1">
        <v>26.810199999999998</v>
      </c>
      <c r="Y48" s="1">
        <v>29.232199999999999</v>
      </c>
      <c r="Z48" s="1"/>
      <c r="AA48" s="1">
        <f t="shared" si="6"/>
        <v>435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77</v>
      </c>
      <c r="B49" s="1" t="s">
        <v>30</v>
      </c>
      <c r="C49" s="1">
        <v>525</v>
      </c>
      <c r="D49" s="1">
        <v>393</v>
      </c>
      <c r="E49" s="1">
        <v>360</v>
      </c>
      <c r="F49" s="1">
        <v>479</v>
      </c>
      <c r="G49" s="6">
        <v>0.4</v>
      </c>
      <c r="H49" s="1">
        <v>60</v>
      </c>
      <c r="I49" s="1"/>
      <c r="J49" s="1">
        <v>350</v>
      </c>
      <c r="K49" s="1">
        <f t="shared" si="12"/>
        <v>10</v>
      </c>
      <c r="L49" s="1">
        <f t="shared" si="2"/>
        <v>312</v>
      </c>
      <c r="M49" s="1">
        <v>48</v>
      </c>
      <c r="N49" s="1">
        <v>150</v>
      </c>
      <c r="O49" s="1">
        <f t="shared" si="3"/>
        <v>62.4</v>
      </c>
      <c r="P49" s="5">
        <f t="shared" si="14"/>
        <v>182</v>
      </c>
      <c r="Q49" s="5"/>
      <c r="R49" s="1"/>
      <c r="S49" s="1">
        <f t="shared" si="4"/>
        <v>12.996794871794872</v>
      </c>
      <c r="T49" s="1">
        <f t="shared" si="5"/>
        <v>10.080128205128206</v>
      </c>
      <c r="U49" s="1">
        <v>72.599999999999994</v>
      </c>
      <c r="V49" s="1">
        <v>74.2</v>
      </c>
      <c r="W49" s="1">
        <v>91.6</v>
      </c>
      <c r="X49" s="1">
        <v>73.8</v>
      </c>
      <c r="Y49" s="1">
        <v>75.400000000000006</v>
      </c>
      <c r="Z49" s="1"/>
      <c r="AA49" s="1">
        <f t="shared" si="6"/>
        <v>72.8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78</v>
      </c>
      <c r="B50" s="1" t="s">
        <v>30</v>
      </c>
      <c r="C50" s="1">
        <v>321</v>
      </c>
      <c r="D50" s="1">
        <v>272</v>
      </c>
      <c r="E50" s="1">
        <v>155</v>
      </c>
      <c r="F50" s="1">
        <v>383</v>
      </c>
      <c r="G50" s="6">
        <v>0.4</v>
      </c>
      <c r="H50" s="1">
        <v>60</v>
      </c>
      <c r="I50" s="1"/>
      <c r="J50" s="1">
        <v>158</v>
      </c>
      <c r="K50" s="1">
        <f t="shared" si="12"/>
        <v>-3</v>
      </c>
      <c r="L50" s="1">
        <f t="shared" si="2"/>
        <v>155</v>
      </c>
      <c r="M50" s="1"/>
      <c r="N50" s="1">
        <v>300</v>
      </c>
      <c r="O50" s="1">
        <f t="shared" si="3"/>
        <v>31</v>
      </c>
      <c r="P50" s="5"/>
      <c r="Q50" s="5"/>
      <c r="R50" s="1"/>
      <c r="S50" s="1">
        <f t="shared" si="4"/>
        <v>22.032258064516128</v>
      </c>
      <c r="T50" s="1">
        <f t="shared" si="5"/>
        <v>22.032258064516128</v>
      </c>
      <c r="U50" s="1">
        <v>62.2</v>
      </c>
      <c r="V50" s="1">
        <v>50.4</v>
      </c>
      <c r="W50" s="1">
        <v>64.8</v>
      </c>
      <c r="X50" s="1">
        <v>55.8</v>
      </c>
      <c r="Y50" s="1">
        <v>55.4</v>
      </c>
      <c r="Z50" s="17" t="s">
        <v>117</v>
      </c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79</v>
      </c>
      <c r="B51" s="1" t="s">
        <v>30</v>
      </c>
      <c r="C51" s="1">
        <v>384</v>
      </c>
      <c r="D51" s="1">
        <v>337</v>
      </c>
      <c r="E51" s="1">
        <v>238</v>
      </c>
      <c r="F51" s="1">
        <v>427</v>
      </c>
      <c r="G51" s="6">
        <v>0.4</v>
      </c>
      <c r="H51" s="1">
        <v>60</v>
      </c>
      <c r="I51" s="1"/>
      <c r="J51" s="1">
        <v>232</v>
      </c>
      <c r="K51" s="1">
        <f t="shared" si="12"/>
        <v>6</v>
      </c>
      <c r="L51" s="1">
        <f t="shared" si="2"/>
        <v>238</v>
      </c>
      <c r="M51" s="1"/>
      <c r="N51" s="1">
        <v>400</v>
      </c>
      <c r="O51" s="1">
        <f t="shared" si="3"/>
        <v>47.6</v>
      </c>
      <c r="P51" s="5"/>
      <c r="Q51" s="5"/>
      <c r="R51" s="1"/>
      <c r="S51" s="1">
        <f t="shared" si="4"/>
        <v>17.373949579831933</v>
      </c>
      <c r="T51" s="1">
        <f t="shared" si="5"/>
        <v>17.373949579831933</v>
      </c>
      <c r="U51" s="1">
        <v>81.400000000000006</v>
      </c>
      <c r="V51" s="1">
        <v>61.4</v>
      </c>
      <c r="W51" s="1">
        <v>80</v>
      </c>
      <c r="X51" s="1">
        <v>77.8</v>
      </c>
      <c r="Y51" s="1">
        <v>76.2</v>
      </c>
      <c r="Z51" s="1"/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80</v>
      </c>
      <c r="B52" s="1" t="s">
        <v>30</v>
      </c>
      <c r="C52" s="1"/>
      <c r="D52" s="1">
        <v>98</v>
      </c>
      <c r="E52" s="1"/>
      <c r="F52" s="1">
        <v>98</v>
      </c>
      <c r="G52" s="6">
        <v>0.1</v>
      </c>
      <c r="H52" s="1">
        <f>VLOOKUP(LEFT(A52,4),[1]Бланк!$A:$J,9,0)</f>
        <v>60</v>
      </c>
      <c r="I52" s="1"/>
      <c r="J52" s="1"/>
      <c r="K52" s="1">
        <f t="shared" si="12"/>
        <v>0</v>
      </c>
      <c r="L52" s="1">
        <f t="shared" si="2"/>
        <v>0</v>
      </c>
      <c r="M52" s="1"/>
      <c r="N52" s="1"/>
      <c r="O52" s="1">
        <f t="shared" si="3"/>
        <v>0</v>
      </c>
      <c r="P52" s="5"/>
      <c r="Q52" s="5"/>
      <c r="R52" s="1"/>
      <c r="S52" s="1" t="e">
        <f t="shared" si="4"/>
        <v>#DIV/0!</v>
      </c>
      <c r="T52" s="1" t="e">
        <f t="shared" si="5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1" t="s">
        <v>116</v>
      </c>
      <c r="AA52" s="1">
        <f t="shared" si="6"/>
        <v>0</v>
      </c>
      <c r="AB52" s="1"/>
      <c r="AC52" s="1" t="str">
        <f>VLOOKUP(LEFT(A52,4),[1]Бланк!$A:$B,2,0)</f>
        <v>ЭКСТРА Папа может с/к с/н в/у 1/100_60с</v>
      </c>
      <c r="AD52" s="1">
        <f>VLOOKUP(LEFT(A52,4),[1]Бланк!$A:$J,4,0)</f>
        <v>1001202506453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81</v>
      </c>
      <c r="B53" s="13" t="s">
        <v>32</v>
      </c>
      <c r="C53" s="13">
        <v>265.61399999999998</v>
      </c>
      <c r="D53" s="13"/>
      <c r="E53" s="13">
        <v>130.51499999999999</v>
      </c>
      <c r="F53" s="13">
        <v>77.620999999999995</v>
      </c>
      <c r="G53" s="14">
        <v>0</v>
      </c>
      <c r="H53" s="13">
        <v>45</v>
      </c>
      <c r="I53" s="13"/>
      <c r="J53" s="13">
        <v>111.1</v>
      </c>
      <c r="K53" s="13">
        <f t="shared" si="12"/>
        <v>19.414999999999992</v>
      </c>
      <c r="L53" s="13">
        <f t="shared" si="2"/>
        <v>130.51499999999999</v>
      </c>
      <c r="M53" s="13"/>
      <c r="N53" s="13"/>
      <c r="O53" s="13">
        <f t="shared" si="3"/>
        <v>26.102999999999998</v>
      </c>
      <c r="P53" s="15"/>
      <c r="Q53" s="15"/>
      <c r="R53" s="13"/>
      <c r="S53" s="13">
        <f t="shared" si="4"/>
        <v>2.9736428762977436</v>
      </c>
      <c r="T53" s="13">
        <f t="shared" si="5"/>
        <v>2.9736428762977436</v>
      </c>
      <c r="U53" s="13">
        <v>20.782800000000002</v>
      </c>
      <c r="V53" s="13">
        <v>18.8386</v>
      </c>
      <c r="W53" s="13">
        <v>43.7044</v>
      </c>
      <c r="X53" s="13">
        <v>20.824999999999999</v>
      </c>
      <c r="Y53" s="13">
        <v>33.201999999999998</v>
      </c>
      <c r="Z53" s="13" t="s">
        <v>65</v>
      </c>
      <c r="AA53" s="13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32</v>
      </c>
      <c r="C54" s="1">
        <v>168.7</v>
      </c>
      <c r="D54" s="1">
        <v>147.78899999999999</v>
      </c>
      <c r="E54" s="1">
        <v>122.09399999999999</v>
      </c>
      <c r="F54" s="1">
        <v>144.21100000000001</v>
      </c>
      <c r="G54" s="6">
        <v>1</v>
      </c>
      <c r="H54" s="1">
        <v>60</v>
      </c>
      <c r="I54" s="1"/>
      <c r="J54" s="1">
        <v>185.7</v>
      </c>
      <c r="K54" s="1">
        <f t="shared" si="12"/>
        <v>-63.605999999999995</v>
      </c>
      <c r="L54" s="1">
        <f t="shared" si="2"/>
        <v>122.09399999999999</v>
      </c>
      <c r="M54" s="1"/>
      <c r="N54" s="1">
        <v>250</v>
      </c>
      <c r="O54" s="1">
        <f t="shared" si="3"/>
        <v>24.418799999999997</v>
      </c>
      <c r="P54" s="5"/>
      <c r="Q54" s="5"/>
      <c r="R54" s="1"/>
      <c r="S54" s="1">
        <f t="shared" si="4"/>
        <v>16.14374989761987</v>
      </c>
      <c r="T54" s="1">
        <f t="shared" si="5"/>
        <v>16.14374989761987</v>
      </c>
      <c r="U54" s="1">
        <v>42.692</v>
      </c>
      <c r="V54" s="1">
        <v>24.231400000000001</v>
      </c>
      <c r="W54" s="1">
        <v>20.89</v>
      </c>
      <c r="X54" s="1">
        <v>54.772399999999998</v>
      </c>
      <c r="Y54" s="1">
        <v>44.482199999999999</v>
      </c>
      <c r="Z54" s="1"/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32</v>
      </c>
      <c r="C55" s="1">
        <v>184.53899999999999</v>
      </c>
      <c r="D55" s="1">
        <v>348.47500000000002</v>
      </c>
      <c r="E55" s="1">
        <v>265.90899999999999</v>
      </c>
      <c r="F55" s="1">
        <v>201.22</v>
      </c>
      <c r="G55" s="6">
        <v>1</v>
      </c>
      <c r="H55" s="1">
        <v>45</v>
      </c>
      <c r="I55" s="1"/>
      <c r="J55" s="1">
        <v>262</v>
      </c>
      <c r="K55" s="1">
        <f t="shared" si="12"/>
        <v>3.9089999999999918</v>
      </c>
      <c r="L55" s="1">
        <f t="shared" si="2"/>
        <v>265.90899999999999</v>
      </c>
      <c r="M55" s="1"/>
      <c r="N55" s="1">
        <v>200</v>
      </c>
      <c r="O55" s="1">
        <f t="shared" si="3"/>
        <v>53.181799999999996</v>
      </c>
      <c r="P55" s="5">
        <f>ROUND(13*O55-N55-F55,0)</f>
        <v>290</v>
      </c>
      <c r="Q55" s="5"/>
      <c r="R55" s="1"/>
      <c r="S55" s="1">
        <f t="shared" si="4"/>
        <v>12.997303588821742</v>
      </c>
      <c r="T55" s="1">
        <f t="shared" si="5"/>
        <v>7.544310271559068</v>
      </c>
      <c r="U55" s="1">
        <v>50.860799999999998</v>
      </c>
      <c r="V55" s="1">
        <v>42.206200000000003</v>
      </c>
      <c r="W55" s="1">
        <v>43.836799999999997</v>
      </c>
      <c r="X55" s="1">
        <v>55.180799999999998</v>
      </c>
      <c r="Y55" s="1">
        <v>44.988399999999999</v>
      </c>
      <c r="Z55" s="1"/>
      <c r="AA55" s="1">
        <f t="shared" si="6"/>
        <v>290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84</v>
      </c>
      <c r="B56" s="1" t="s">
        <v>30</v>
      </c>
      <c r="C56" s="1"/>
      <c r="D56" s="1">
        <v>100</v>
      </c>
      <c r="E56" s="1"/>
      <c r="F56" s="1">
        <v>100</v>
      </c>
      <c r="G56" s="6">
        <v>0.1</v>
      </c>
      <c r="H56" s="1">
        <v>60</v>
      </c>
      <c r="I56" s="1"/>
      <c r="J56" s="1"/>
      <c r="K56" s="1">
        <f t="shared" si="12"/>
        <v>0</v>
      </c>
      <c r="L56" s="1">
        <f t="shared" si="2"/>
        <v>0</v>
      </c>
      <c r="M56" s="1"/>
      <c r="N56" s="1"/>
      <c r="O56" s="1">
        <f t="shared" si="3"/>
        <v>0</v>
      </c>
      <c r="P56" s="5"/>
      <c r="Q56" s="5"/>
      <c r="R56" s="1"/>
      <c r="S56" s="1" t="e">
        <f t="shared" si="4"/>
        <v>#DIV/0!</v>
      </c>
      <c r="T56" s="1" t="e">
        <f t="shared" si="5"/>
        <v>#DIV/0!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1" t="s">
        <v>116</v>
      </c>
      <c r="AA56" s="1">
        <f t="shared" si="6"/>
        <v>0</v>
      </c>
      <c r="AB56" s="1"/>
      <c r="AC56" s="1" t="s">
        <v>121</v>
      </c>
      <c r="AD56" s="1">
        <v>1001203146555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32</v>
      </c>
      <c r="C57" s="1">
        <v>21.93</v>
      </c>
      <c r="D57" s="1">
        <v>88.400999999999996</v>
      </c>
      <c r="E57" s="1">
        <v>11.6</v>
      </c>
      <c r="F57" s="1">
        <v>88.183000000000007</v>
      </c>
      <c r="G57" s="6">
        <v>1</v>
      </c>
      <c r="H57" s="1">
        <v>45</v>
      </c>
      <c r="I57" s="1"/>
      <c r="J57" s="1">
        <v>25</v>
      </c>
      <c r="K57" s="1">
        <f t="shared" si="12"/>
        <v>-13.4</v>
      </c>
      <c r="L57" s="1">
        <f t="shared" si="2"/>
        <v>11.6</v>
      </c>
      <c r="M57" s="1"/>
      <c r="N57" s="1"/>
      <c r="O57" s="1">
        <f t="shared" si="3"/>
        <v>2.3199999999999998</v>
      </c>
      <c r="P57" s="5"/>
      <c r="Q57" s="5"/>
      <c r="R57" s="1"/>
      <c r="S57" s="1">
        <f t="shared" si="4"/>
        <v>38.009913793103451</v>
      </c>
      <c r="T57" s="1">
        <f t="shared" si="5"/>
        <v>38.009913793103451</v>
      </c>
      <c r="U57" s="1">
        <v>9.9163999999999994</v>
      </c>
      <c r="V57" s="1">
        <v>2.9453999999999998</v>
      </c>
      <c r="W57" s="1">
        <v>6.1807999999999996</v>
      </c>
      <c r="X57" s="1">
        <v>9.4957999999999991</v>
      </c>
      <c r="Y57" s="1">
        <v>3.2189999999999999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30</v>
      </c>
      <c r="C58" s="1">
        <v>164</v>
      </c>
      <c r="D58" s="1">
        <v>20</v>
      </c>
      <c r="E58" s="1">
        <v>51</v>
      </c>
      <c r="F58" s="1">
        <v>113</v>
      </c>
      <c r="G58" s="6">
        <v>0.09</v>
      </c>
      <c r="H58" s="1">
        <v>60</v>
      </c>
      <c r="I58" s="1"/>
      <c r="J58" s="1">
        <v>53</v>
      </c>
      <c r="K58" s="1">
        <f t="shared" si="12"/>
        <v>-2</v>
      </c>
      <c r="L58" s="1">
        <f t="shared" si="2"/>
        <v>51</v>
      </c>
      <c r="M58" s="1"/>
      <c r="N58" s="1"/>
      <c r="O58" s="1">
        <f t="shared" si="3"/>
        <v>10.199999999999999</v>
      </c>
      <c r="P58" s="5">
        <f>ROUND(13*O58-N58-F58,0)</f>
        <v>20</v>
      </c>
      <c r="Q58" s="5"/>
      <c r="R58" s="1"/>
      <c r="S58" s="1">
        <f t="shared" si="4"/>
        <v>13.039215686274511</v>
      </c>
      <c r="T58" s="1">
        <f t="shared" si="5"/>
        <v>11.078431372549021</v>
      </c>
      <c r="U58" s="1">
        <v>13</v>
      </c>
      <c r="V58" s="1">
        <v>11.6</v>
      </c>
      <c r="W58" s="1">
        <v>21.2</v>
      </c>
      <c r="X58" s="1">
        <v>29</v>
      </c>
      <c r="Y58" s="1">
        <v>21.6</v>
      </c>
      <c r="Z58" s="1"/>
      <c r="AA58" s="1">
        <f t="shared" si="6"/>
        <v>1.7999999999999998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87</v>
      </c>
      <c r="B59" s="13" t="s">
        <v>32</v>
      </c>
      <c r="C59" s="13">
        <v>66.400000000000006</v>
      </c>
      <c r="D59" s="13"/>
      <c r="E59" s="13">
        <v>4.0999999999999996</v>
      </c>
      <c r="F59" s="13">
        <v>62.2</v>
      </c>
      <c r="G59" s="14">
        <v>0</v>
      </c>
      <c r="H59" s="13">
        <v>60</v>
      </c>
      <c r="I59" s="13"/>
      <c r="J59" s="13">
        <v>4</v>
      </c>
      <c r="K59" s="13">
        <f t="shared" si="12"/>
        <v>9.9999999999999645E-2</v>
      </c>
      <c r="L59" s="13">
        <f t="shared" si="2"/>
        <v>4.0999999999999996</v>
      </c>
      <c r="M59" s="13"/>
      <c r="N59" s="13"/>
      <c r="O59" s="13">
        <f t="shared" si="3"/>
        <v>0.82</v>
      </c>
      <c r="P59" s="15"/>
      <c r="Q59" s="15"/>
      <c r="R59" s="13"/>
      <c r="S59" s="13">
        <f t="shared" si="4"/>
        <v>75.853658536585371</v>
      </c>
      <c r="T59" s="13">
        <f t="shared" si="5"/>
        <v>75.853658536585371</v>
      </c>
      <c r="U59" s="13">
        <v>1.6375999999999999</v>
      </c>
      <c r="V59" s="13">
        <v>3.278799999999999</v>
      </c>
      <c r="W59" s="13">
        <v>7.6183999999999994</v>
      </c>
      <c r="X59" s="13">
        <v>4.3423999999999996</v>
      </c>
      <c r="Y59" s="13">
        <v>6.51</v>
      </c>
      <c r="Z59" s="13" t="s">
        <v>33</v>
      </c>
      <c r="AA59" s="13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88</v>
      </c>
      <c r="B60" s="13" t="s">
        <v>32</v>
      </c>
      <c r="C60" s="13">
        <v>51.42</v>
      </c>
      <c r="D60" s="13"/>
      <c r="E60" s="13">
        <v>12.036</v>
      </c>
      <c r="F60" s="13">
        <v>36.1</v>
      </c>
      <c r="G60" s="14">
        <v>0</v>
      </c>
      <c r="H60" s="13">
        <v>60</v>
      </c>
      <c r="I60" s="13"/>
      <c r="J60" s="13">
        <v>10.5</v>
      </c>
      <c r="K60" s="13">
        <f t="shared" si="12"/>
        <v>1.5359999999999996</v>
      </c>
      <c r="L60" s="13">
        <f t="shared" si="2"/>
        <v>12.036</v>
      </c>
      <c r="M60" s="13"/>
      <c r="N60" s="13"/>
      <c r="O60" s="13">
        <f t="shared" si="3"/>
        <v>2.4072</v>
      </c>
      <c r="P60" s="15"/>
      <c r="Q60" s="15"/>
      <c r="R60" s="13"/>
      <c r="S60" s="13">
        <f t="shared" si="4"/>
        <v>14.996676636756398</v>
      </c>
      <c r="T60" s="13">
        <f t="shared" si="5"/>
        <v>14.996676636756398</v>
      </c>
      <c r="U60" s="13">
        <v>1.08</v>
      </c>
      <c r="V60" s="13">
        <v>2.9742000000000002</v>
      </c>
      <c r="W60" s="13">
        <v>5.3914</v>
      </c>
      <c r="X60" s="13">
        <v>2.1646000000000001</v>
      </c>
      <c r="Y60" s="13">
        <v>5.6883999999999997</v>
      </c>
      <c r="Z60" s="13" t="s">
        <v>33</v>
      </c>
      <c r="AA60" s="13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89</v>
      </c>
      <c r="B61" s="13" t="s">
        <v>32</v>
      </c>
      <c r="C61" s="13">
        <v>48.929000000000002</v>
      </c>
      <c r="D61" s="13">
        <v>0.16300000000000001</v>
      </c>
      <c r="E61" s="13">
        <v>12.265000000000001</v>
      </c>
      <c r="F61" s="13">
        <v>35.453000000000003</v>
      </c>
      <c r="G61" s="14">
        <v>0</v>
      </c>
      <c r="H61" s="13">
        <v>60</v>
      </c>
      <c r="I61" s="13"/>
      <c r="J61" s="13">
        <v>10.5</v>
      </c>
      <c r="K61" s="13">
        <f t="shared" si="12"/>
        <v>1.7650000000000006</v>
      </c>
      <c r="L61" s="13">
        <f t="shared" si="2"/>
        <v>12.265000000000001</v>
      </c>
      <c r="M61" s="13"/>
      <c r="N61" s="13"/>
      <c r="O61" s="13">
        <f t="shared" si="3"/>
        <v>2.4530000000000003</v>
      </c>
      <c r="P61" s="15"/>
      <c r="Q61" s="15"/>
      <c r="R61" s="13"/>
      <c r="S61" s="13">
        <f t="shared" si="4"/>
        <v>14.452914798206278</v>
      </c>
      <c r="T61" s="13">
        <f t="shared" si="5"/>
        <v>14.452914798206278</v>
      </c>
      <c r="U61" s="13">
        <v>0.27479999999999999</v>
      </c>
      <c r="V61" s="13">
        <v>0.26800000000000002</v>
      </c>
      <c r="W61" s="13">
        <v>5.6823999999999986</v>
      </c>
      <c r="X61" s="13">
        <v>1.8882000000000001</v>
      </c>
      <c r="Y61" s="13">
        <v>0.80920000000000003</v>
      </c>
      <c r="Z61" s="13" t="s">
        <v>90</v>
      </c>
      <c r="AA61" s="13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91</v>
      </c>
      <c r="B62" s="13" t="s">
        <v>30</v>
      </c>
      <c r="C62" s="13">
        <v>180</v>
      </c>
      <c r="D62" s="13"/>
      <c r="E62" s="13">
        <v>38</v>
      </c>
      <c r="F62" s="13">
        <v>130</v>
      </c>
      <c r="G62" s="14">
        <v>0</v>
      </c>
      <c r="H62" s="13">
        <v>45</v>
      </c>
      <c r="I62" s="13"/>
      <c r="J62" s="13">
        <v>38</v>
      </c>
      <c r="K62" s="13">
        <f t="shared" si="12"/>
        <v>0</v>
      </c>
      <c r="L62" s="13">
        <f t="shared" si="2"/>
        <v>38</v>
      </c>
      <c r="M62" s="13"/>
      <c r="N62" s="13"/>
      <c r="O62" s="13">
        <f t="shared" si="3"/>
        <v>7.6</v>
      </c>
      <c r="P62" s="15"/>
      <c r="Q62" s="15"/>
      <c r="R62" s="13"/>
      <c r="S62" s="13">
        <f t="shared" si="4"/>
        <v>17.105263157894736</v>
      </c>
      <c r="T62" s="13">
        <f t="shared" si="5"/>
        <v>17.105263157894736</v>
      </c>
      <c r="U62" s="13">
        <v>7.2</v>
      </c>
      <c r="V62" s="13">
        <v>4.2</v>
      </c>
      <c r="W62" s="13">
        <v>18</v>
      </c>
      <c r="X62" s="13">
        <v>6</v>
      </c>
      <c r="Y62" s="13">
        <v>9.6</v>
      </c>
      <c r="Z62" s="13" t="s">
        <v>33</v>
      </c>
      <c r="AA62" s="13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92</v>
      </c>
      <c r="B63" s="1" t="s">
        <v>32</v>
      </c>
      <c r="C63" s="1">
        <v>149.6</v>
      </c>
      <c r="D63" s="1">
        <v>112.393</v>
      </c>
      <c r="E63" s="1">
        <v>126.827</v>
      </c>
      <c r="F63" s="1">
        <v>111.81</v>
      </c>
      <c r="G63" s="6">
        <v>1</v>
      </c>
      <c r="H63" s="1">
        <v>45</v>
      </c>
      <c r="I63" s="1"/>
      <c r="J63" s="1">
        <v>139.5</v>
      </c>
      <c r="K63" s="1">
        <f t="shared" si="12"/>
        <v>-12.673000000000002</v>
      </c>
      <c r="L63" s="1">
        <f t="shared" si="2"/>
        <v>83.658999999999992</v>
      </c>
      <c r="M63" s="1">
        <v>43.167999999999999</v>
      </c>
      <c r="N63" s="1">
        <v>100</v>
      </c>
      <c r="O63" s="1">
        <f t="shared" si="3"/>
        <v>16.7318</v>
      </c>
      <c r="P63" s="5"/>
      <c r="Q63" s="5"/>
      <c r="R63" s="1"/>
      <c r="S63" s="1">
        <f t="shared" si="4"/>
        <v>12.659128127278596</v>
      </c>
      <c r="T63" s="1">
        <f t="shared" si="5"/>
        <v>12.659128127278596</v>
      </c>
      <c r="U63" s="1">
        <v>26.0928</v>
      </c>
      <c r="V63" s="1">
        <v>18.1708</v>
      </c>
      <c r="W63" s="1">
        <v>26.787199999999999</v>
      </c>
      <c r="X63" s="1">
        <v>24.6662</v>
      </c>
      <c r="Y63" s="1">
        <v>24.563199999999998</v>
      </c>
      <c r="Z63" s="1"/>
      <c r="AA63" s="1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93</v>
      </c>
      <c r="B64" s="1" t="s">
        <v>30</v>
      </c>
      <c r="C64" s="1">
        <v>617</v>
      </c>
      <c r="D64" s="1">
        <v>640</v>
      </c>
      <c r="E64" s="1">
        <v>754</v>
      </c>
      <c r="F64" s="1">
        <v>332</v>
      </c>
      <c r="G64" s="6">
        <v>0.28000000000000003</v>
      </c>
      <c r="H64" s="1">
        <v>45</v>
      </c>
      <c r="I64" s="1"/>
      <c r="J64" s="1">
        <v>757</v>
      </c>
      <c r="K64" s="1">
        <f t="shared" si="12"/>
        <v>-3</v>
      </c>
      <c r="L64" s="1">
        <f t="shared" si="2"/>
        <v>514</v>
      </c>
      <c r="M64" s="1">
        <v>240</v>
      </c>
      <c r="N64" s="1">
        <v>350</v>
      </c>
      <c r="O64" s="1">
        <f t="shared" si="3"/>
        <v>102.8</v>
      </c>
      <c r="P64" s="5">
        <f t="shared" ref="P64:P71" si="15">ROUND(13*O64-N64-F64,0)</f>
        <v>654</v>
      </c>
      <c r="Q64" s="5"/>
      <c r="R64" s="1"/>
      <c r="S64" s="1">
        <f t="shared" si="4"/>
        <v>12.996108949416342</v>
      </c>
      <c r="T64" s="1">
        <f t="shared" si="5"/>
        <v>6.6342412451361872</v>
      </c>
      <c r="U64" s="1">
        <v>80</v>
      </c>
      <c r="V64" s="1">
        <v>14</v>
      </c>
      <c r="W64" s="1">
        <v>94.4</v>
      </c>
      <c r="X64" s="1">
        <v>41.8</v>
      </c>
      <c r="Y64" s="1">
        <v>96</v>
      </c>
      <c r="Z64" s="1"/>
      <c r="AA64" s="1">
        <f t="shared" si="6"/>
        <v>183.12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94</v>
      </c>
      <c r="B65" s="1" t="s">
        <v>30</v>
      </c>
      <c r="C65" s="1">
        <v>492</v>
      </c>
      <c r="D65" s="1">
        <v>320</v>
      </c>
      <c r="E65" s="1">
        <v>397</v>
      </c>
      <c r="F65" s="1">
        <v>316</v>
      </c>
      <c r="G65" s="6">
        <v>0.28000000000000003</v>
      </c>
      <c r="H65" s="1">
        <v>45</v>
      </c>
      <c r="I65" s="1"/>
      <c r="J65" s="1">
        <v>399</v>
      </c>
      <c r="K65" s="1">
        <f t="shared" si="12"/>
        <v>-2</v>
      </c>
      <c r="L65" s="1">
        <f t="shared" si="2"/>
        <v>229</v>
      </c>
      <c r="M65" s="1">
        <v>168</v>
      </c>
      <c r="N65" s="1"/>
      <c r="O65" s="1">
        <f t="shared" si="3"/>
        <v>45.8</v>
      </c>
      <c r="P65" s="5">
        <f t="shared" si="15"/>
        <v>279</v>
      </c>
      <c r="Q65" s="5"/>
      <c r="R65" s="1"/>
      <c r="S65" s="1">
        <f t="shared" si="4"/>
        <v>12.991266375545852</v>
      </c>
      <c r="T65" s="1">
        <f t="shared" si="5"/>
        <v>6.8995633187772931</v>
      </c>
      <c r="U65" s="1">
        <v>34.4</v>
      </c>
      <c r="V65" s="1">
        <v>28</v>
      </c>
      <c r="W65" s="1">
        <v>65.400000000000006</v>
      </c>
      <c r="X65" s="1">
        <v>43.6</v>
      </c>
      <c r="Y65" s="1">
        <v>60.6</v>
      </c>
      <c r="Z65" s="1"/>
      <c r="AA65" s="1">
        <f t="shared" si="6"/>
        <v>78.12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95</v>
      </c>
      <c r="B66" s="1" t="s">
        <v>30</v>
      </c>
      <c r="C66" s="1">
        <v>655</v>
      </c>
      <c r="D66" s="1">
        <v>792</v>
      </c>
      <c r="E66" s="1">
        <v>780</v>
      </c>
      <c r="F66" s="1">
        <v>495</v>
      </c>
      <c r="G66" s="6">
        <v>0.35</v>
      </c>
      <c r="H66" s="1">
        <v>45</v>
      </c>
      <c r="I66" s="1"/>
      <c r="J66" s="1">
        <v>777</v>
      </c>
      <c r="K66" s="1">
        <f t="shared" ref="K66:K85" si="16">E66-J66</f>
        <v>3</v>
      </c>
      <c r="L66" s="1">
        <f t="shared" si="2"/>
        <v>452</v>
      </c>
      <c r="M66" s="1">
        <v>328</v>
      </c>
      <c r="N66" s="1">
        <v>500</v>
      </c>
      <c r="O66" s="1">
        <f t="shared" si="3"/>
        <v>90.4</v>
      </c>
      <c r="P66" s="5">
        <f t="shared" si="15"/>
        <v>180</v>
      </c>
      <c r="Q66" s="5"/>
      <c r="R66" s="1"/>
      <c r="S66" s="1">
        <f t="shared" si="4"/>
        <v>12.997787610619469</v>
      </c>
      <c r="T66" s="1">
        <f t="shared" si="5"/>
        <v>11.006637168141593</v>
      </c>
      <c r="U66" s="1">
        <v>106.6</v>
      </c>
      <c r="V66" s="1">
        <v>85.8</v>
      </c>
      <c r="W66" s="1">
        <v>112.4</v>
      </c>
      <c r="X66" s="1">
        <v>98.6</v>
      </c>
      <c r="Y66" s="1">
        <v>95.4</v>
      </c>
      <c r="Z66" s="1"/>
      <c r="AA66" s="1">
        <f t="shared" si="6"/>
        <v>62.999999999999993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96</v>
      </c>
      <c r="B67" s="1" t="s">
        <v>30</v>
      </c>
      <c r="C67" s="1">
        <v>701</v>
      </c>
      <c r="D67" s="1">
        <v>692</v>
      </c>
      <c r="E67" s="1">
        <v>863</v>
      </c>
      <c r="F67" s="1">
        <v>400</v>
      </c>
      <c r="G67" s="6">
        <v>0.28000000000000003</v>
      </c>
      <c r="H67" s="1">
        <v>45</v>
      </c>
      <c r="I67" s="1"/>
      <c r="J67" s="1">
        <v>865</v>
      </c>
      <c r="K67" s="1">
        <f t="shared" si="16"/>
        <v>-2</v>
      </c>
      <c r="L67" s="1">
        <f t="shared" si="2"/>
        <v>423</v>
      </c>
      <c r="M67" s="1">
        <v>440</v>
      </c>
      <c r="N67" s="1">
        <v>150</v>
      </c>
      <c r="O67" s="1">
        <f t="shared" si="3"/>
        <v>84.6</v>
      </c>
      <c r="P67" s="5">
        <f t="shared" si="15"/>
        <v>550</v>
      </c>
      <c r="Q67" s="5"/>
      <c r="R67" s="1"/>
      <c r="S67" s="1">
        <f t="shared" si="4"/>
        <v>13.002364066193854</v>
      </c>
      <c r="T67" s="1">
        <f t="shared" si="5"/>
        <v>6.501182033096927</v>
      </c>
      <c r="U67" s="1">
        <v>74.8</v>
      </c>
      <c r="V67" s="1">
        <v>77.2</v>
      </c>
      <c r="W67" s="1">
        <v>103.4</v>
      </c>
      <c r="X67" s="1">
        <v>82</v>
      </c>
      <c r="Y67" s="1">
        <v>83.6</v>
      </c>
      <c r="Z67" s="1"/>
      <c r="AA67" s="1">
        <f t="shared" ref="AA67:AA85" si="17">P67*G67</f>
        <v>154.00000000000003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97</v>
      </c>
      <c r="B68" s="1" t="s">
        <v>30</v>
      </c>
      <c r="C68" s="1">
        <v>687</v>
      </c>
      <c r="D68" s="1">
        <v>666</v>
      </c>
      <c r="E68" s="1">
        <v>663</v>
      </c>
      <c r="F68" s="1">
        <v>549</v>
      </c>
      <c r="G68" s="6">
        <v>0.35</v>
      </c>
      <c r="H68" s="1">
        <v>45</v>
      </c>
      <c r="I68" s="1"/>
      <c r="J68" s="1">
        <v>664</v>
      </c>
      <c r="K68" s="1">
        <f t="shared" si="16"/>
        <v>-1</v>
      </c>
      <c r="L68" s="1">
        <f t="shared" si="2"/>
        <v>543</v>
      </c>
      <c r="M68" s="1">
        <v>120</v>
      </c>
      <c r="N68" s="1">
        <v>700</v>
      </c>
      <c r="O68" s="1">
        <f t="shared" si="3"/>
        <v>108.6</v>
      </c>
      <c r="P68" s="5">
        <f t="shared" si="15"/>
        <v>163</v>
      </c>
      <c r="Q68" s="5"/>
      <c r="R68" s="1"/>
      <c r="S68" s="1">
        <f t="shared" si="4"/>
        <v>13.001841620626152</v>
      </c>
      <c r="T68" s="1">
        <f t="shared" si="5"/>
        <v>11.500920810313076</v>
      </c>
      <c r="U68" s="1">
        <v>134</v>
      </c>
      <c r="V68" s="1">
        <v>95</v>
      </c>
      <c r="W68" s="1">
        <v>133.4</v>
      </c>
      <c r="X68" s="1">
        <v>112.4</v>
      </c>
      <c r="Y68" s="1">
        <v>111.6</v>
      </c>
      <c r="Z68" s="1"/>
      <c r="AA68" s="1">
        <f t="shared" si="17"/>
        <v>57.05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98</v>
      </c>
      <c r="B69" s="1" t="s">
        <v>30</v>
      </c>
      <c r="C69" s="1">
        <v>536</v>
      </c>
      <c r="D69" s="1">
        <v>168</v>
      </c>
      <c r="E69" s="1">
        <v>375</v>
      </c>
      <c r="F69" s="1">
        <v>259</v>
      </c>
      <c r="G69" s="6">
        <v>0.28000000000000003</v>
      </c>
      <c r="H69" s="1">
        <v>45</v>
      </c>
      <c r="I69" s="1"/>
      <c r="J69" s="1">
        <v>375</v>
      </c>
      <c r="K69" s="1">
        <f t="shared" si="16"/>
        <v>0</v>
      </c>
      <c r="L69" s="1">
        <f t="shared" si="2"/>
        <v>215</v>
      </c>
      <c r="M69" s="1">
        <v>160</v>
      </c>
      <c r="N69" s="1"/>
      <c r="O69" s="1">
        <f t="shared" si="3"/>
        <v>43</v>
      </c>
      <c r="P69" s="5">
        <f t="shared" si="15"/>
        <v>300</v>
      </c>
      <c r="Q69" s="5"/>
      <c r="R69" s="1"/>
      <c r="S69" s="1">
        <f t="shared" si="4"/>
        <v>13</v>
      </c>
      <c r="T69" s="1">
        <f t="shared" si="5"/>
        <v>6.0232558139534884</v>
      </c>
      <c r="U69" s="1">
        <v>36.4</v>
      </c>
      <c r="V69" s="1">
        <v>31.4</v>
      </c>
      <c r="W69" s="1">
        <v>62.2</v>
      </c>
      <c r="X69" s="1">
        <v>46.6</v>
      </c>
      <c r="Y69" s="1">
        <v>45.6</v>
      </c>
      <c r="Z69" s="1"/>
      <c r="AA69" s="1">
        <f t="shared" si="17"/>
        <v>84.000000000000014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99</v>
      </c>
      <c r="B70" s="1" t="s">
        <v>30</v>
      </c>
      <c r="C70" s="1">
        <v>1043</v>
      </c>
      <c r="D70" s="1">
        <v>632</v>
      </c>
      <c r="E70" s="1">
        <v>947</v>
      </c>
      <c r="F70" s="1">
        <v>575</v>
      </c>
      <c r="G70" s="6">
        <v>0.35</v>
      </c>
      <c r="H70" s="1">
        <v>45</v>
      </c>
      <c r="I70" s="1"/>
      <c r="J70" s="1">
        <v>943</v>
      </c>
      <c r="K70" s="1">
        <f t="shared" si="16"/>
        <v>4</v>
      </c>
      <c r="L70" s="1">
        <f t="shared" si="2"/>
        <v>579</v>
      </c>
      <c r="M70" s="1">
        <v>368</v>
      </c>
      <c r="N70" s="1">
        <v>100</v>
      </c>
      <c r="O70" s="1">
        <f t="shared" si="3"/>
        <v>115.8</v>
      </c>
      <c r="P70" s="5">
        <f t="shared" si="15"/>
        <v>830</v>
      </c>
      <c r="Q70" s="5"/>
      <c r="R70" s="1"/>
      <c r="S70" s="1">
        <f t="shared" si="4"/>
        <v>12.996545768566495</v>
      </c>
      <c r="T70" s="1">
        <f t="shared" si="5"/>
        <v>5.8290155440414511</v>
      </c>
      <c r="U70" s="1">
        <v>96.6</v>
      </c>
      <c r="V70" s="1">
        <v>107</v>
      </c>
      <c r="W70" s="1">
        <v>146.19999999999999</v>
      </c>
      <c r="X70" s="1">
        <v>120.8</v>
      </c>
      <c r="Y70" s="1">
        <v>124.6</v>
      </c>
      <c r="Z70" s="1"/>
      <c r="AA70" s="1">
        <f t="shared" si="17"/>
        <v>290.5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100</v>
      </c>
      <c r="B71" s="1" t="s">
        <v>30</v>
      </c>
      <c r="C71" s="1">
        <v>126</v>
      </c>
      <c r="D71" s="1">
        <v>410</v>
      </c>
      <c r="E71" s="1">
        <v>205</v>
      </c>
      <c r="F71" s="1">
        <v>254</v>
      </c>
      <c r="G71" s="6">
        <v>0.28000000000000003</v>
      </c>
      <c r="H71" s="1">
        <v>45</v>
      </c>
      <c r="I71" s="1"/>
      <c r="J71" s="1">
        <v>235</v>
      </c>
      <c r="K71" s="1">
        <f t="shared" si="16"/>
        <v>-30</v>
      </c>
      <c r="L71" s="1">
        <f t="shared" ref="L71:L85" si="18">E71-M71</f>
        <v>157</v>
      </c>
      <c r="M71" s="1">
        <v>48</v>
      </c>
      <c r="N71" s="1"/>
      <c r="O71" s="1">
        <f t="shared" ref="O71:O85" si="19">L71/5</f>
        <v>31.4</v>
      </c>
      <c r="P71" s="5">
        <f t="shared" si="15"/>
        <v>154</v>
      </c>
      <c r="Q71" s="5"/>
      <c r="R71" s="1"/>
      <c r="S71" s="1">
        <f t="shared" ref="S71:S85" si="20">(F71+N71+P71)/O71</f>
        <v>12.993630573248408</v>
      </c>
      <c r="T71" s="1">
        <f t="shared" ref="T71:T85" si="21">(F71+N71)/O71</f>
        <v>8.0891719745222925</v>
      </c>
      <c r="U71" s="1">
        <v>17.2</v>
      </c>
      <c r="V71" s="1">
        <v>35.799999999999997</v>
      </c>
      <c r="W71" s="1">
        <v>24.8</v>
      </c>
      <c r="X71" s="1">
        <v>3.4</v>
      </c>
      <c r="Y71" s="1">
        <v>33.4</v>
      </c>
      <c r="Z71" s="1"/>
      <c r="AA71" s="1">
        <f t="shared" si="17"/>
        <v>43.120000000000005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101</v>
      </c>
      <c r="B72" s="1" t="s">
        <v>30</v>
      </c>
      <c r="C72" s="1">
        <v>86</v>
      </c>
      <c r="D72" s="1">
        <v>144</v>
      </c>
      <c r="E72" s="16">
        <f>51+E83</f>
        <v>54</v>
      </c>
      <c r="F72" s="1">
        <v>149</v>
      </c>
      <c r="G72" s="6">
        <v>0.5</v>
      </c>
      <c r="H72" s="1">
        <v>45</v>
      </c>
      <c r="I72" s="1"/>
      <c r="J72" s="1">
        <v>51</v>
      </c>
      <c r="K72" s="1">
        <f t="shared" si="16"/>
        <v>3</v>
      </c>
      <c r="L72" s="1">
        <f t="shared" si="18"/>
        <v>54</v>
      </c>
      <c r="M72" s="1"/>
      <c r="N72" s="1">
        <v>120</v>
      </c>
      <c r="O72" s="1">
        <f t="shared" si="19"/>
        <v>10.8</v>
      </c>
      <c r="P72" s="5"/>
      <c r="Q72" s="5"/>
      <c r="R72" s="1"/>
      <c r="S72" s="1">
        <f t="shared" si="20"/>
        <v>24.907407407407405</v>
      </c>
      <c r="T72" s="1">
        <f t="shared" si="21"/>
        <v>24.907407407407405</v>
      </c>
      <c r="U72" s="1">
        <v>25.2</v>
      </c>
      <c r="V72" s="1">
        <v>17.600000000000001</v>
      </c>
      <c r="W72" s="1">
        <v>20.8</v>
      </c>
      <c r="X72" s="1">
        <v>25.8</v>
      </c>
      <c r="Y72" s="1">
        <v>17.600000000000001</v>
      </c>
      <c r="Z72" s="17" t="s">
        <v>117</v>
      </c>
      <c r="AA72" s="1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102</v>
      </c>
      <c r="B73" s="1" t="s">
        <v>30</v>
      </c>
      <c r="C73" s="1">
        <v>427</v>
      </c>
      <c r="D73" s="1">
        <v>1050</v>
      </c>
      <c r="E73" s="1">
        <v>477</v>
      </c>
      <c r="F73" s="1">
        <v>650</v>
      </c>
      <c r="G73" s="6">
        <v>0.41</v>
      </c>
      <c r="H73" s="1">
        <v>45</v>
      </c>
      <c r="I73" s="1"/>
      <c r="J73" s="1">
        <v>476</v>
      </c>
      <c r="K73" s="1">
        <f t="shared" si="16"/>
        <v>1</v>
      </c>
      <c r="L73" s="1">
        <f t="shared" si="18"/>
        <v>477</v>
      </c>
      <c r="M73" s="1"/>
      <c r="N73" s="1">
        <v>800</v>
      </c>
      <c r="O73" s="1">
        <f t="shared" si="19"/>
        <v>95.4</v>
      </c>
      <c r="P73" s="5"/>
      <c r="Q73" s="5"/>
      <c r="R73" s="1"/>
      <c r="S73" s="1">
        <f t="shared" si="20"/>
        <v>15.199161425576518</v>
      </c>
      <c r="T73" s="1">
        <f t="shared" si="21"/>
        <v>15.199161425576518</v>
      </c>
      <c r="U73" s="1">
        <v>158</v>
      </c>
      <c r="V73" s="1">
        <v>111.4</v>
      </c>
      <c r="W73" s="1">
        <v>119.2</v>
      </c>
      <c r="X73" s="1">
        <v>137.19999999999999</v>
      </c>
      <c r="Y73" s="1">
        <v>130.80000000000001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2" t="s">
        <v>103</v>
      </c>
      <c r="B74" s="1" t="s">
        <v>30</v>
      </c>
      <c r="C74" s="1"/>
      <c r="D74" s="1">
        <v>100</v>
      </c>
      <c r="E74" s="1"/>
      <c r="F74" s="1">
        <v>100</v>
      </c>
      <c r="G74" s="6">
        <v>0.41</v>
      </c>
      <c r="H74" s="1">
        <f>VLOOKUP(LEFT(A74,4),[1]Бланк!$A:$J,9,0)</f>
        <v>45</v>
      </c>
      <c r="I74" s="1"/>
      <c r="J74" s="1"/>
      <c r="K74" s="1">
        <f t="shared" si="16"/>
        <v>0</v>
      </c>
      <c r="L74" s="1">
        <f t="shared" si="18"/>
        <v>0</v>
      </c>
      <c r="M74" s="1"/>
      <c r="N74" s="1"/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1" t="s">
        <v>116</v>
      </c>
      <c r="AA74" s="1">
        <f t="shared" si="17"/>
        <v>0</v>
      </c>
      <c r="AB74" s="1"/>
      <c r="AC74" s="1" t="str">
        <f>VLOOKUP(LEFT(A74,4),[1]Бланк!$A:$B,2,0)</f>
        <v>СЛИВОЧНЫЕ ПМ сос п/о мгс 0.41кг 10шт.</v>
      </c>
      <c r="AD74" s="1">
        <f>VLOOKUP(LEFT(A74,4),[1]Бланк!$A:$J,4,0)</f>
        <v>1001022466726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104</v>
      </c>
      <c r="B75" s="13" t="s">
        <v>30</v>
      </c>
      <c r="C75" s="13">
        <v>80</v>
      </c>
      <c r="D75" s="13"/>
      <c r="E75" s="13">
        <v>13</v>
      </c>
      <c r="F75" s="13">
        <v>64</v>
      </c>
      <c r="G75" s="14">
        <v>0</v>
      </c>
      <c r="H75" s="13">
        <v>45</v>
      </c>
      <c r="I75" s="13"/>
      <c r="J75" s="13">
        <v>13</v>
      </c>
      <c r="K75" s="13">
        <f t="shared" si="16"/>
        <v>0</v>
      </c>
      <c r="L75" s="13">
        <f t="shared" si="18"/>
        <v>13</v>
      </c>
      <c r="M75" s="13"/>
      <c r="N75" s="13"/>
      <c r="O75" s="13">
        <f t="shared" si="19"/>
        <v>2.6</v>
      </c>
      <c r="P75" s="15"/>
      <c r="Q75" s="15"/>
      <c r="R75" s="13"/>
      <c r="S75" s="13">
        <f t="shared" si="20"/>
        <v>24.615384615384613</v>
      </c>
      <c r="T75" s="13">
        <f t="shared" si="21"/>
        <v>24.615384615384613</v>
      </c>
      <c r="U75" s="13">
        <v>5.2</v>
      </c>
      <c r="V75" s="13">
        <v>3</v>
      </c>
      <c r="W75" s="13">
        <v>9.4</v>
      </c>
      <c r="X75" s="13">
        <v>6</v>
      </c>
      <c r="Y75" s="13">
        <v>7.6</v>
      </c>
      <c r="Z75" s="13" t="s">
        <v>33</v>
      </c>
      <c r="AA75" s="13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105</v>
      </c>
      <c r="B76" s="1" t="s">
        <v>30</v>
      </c>
      <c r="C76" s="1">
        <v>390</v>
      </c>
      <c r="D76" s="1">
        <v>30</v>
      </c>
      <c r="E76" s="1">
        <v>104</v>
      </c>
      <c r="F76" s="1">
        <v>266</v>
      </c>
      <c r="G76" s="6">
        <v>0.41</v>
      </c>
      <c r="H76" s="1">
        <v>45</v>
      </c>
      <c r="I76" s="1"/>
      <c r="J76" s="1">
        <v>105</v>
      </c>
      <c r="K76" s="1">
        <f t="shared" si="16"/>
        <v>-1</v>
      </c>
      <c r="L76" s="1">
        <f t="shared" si="18"/>
        <v>104</v>
      </c>
      <c r="M76" s="1"/>
      <c r="N76" s="1"/>
      <c r="O76" s="1">
        <f t="shared" si="19"/>
        <v>20.8</v>
      </c>
      <c r="P76" s="5"/>
      <c r="Q76" s="5"/>
      <c r="R76" s="1"/>
      <c r="S76" s="1">
        <f t="shared" si="20"/>
        <v>12.788461538461538</v>
      </c>
      <c r="T76" s="1">
        <f t="shared" si="21"/>
        <v>12.788461538461538</v>
      </c>
      <c r="U76" s="1">
        <v>28.8</v>
      </c>
      <c r="V76" s="1">
        <v>15.4</v>
      </c>
      <c r="W76" s="1">
        <v>43.6</v>
      </c>
      <c r="X76" s="1">
        <v>25</v>
      </c>
      <c r="Y76" s="1">
        <v>24.4</v>
      </c>
      <c r="Z76" s="1"/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106</v>
      </c>
      <c r="B77" s="1" t="s">
        <v>30</v>
      </c>
      <c r="C77" s="1">
        <v>50</v>
      </c>
      <c r="D77" s="1">
        <v>110</v>
      </c>
      <c r="E77" s="1">
        <v>20</v>
      </c>
      <c r="F77" s="1">
        <v>90</v>
      </c>
      <c r="G77" s="6">
        <v>0.4</v>
      </c>
      <c r="H77" s="1">
        <v>60</v>
      </c>
      <c r="I77" s="1"/>
      <c r="J77" s="1">
        <v>45</v>
      </c>
      <c r="K77" s="1">
        <f t="shared" si="16"/>
        <v>-25</v>
      </c>
      <c r="L77" s="1">
        <f t="shared" si="18"/>
        <v>20</v>
      </c>
      <c r="M77" s="1"/>
      <c r="N77" s="1"/>
      <c r="O77" s="1">
        <f t="shared" si="19"/>
        <v>4</v>
      </c>
      <c r="P77" s="5"/>
      <c r="Q77" s="5"/>
      <c r="R77" s="1"/>
      <c r="S77" s="1">
        <f t="shared" si="20"/>
        <v>22.5</v>
      </c>
      <c r="T77" s="1">
        <f t="shared" si="21"/>
        <v>22.5</v>
      </c>
      <c r="U77" s="1">
        <v>10</v>
      </c>
      <c r="V77" s="1">
        <v>0</v>
      </c>
      <c r="W77" s="1">
        <v>5.8</v>
      </c>
      <c r="X77" s="1">
        <v>0</v>
      </c>
      <c r="Y77" s="1">
        <v>4</v>
      </c>
      <c r="Z77" s="1"/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107</v>
      </c>
      <c r="B78" s="1" t="s">
        <v>32</v>
      </c>
      <c r="C78" s="1">
        <v>428.5</v>
      </c>
      <c r="D78" s="1">
        <v>168.25800000000001</v>
      </c>
      <c r="E78" s="1">
        <v>324.21600000000001</v>
      </c>
      <c r="F78" s="1">
        <v>231.33600000000001</v>
      </c>
      <c r="G78" s="6">
        <v>1</v>
      </c>
      <c r="H78" s="1">
        <v>60</v>
      </c>
      <c r="I78" s="1"/>
      <c r="J78" s="1">
        <v>322.63200000000001</v>
      </c>
      <c r="K78" s="1">
        <f t="shared" si="16"/>
        <v>1.5840000000000032</v>
      </c>
      <c r="L78" s="1">
        <f t="shared" si="18"/>
        <v>251.964</v>
      </c>
      <c r="M78" s="1">
        <v>72.251999999999995</v>
      </c>
      <c r="N78" s="1">
        <v>100</v>
      </c>
      <c r="O78" s="1">
        <f t="shared" si="19"/>
        <v>50.392800000000001</v>
      </c>
      <c r="P78" s="5">
        <f>ROUND(13*O78-N78-F78,0)</f>
        <v>324</v>
      </c>
      <c r="Q78" s="5"/>
      <c r="R78" s="1"/>
      <c r="S78" s="1">
        <f t="shared" si="20"/>
        <v>13.00455620644219</v>
      </c>
      <c r="T78" s="1">
        <f t="shared" si="21"/>
        <v>6.575066279309743</v>
      </c>
      <c r="U78" s="1">
        <v>45.085999999999999</v>
      </c>
      <c r="V78" s="1">
        <v>9.3604000000000021</v>
      </c>
      <c r="W78" s="1">
        <v>50.205399999999997</v>
      </c>
      <c r="X78" s="1">
        <v>33.2654</v>
      </c>
      <c r="Y78" s="1">
        <v>35.995199999999997</v>
      </c>
      <c r="Z78" s="1"/>
      <c r="AA78" s="1">
        <f t="shared" si="17"/>
        <v>324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108</v>
      </c>
      <c r="B79" s="1" t="s">
        <v>30</v>
      </c>
      <c r="C79" s="1"/>
      <c r="D79" s="1">
        <v>96</v>
      </c>
      <c r="E79" s="1"/>
      <c r="F79" s="1">
        <v>96</v>
      </c>
      <c r="G79" s="6">
        <v>0.35</v>
      </c>
      <c r="H79" s="1">
        <v>45</v>
      </c>
      <c r="I79" s="1"/>
      <c r="J79" s="1"/>
      <c r="K79" s="1">
        <f t="shared" si="16"/>
        <v>0</v>
      </c>
      <c r="L79" s="1">
        <f t="shared" si="18"/>
        <v>0</v>
      </c>
      <c r="M79" s="1"/>
      <c r="N79" s="1"/>
      <c r="O79" s="1">
        <f t="shared" si="19"/>
        <v>0</v>
      </c>
      <c r="P79" s="5"/>
      <c r="Q79" s="5"/>
      <c r="R79" s="1"/>
      <c r="S79" s="1" t="e">
        <f t="shared" si="20"/>
        <v>#DIV/0!</v>
      </c>
      <c r="T79" s="1" t="e">
        <f t="shared" si="21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1" t="s">
        <v>116</v>
      </c>
      <c r="AA79" s="1">
        <f t="shared" si="17"/>
        <v>0</v>
      </c>
      <c r="AB79" s="1"/>
      <c r="AC79" s="1" t="s">
        <v>118</v>
      </c>
      <c r="AD79" s="1">
        <v>1001025166776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2" t="s">
        <v>109</v>
      </c>
      <c r="B80" s="1" t="s">
        <v>30</v>
      </c>
      <c r="C80" s="1"/>
      <c r="D80" s="1">
        <v>100</v>
      </c>
      <c r="E80" s="1"/>
      <c r="F80" s="1">
        <v>100</v>
      </c>
      <c r="G80" s="6">
        <v>0.4</v>
      </c>
      <c r="H80" s="1">
        <v>45</v>
      </c>
      <c r="I80" s="1"/>
      <c r="J80" s="1"/>
      <c r="K80" s="1">
        <f t="shared" si="16"/>
        <v>0</v>
      </c>
      <c r="L80" s="1">
        <f t="shared" si="18"/>
        <v>0</v>
      </c>
      <c r="M80" s="1"/>
      <c r="N80" s="1"/>
      <c r="O80" s="1">
        <f t="shared" si="19"/>
        <v>0</v>
      </c>
      <c r="P80" s="5"/>
      <c r="Q80" s="5"/>
      <c r="R80" s="1"/>
      <c r="S80" s="1" t="e">
        <f t="shared" si="20"/>
        <v>#DIV/0!</v>
      </c>
      <c r="T80" s="1" t="e">
        <f t="shared" si="21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1" t="s">
        <v>116</v>
      </c>
      <c r="AA80" s="1">
        <f t="shared" si="17"/>
        <v>0</v>
      </c>
      <c r="AB80" s="1"/>
      <c r="AC80" s="1" t="s">
        <v>119</v>
      </c>
      <c r="AD80" s="1">
        <v>1001025506777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2" t="s">
        <v>110</v>
      </c>
      <c r="B81" s="1" t="s">
        <v>30</v>
      </c>
      <c r="C81" s="1"/>
      <c r="D81" s="1">
        <v>96</v>
      </c>
      <c r="E81" s="1"/>
      <c r="F81" s="1">
        <v>96</v>
      </c>
      <c r="G81" s="6">
        <v>0.16</v>
      </c>
      <c r="H81" s="1">
        <v>30</v>
      </c>
      <c r="I81" s="1"/>
      <c r="J81" s="1"/>
      <c r="K81" s="1">
        <f t="shared" si="16"/>
        <v>0</v>
      </c>
      <c r="L81" s="1">
        <f t="shared" si="18"/>
        <v>0</v>
      </c>
      <c r="M81" s="1"/>
      <c r="N81" s="1"/>
      <c r="O81" s="1">
        <f t="shared" si="19"/>
        <v>0</v>
      </c>
      <c r="P81" s="5"/>
      <c r="Q81" s="5"/>
      <c r="R81" s="1"/>
      <c r="S81" s="1" t="e">
        <f t="shared" si="20"/>
        <v>#DIV/0!</v>
      </c>
      <c r="T81" s="1" t="e">
        <f t="shared" si="21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1" t="s">
        <v>116</v>
      </c>
      <c r="AA81" s="1">
        <f t="shared" si="17"/>
        <v>0</v>
      </c>
      <c r="AB81" s="1"/>
      <c r="AC81" s="1" t="s">
        <v>120</v>
      </c>
      <c r="AD81" s="1">
        <v>1001025526778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9" t="s">
        <v>111</v>
      </c>
      <c r="B82" s="1" t="s">
        <v>32</v>
      </c>
      <c r="C82" s="1"/>
      <c r="D82" s="1">
        <v>1.3480000000000001</v>
      </c>
      <c r="E82" s="16">
        <v>1.3480000000000001</v>
      </c>
      <c r="F82" s="1"/>
      <c r="G82" s="6">
        <v>0</v>
      </c>
      <c r="H82" s="1" t="e">
        <v>#N/A</v>
      </c>
      <c r="I82" s="1"/>
      <c r="J82" s="1">
        <v>1</v>
      </c>
      <c r="K82" s="1">
        <f t="shared" si="16"/>
        <v>0.34800000000000009</v>
      </c>
      <c r="L82" s="1">
        <f t="shared" si="18"/>
        <v>1.3480000000000001</v>
      </c>
      <c r="M82" s="1"/>
      <c r="N82" s="1"/>
      <c r="O82" s="1">
        <f t="shared" si="19"/>
        <v>0.26960000000000001</v>
      </c>
      <c r="P82" s="5"/>
      <c r="Q82" s="5"/>
      <c r="R82" s="1"/>
      <c r="S82" s="1">
        <f t="shared" si="20"/>
        <v>0</v>
      </c>
      <c r="T82" s="1">
        <f t="shared" si="21"/>
        <v>0</v>
      </c>
      <c r="U82" s="1">
        <v>0.26879999999999998</v>
      </c>
      <c r="V82" s="1">
        <v>0.2</v>
      </c>
      <c r="W82" s="1">
        <v>0.2</v>
      </c>
      <c r="X82" s="1">
        <v>0.2</v>
      </c>
      <c r="Y82" s="1">
        <v>0.2</v>
      </c>
      <c r="Z82" s="1"/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112</v>
      </c>
      <c r="B83" s="1" t="s">
        <v>30</v>
      </c>
      <c r="C83" s="1"/>
      <c r="D83" s="1">
        <v>5</v>
      </c>
      <c r="E83" s="16">
        <v>3</v>
      </c>
      <c r="F83" s="1"/>
      <c r="G83" s="6">
        <v>0</v>
      </c>
      <c r="H83" s="1" t="e">
        <v>#N/A</v>
      </c>
      <c r="I83" s="1"/>
      <c r="J83" s="1">
        <v>3</v>
      </c>
      <c r="K83" s="1">
        <f t="shared" si="16"/>
        <v>0</v>
      </c>
      <c r="L83" s="1">
        <f t="shared" si="18"/>
        <v>3</v>
      </c>
      <c r="M83" s="1"/>
      <c r="N83" s="1"/>
      <c r="O83" s="1">
        <f t="shared" si="19"/>
        <v>0.6</v>
      </c>
      <c r="P83" s="5"/>
      <c r="Q83" s="5"/>
      <c r="R83" s="1"/>
      <c r="S83" s="1">
        <f t="shared" si="20"/>
        <v>0</v>
      </c>
      <c r="T83" s="1">
        <f t="shared" si="21"/>
        <v>0</v>
      </c>
      <c r="U83" s="1">
        <v>0.8</v>
      </c>
      <c r="V83" s="1">
        <v>0.2</v>
      </c>
      <c r="W83" s="1">
        <v>0.4</v>
      </c>
      <c r="X83" s="1">
        <v>1.2</v>
      </c>
      <c r="Y83" s="1">
        <v>0.6</v>
      </c>
      <c r="Z83" s="1"/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113</v>
      </c>
      <c r="B84" s="1" t="s">
        <v>30</v>
      </c>
      <c r="C84" s="1"/>
      <c r="D84" s="1">
        <v>162</v>
      </c>
      <c r="E84" s="1">
        <v>139</v>
      </c>
      <c r="F84" s="1"/>
      <c r="G84" s="6">
        <v>0</v>
      </c>
      <c r="H84" s="1" t="e">
        <v>#N/A</v>
      </c>
      <c r="I84" s="1"/>
      <c r="J84" s="1">
        <v>139</v>
      </c>
      <c r="K84" s="1">
        <f t="shared" si="16"/>
        <v>0</v>
      </c>
      <c r="L84" s="1">
        <f t="shared" si="18"/>
        <v>139</v>
      </c>
      <c r="M84" s="1"/>
      <c r="N84" s="1"/>
      <c r="O84" s="1">
        <f t="shared" si="19"/>
        <v>27.8</v>
      </c>
      <c r="P84" s="5"/>
      <c r="Q84" s="5"/>
      <c r="R84" s="1"/>
      <c r="S84" s="1">
        <f t="shared" si="20"/>
        <v>0</v>
      </c>
      <c r="T84" s="1">
        <f t="shared" si="21"/>
        <v>0</v>
      </c>
      <c r="U84" s="1">
        <v>17</v>
      </c>
      <c r="V84" s="1">
        <v>11.4</v>
      </c>
      <c r="W84" s="1">
        <v>15.6</v>
      </c>
      <c r="X84" s="1">
        <v>14</v>
      </c>
      <c r="Y84" s="1">
        <v>16.2</v>
      </c>
      <c r="Z84" s="1"/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114</v>
      </c>
      <c r="B85" s="1" t="s">
        <v>32</v>
      </c>
      <c r="C85" s="1"/>
      <c r="D85" s="1">
        <v>158.95699999999999</v>
      </c>
      <c r="E85" s="1">
        <v>130.61799999999999</v>
      </c>
      <c r="F85" s="1"/>
      <c r="G85" s="6">
        <v>0</v>
      </c>
      <c r="H85" s="1" t="e">
        <v>#N/A</v>
      </c>
      <c r="I85" s="1"/>
      <c r="J85" s="1">
        <v>133</v>
      </c>
      <c r="K85" s="1">
        <f t="shared" si="16"/>
        <v>-2.382000000000005</v>
      </c>
      <c r="L85" s="1">
        <f t="shared" si="18"/>
        <v>130.61799999999999</v>
      </c>
      <c r="M85" s="1"/>
      <c r="N85" s="1"/>
      <c r="O85" s="1">
        <f t="shared" si="19"/>
        <v>26.1236</v>
      </c>
      <c r="P85" s="5"/>
      <c r="Q85" s="5"/>
      <c r="R85" s="1"/>
      <c r="S85" s="1">
        <f t="shared" si="20"/>
        <v>0</v>
      </c>
      <c r="T85" s="1">
        <f t="shared" si="21"/>
        <v>0</v>
      </c>
      <c r="U85" s="1">
        <v>18.2194</v>
      </c>
      <c r="V85" s="1">
        <v>11.6456</v>
      </c>
      <c r="W85" s="1">
        <v>8.6864000000000008</v>
      </c>
      <c r="X85" s="1">
        <v>22.745999999999999</v>
      </c>
      <c r="Y85" s="1">
        <v>19.212800000000001</v>
      </c>
      <c r="Z85" s="1"/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</sheetData>
  <autoFilter ref="A3:AA85" xr:uid="{51456172-DF0B-4AD2-B7DC-8199E20FF1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2024-04-16T12:08:42Z</dcterms:created>
  <dcterms:modified xsi:type="dcterms:W3CDTF">2024-04-16T14:10:34Z</dcterms:modified>
</cp:coreProperties>
</file>