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11,23 Симф Ост\"/>
    </mc:Choice>
  </mc:AlternateContent>
  <xr:revisionPtr revIDLastSave="0" documentId="13_ncr:1_{094FCA09-5489-4875-BB29-80E60DD994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79" i="1"/>
  <c r="A79" i="1"/>
  <c r="G78" i="1"/>
  <c r="G77" i="1"/>
  <c r="A77" i="1"/>
  <c r="G76" i="1"/>
  <c r="A76" i="1"/>
  <c r="G75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1" i="1"/>
  <c r="G60" i="1"/>
  <c r="A60" i="1"/>
  <c r="G59" i="1"/>
  <c r="G58" i="1"/>
  <c r="A58" i="1"/>
  <c r="G57" i="1"/>
  <c r="G56" i="1"/>
  <c r="A56" i="1"/>
  <c r="G55" i="1"/>
  <c r="G54" i="1"/>
  <c r="G53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<sst xmlns="http://schemas.openxmlformats.org/spreadsheetml/2006/main" count="325" uniqueCount="153">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</sst>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J19" sqref="J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45242</v>
      </c>
      <c r="E3" s="7" t="s">
        <v>3</v>
      </c>
      <c r="F3" s="100"/>
      <c r="G3" s="104">
        <v>45245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480</v>
      </c>
      <c r="F13" s="23"/>
      <c r="G13" s="23">
        <f>E13*0.4</f>
        <v>192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50</v>
      </c>
      <c r="F19" s="23"/>
      <c r="G19" s="23">
        <f>E19*1</f>
        <v>50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1080</v>
      </c>
      <c r="F21" s="23">
        <v>1.366666666666666</v>
      </c>
      <c r="G21" s="23">
        <f>E21*1</f>
        <v>1080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3000</v>
      </c>
      <c r="F22" s="23">
        <v>0.4</v>
      </c>
      <c r="G22" s="23">
        <f>E22*0.4</f>
        <v>1200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80</v>
      </c>
      <c r="F23" s="23">
        <v>1.366666666666666</v>
      </c>
      <c r="G23" s="23">
        <f>E23*1</f>
        <v>80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80</v>
      </c>
      <c r="F28" s="23"/>
      <c r="G28" s="23">
        <f>E28*0.45</f>
        <v>36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400</v>
      </c>
      <c r="F31" s="23">
        <v>1.366666666666666</v>
      </c>
      <c r="G31" s="23">
        <f>E31*1</f>
        <v>400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/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/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200</v>
      </c>
      <c r="F34" s="23">
        <v>0.5</v>
      </c>
      <c r="G34" s="23"/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60</v>
      </c>
      <c r="F37" s="23"/>
      <c r="G37" s="23">
        <f>E37*1</f>
        <v>60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240</v>
      </c>
      <c r="F39" s="23"/>
      <c r="G39" s="23">
        <f>E39*0.3</f>
        <v>72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150</v>
      </c>
      <c r="F40" s="23"/>
      <c r="G40" s="23">
        <f>E40*0.41</f>
        <v>61.499999999999993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260</v>
      </c>
      <c r="F41" s="23"/>
      <c r="G41" s="23">
        <f>E41*1</f>
        <v>260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480</v>
      </c>
      <c r="F42" s="23">
        <v>0.4</v>
      </c>
      <c r="G42" s="23">
        <f>E42*0.4</f>
        <v>192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100</v>
      </c>
      <c r="F43" s="91">
        <v>2.125</v>
      </c>
      <c r="G43" s="91">
        <f>E43*1</f>
        <v>100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1000</v>
      </c>
      <c r="F44" s="23"/>
      <c r="G44" s="23">
        <f>E44*0.6</f>
        <v>600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250</v>
      </c>
      <c r="F45" s="23"/>
      <c r="G45" s="23">
        <f>E45*1</f>
        <v>250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1200</v>
      </c>
      <c r="F47" s="23">
        <v>0.45</v>
      </c>
      <c r="G47" s="23">
        <f>E47*0.41</f>
        <v>491.99999999999994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90</v>
      </c>
      <c r="F48" s="23"/>
      <c r="G48" s="23">
        <f>E48*1</f>
        <v>90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250</v>
      </c>
      <c r="F49" s="23"/>
      <c r="G49" s="23">
        <f>E49*0.41</f>
        <v>102.5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60</v>
      </c>
      <c r="F50" s="23"/>
      <c r="G50" s="23">
        <f>E50*1</f>
        <v>60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200</v>
      </c>
      <c r="F52" s="23">
        <v>0.36</v>
      </c>
      <c r="G52" s="23"/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2600</v>
      </c>
      <c r="F53" s="23">
        <v>0.45</v>
      </c>
      <c r="G53" s="23">
        <f>E53*0.41</f>
        <v>1066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1200</v>
      </c>
      <c r="F54" s="23">
        <v>2.125</v>
      </c>
      <c r="G54" s="23">
        <f>E54*1</f>
        <v>1200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800</v>
      </c>
      <c r="F55" s="23">
        <v>1.033333333333333</v>
      </c>
      <c r="G55" s="23">
        <f>E55*1</f>
        <v>800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50</v>
      </c>
      <c r="F56" s="23"/>
      <c r="G56" s="23">
        <f>E56*1</f>
        <v>50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1200</v>
      </c>
      <c r="F57" s="23"/>
      <c r="G57" s="23">
        <f>E57*0.41</f>
        <v>491.99999999999994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180</v>
      </c>
      <c r="F58" s="23"/>
      <c r="G58" s="23">
        <f>E58*0.4</f>
        <v>72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80</v>
      </c>
      <c r="F59" s="23"/>
      <c r="G59" s="23">
        <f>E59*0.38</f>
        <v>30.4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RIGHT(D60:D169,4)</f>
        <v>6297</v>
      </c>
      <c r="B60" s="47" t="s">
        <v>73</v>
      </c>
      <c r="C60" s="36" t="s">
        <v>25</v>
      </c>
      <c r="D60" s="28">
        <v>1001022556297</v>
      </c>
      <c r="E60" s="24">
        <v>900</v>
      </c>
      <c r="F60" s="23"/>
      <c r="G60" s="23">
        <f>E60*0.27</f>
        <v>243.00000000000003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RIGHT(D61:D170,4)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>
        <v>3297</v>
      </c>
      <c r="B62" s="47" t="s">
        <v>75</v>
      </c>
      <c r="C62" s="31" t="s">
        <v>23</v>
      </c>
      <c r="D62" s="28">
        <v>1001034063297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RIGHT(D63:D172,4)</f>
        <v>6648</v>
      </c>
      <c r="B63" s="47" t="s">
        <v>76</v>
      </c>
      <c r="C63" s="31" t="s">
        <v>23</v>
      </c>
      <c r="D63" s="28">
        <v>1001031896648</v>
      </c>
      <c r="E63" s="24">
        <v>40</v>
      </c>
      <c r="F63" s="23"/>
      <c r="G63" s="23">
        <f>E63*1</f>
        <v>40</v>
      </c>
      <c r="H63" s="14"/>
      <c r="I63" s="14"/>
      <c r="J63" s="40"/>
    </row>
    <row r="64" spans="1:11" ht="16.5" customHeight="1" x14ac:dyDescent="0.25">
      <c r="A64" s="99" t="str">
        <f>RIGHT(D64:D173,4)</f>
        <v>6650</v>
      </c>
      <c r="B64" s="47" t="s">
        <v>77</v>
      </c>
      <c r="C64" s="31" t="s">
        <v>23</v>
      </c>
      <c r="D64" s="28">
        <v>1001035266650</v>
      </c>
      <c r="E64" s="24">
        <v>40</v>
      </c>
      <c r="F64" s="23"/>
      <c r="G64" s="23">
        <f>E64*1</f>
        <v>40</v>
      </c>
      <c r="H64" s="14"/>
      <c r="I64" s="14"/>
      <c r="J64" s="40"/>
    </row>
    <row r="65" spans="1:10" ht="16.5" customHeight="1" x14ac:dyDescent="0.25">
      <c r="A65" s="99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160</v>
      </c>
      <c r="F65" s="23"/>
      <c r="G65" s="23">
        <f>E65*0.4</f>
        <v>64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250</v>
      </c>
      <c r="F66" s="23">
        <v>1.0166666666666671</v>
      </c>
      <c r="G66" s="23">
        <f>E66*1</f>
        <v>250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960</v>
      </c>
      <c r="F68" s="23">
        <v>0.28000000000000003</v>
      </c>
      <c r="G68" s="23">
        <f>E68*0.28</f>
        <v>268.8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600</v>
      </c>
      <c r="F70" s="23">
        <v>0.28000000000000003</v>
      </c>
      <c r="G70" s="23">
        <f>E70*0.28</f>
        <v>168.00000000000003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/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1000</v>
      </c>
      <c r="F76" s="23">
        <v>0.28000000000000003</v>
      </c>
      <c r="G76" s="23">
        <f>E76*0.28</f>
        <v>280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400</v>
      </c>
      <c r="F77" s="23"/>
      <c r="G77" s="23">
        <f>E77*0.28</f>
        <v>112.00000000000001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3000</v>
      </c>
      <c r="F79" s="23">
        <v>0.35</v>
      </c>
      <c r="G79" s="23">
        <f>E79*0.35</f>
        <v>1050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20</v>
      </c>
      <c r="F80" s="23">
        <v>0.68</v>
      </c>
      <c r="G80" s="23"/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300</v>
      </c>
      <c r="F81" s="23">
        <v>0.71250000000000002</v>
      </c>
      <c r="G81" s="23">
        <f>E81*1</f>
        <v>300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400</v>
      </c>
      <c r="F82" s="23">
        <v>0.28000000000000003</v>
      </c>
      <c r="G82" s="23">
        <f>E82*0.28</f>
        <v>112.00000000000001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400</v>
      </c>
      <c r="F85" s="23">
        <v>0.85</v>
      </c>
      <c r="G85" s="23">
        <f>E85*1</f>
        <v>400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120</v>
      </c>
      <c r="F86" s="23"/>
      <c r="G86" s="23">
        <f>E86*0.35</f>
        <v>42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3800</v>
      </c>
      <c r="F87" s="23">
        <v>0.35</v>
      </c>
      <c r="G87" s="23">
        <f>E87*0.35</f>
        <v>1330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800</v>
      </c>
      <c r="F89" s="23">
        <v>0.25</v>
      </c>
      <c r="G89" s="23">
        <f>E89*0.25</f>
        <v>200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400</v>
      </c>
      <c r="F91" s="23">
        <v>0.22</v>
      </c>
      <c r="G91" s="23">
        <f>E91*0.22</f>
        <v>88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600</v>
      </c>
      <c r="F94" s="23">
        <v>0.12</v>
      </c>
      <c r="G94" s="23">
        <f>E94*0.12</f>
        <v>72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1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400</v>
      </c>
      <c r="F96" s="23">
        <v>0.25</v>
      </c>
      <c r="G96" s="23">
        <f>E96*0.25</f>
        <v>100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1"/>
        <v>4614</v>
      </c>
      <c r="B99" s="29" t="s">
        <v>112</v>
      </c>
      <c r="C99" s="33" t="s">
        <v>23</v>
      </c>
      <c r="D99" s="30">
        <v>1001092444614</v>
      </c>
      <c r="E99" s="24">
        <v>50</v>
      </c>
      <c r="F99" s="23">
        <v>1.5249999999999999</v>
      </c>
      <c r="G99" s="23">
        <f>E99*1</f>
        <v>50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1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RIGHT(D101:D214,4)</f>
        <v>3215</v>
      </c>
      <c r="B101" s="27" t="s">
        <v>114</v>
      </c>
      <c r="C101" s="38" t="s">
        <v>25</v>
      </c>
      <c r="D101" s="52">
        <v>1001094053215</v>
      </c>
      <c r="E101" s="24">
        <v>360</v>
      </c>
      <c r="F101" s="23">
        <v>0.4</v>
      </c>
      <c r="G101" s="23">
        <f>E101*0.4</f>
        <v>144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RIGHT(D103:D219,4)</f>
        <v>6450</v>
      </c>
      <c r="B103" s="48" t="s">
        <v>116</v>
      </c>
      <c r="C103" s="36" t="s">
        <v>25</v>
      </c>
      <c r="D103" s="28">
        <v>1001233296450</v>
      </c>
      <c r="E103" s="24">
        <v>300</v>
      </c>
      <c r="F103" s="82"/>
      <c r="G103" s="23">
        <f>E103*0.1</f>
        <v>30</v>
      </c>
      <c r="H103" s="14"/>
      <c r="I103" s="14">
        <v>30</v>
      </c>
      <c r="J103" s="40"/>
    </row>
    <row r="104" spans="1:10" x14ac:dyDescent="0.25">
      <c r="A104" s="99" t="str">
        <f>RIGHT(D104:D221,4)</f>
        <v>6279</v>
      </c>
      <c r="B104" s="48" t="s">
        <v>117</v>
      </c>
      <c r="C104" s="36" t="s">
        <v>25</v>
      </c>
      <c r="D104" s="28">
        <v>1001220286279</v>
      </c>
      <c r="E104" s="24">
        <v>0</v>
      </c>
      <c r="F104" s="82"/>
      <c r="G104" s="23">
        <f>E104*0.15</f>
        <v>0</v>
      </c>
      <c r="H104" s="14"/>
      <c r="I104" s="14"/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150</v>
      </c>
      <c r="F105" s="82"/>
      <c r="G105" s="23">
        <f>E105*0.1</f>
        <v>15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240</v>
      </c>
      <c r="F106" s="23">
        <v>0.3</v>
      </c>
      <c r="G106" s="23">
        <f>E106*0.3</f>
        <v>72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2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37170</v>
      </c>
      <c r="F124" s="17">
        <f>SUM(F10:F123)</f>
        <v>42.872916666666661</v>
      </c>
      <c r="G124" s="17">
        <f>SUM(G11:G123)</f>
        <v>16665.199999999997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7" xr:uid="{00000000-0002-0000-0000-000000000000}">
      <formula1>40</formula1>
    </dataValidation>
    <dataValidation type="textLength" operator="equal" showInputMessage="1" showErrorMessage="1" sqref="D121:D12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59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148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149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150</v>
      </c>
      <c r="C75" s="84"/>
    </row>
    <row r="76" spans="2:3" x14ac:dyDescent="0.25">
      <c r="B76" s="61" t="s">
        <v>75</v>
      </c>
      <c r="C76" s="62"/>
    </row>
    <row r="77" spans="2:3" x14ac:dyDescent="0.25">
      <c r="B77" s="61" t="s">
        <v>151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152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2023-11-10T12:58:48Z</dcterms:modified>
</cp:coreProperties>
</file>