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7" activePane="bottomLeft" state="frozen"/>
      <selection pane="bottomLeft" activeCell="M118" sqref="M11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60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RIGHT(D12:D114,4)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RIGHT(D13:D115,4)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RIGHT(D14:D116,4)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RIGHT(D15:D116,4)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640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RIGHT(D16:D119,4)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RIGHT(D17:D120,4)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500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RIGHT(D18:D121,4)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3400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RIGHT(D19:D122,4)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RIGHT(D20:D123,4)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220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RIGHT(D21:D127,4)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RIGHT(D22:D127,4)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RIGHT(D23:D128,4)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RIGHT(D24:D131,4)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300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RIGHT(D25:D132,4)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RIGHT(D26:D134,4)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RIGHT(D27:D135,4)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RIGHT(D28:D137,4)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280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RIGHT(D29:D135,4)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RIGHT(D30:D136,4)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RIGHT(D31:D139,4)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40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RIGHT(D32:D139,4)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80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RIGHT(D33:D142,4)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120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RIGHT(D34:D143,4)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RIGHT(D35:D146,4)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RIGHT(D36:D151,4)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RIGHT(D37:D152,4)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RIGHT(D38:D152,4)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RIGHT(D39:D153,4)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RIGHT(D40:D153,4)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RIGHT(D41:D154,4)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640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RIGHT(D42:D154,4)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2500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RIGHT(D43:D155,4)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RIGHT(D44:D155,4)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120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RIGHT(D45:D157,4)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10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RIGHT(D46:D159,4)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RIGHT(D47:D160,4)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RIGHT(D48:D160,4)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180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RIGHT(D49:D160,4)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3800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RIGHT(D50:D161,4)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240</v>
      </c>
      <c r="F50" s="23" t="n">
        <v>0.4</v>
      </c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RIGHT(D51:D161,4)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800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RIGHT(D52:D162,4)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1840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RIGHT(D53:D163,4)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70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RIGHT(D54:D164,4)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640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RIGHT(D55:D160,4)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RIGHT(D56:D161,4)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200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RIGHT(D57:D164,4)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>
        <v>120</v>
      </c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RIGHT(D58:D166,4)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80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RIGHT(D59:D167,4)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RIGHT(D60:D168,4)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120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RIGHT(D61:D169,4)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160</v>
      </c>
      <c r="F61" s="23" t="n"/>
      <c r="G61" s="23">
        <f>E61*0.33</f>
        <v/>
      </c>
      <c r="H61" s="14" t="n"/>
      <c r="I61" s="14" t="n"/>
      <c r="J61" s="39" t="n"/>
    </row>
    <row r="62" ht="16.5" customHeight="1" s="92" thickBot="1">
      <c r="A62" s="94">
        <f>RIGHT(D62:D169,4)</f>
        <v/>
      </c>
      <c r="B62" s="27" t="inlineStr">
        <is>
          <t>САЛЯМИ Папа может п/к в/у 0.28кг 8шт.</t>
        </is>
      </c>
      <c r="C62" s="33" t="inlineStr">
        <is>
          <t>ШТ</t>
        </is>
      </c>
      <c r="D62" s="28" t="n">
        <v>1001303106773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39" t="n"/>
    </row>
    <row r="63" ht="16.5" customHeight="1" s="92" thickBot="1" thickTop="1">
      <c r="A63" s="94">
        <f>RIGHT(D63:D172,4)</f>
        <v/>
      </c>
      <c r="B63" s="74" t="inlineStr">
        <is>
          <t>Варенокопченые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RIGHT(D64:D173,4)</f>
        <v/>
      </c>
      <c r="B64" s="27" t="inlineStr">
        <is>
          <t>СЕРВЕЛАТ ЗЕРНИСТЫЙ ПМ в/к в/у срез 1/350</t>
        </is>
      </c>
      <c r="C64" s="33" t="inlineStr">
        <is>
          <t>ШТ</t>
        </is>
      </c>
      <c r="D64" s="28" t="n">
        <v>1001300386683</v>
      </c>
      <c r="E64" s="24" t="n">
        <v>1400</v>
      </c>
      <c r="F64" s="23" t="n">
        <v>0.35</v>
      </c>
      <c r="G64" s="23">
        <f>E64*0.35</f>
        <v/>
      </c>
      <c r="H64" s="14" t="n">
        <v>2.8</v>
      </c>
      <c r="I64" s="14" t="n">
        <v>45</v>
      </c>
      <c r="J64" s="39" t="n"/>
    </row>
    <row r="65" ht="16.5" customHeight="1" s="92">
      <c r="A65" s="94">
        <f>RIGHT(D65:D175,4)</f>
        <v/>
      </c>
      <c r="B65" s="27" t="inlineStr">
        <is>
          <t>БАЛЫКОВАЯ в/к в/у 0.33кг 8шт.</t>
        </is>
      </c>
      <c r="C65" s="33" t="inlineStr">
        <is>
          <t>ШТ</t>
        </is>
      </c>
      <c r="D65" s="28" t="n">
        <v>1001303636793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RIGHT(D66:D176,4)</f>
        <v/>
      </c>
      <c r="B66" s="27" t="inlineStr">
        <is>
          <t>ОСТАНКИНСКАЯ в/к в/у 0.33кг 8шт.</t>
        </is>
      </c>
      <c r="C66" s="33" t="inlineStr">
        <is>
          <t>ШТ</t>
        </is>
      </c>
      <c r="D66" s="28" t="n">
        <v>1001302596795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RIGHT(D67:D176,4)</f>
        <v/>
      </c>
      <c r="B67" s="27" t="inlineStr">
        <is>
          <t>СЕРВЕЛАТ ЕВРОПЕЙСКИЙ в/к в/у 0,33кг 8шт.</t>
        </is>
      </c>
      <c r="C67" s="33" t="inlineStr">
        <is>
          <t>ШТ</t>
        </is>
      </c>
      <c r="D67" s="28" t="n">
        <v>1001300366807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RIGHT(D68:D176,4)</f>
        <v/>
      </c>
      <c r="B68" s="27" t="inlineStr">
        <is>
          <t>СЕРВЕЛАТ КАРЕЛЬСКИЙ ПМ в/к в/у 0.28кг</t>
        </is>
      </c>
      <c r="C68" s="33" t="inlineStr">
        <is>
          <t>ШТ</t>
        </is>
      </c>
      <c r="D68" s="28" t="n">
        <v>1001304506684</v>
      </c>
      <c r="E68" s="24" t="n">
        <v>1200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 0.33кг 8шт.</t>
        </is>
      </c>
      <c r="C69" s="33" t="inlineStr">
        <is>
          <t>ШТ</t>
        </is>
      </c>
      <c r="D69" s="28" t="n">
        <v>1001300456787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RIGHT(D70:D179,4)</f>
        <v/>
      </c>
      <c r="B70" s="27" t="inlineStr">
        <is>
          <t>СЕРВЕЛАТ КРЕМЛЕВСКИЙ в/к в/у</t>
        </is>
      </c>
      <c r="C70" s="33" t="inlineStr">
        <is>
          <t>КГ</t>
        </is>
      </c>
      <c r="D70" s="28" t="n">
        <v>1001300456788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Height="1" s="92">
      <c r="A71" s="94">
        <f>RIGHT(D71:D179,4)</f>
        <v/>
      </c>
      <c r="B71" s="64" t="inlineStr">
        <is>
          <t>СЕРВЕЛАТ ОХОТНИЧИЙ в/к в/у срез 0.35кг</t>
        </is>
      </c>
      <c r="C71" s="33" t="inlineStr">
        <is>
          <t>ШТ</t>
        </is>
      </c>
      <c r="D71" s="28" t="n">
        <v>1001303986689</v>
      </c>
      <c r="E71" s="24" t="n">
        <v>2400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39" t="n"/>
    </row>
    <row r="72" ht="16.5" customHeight="1" s="92">
      <c r="A72" s="94">
        <f>RIGHT(D72:D180,4)</f>
        <v/>
      </c>
      <c r="B72" s="64" t="inlineStr">
        <is>
          <t>СЕРВЕЛАТ ПРЕМИУМ в/к в/у 0.33кг 8шт.</t>
        </is>
      </c>
      <c r="C72" s="33" t="inlineStr">
        <is>
          <t>ШТ</t>
        </is>
      </c>
      <c r="D72" s="28" t="n">
        <v>1001304096791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</t>
        </is>
      </c>
      <c r="C73" s="30" t="inlineStr">
        <is>
          <t>КГ</t>
        </is>
      </c>
      <c r="D73" s="28" t="n">
        <v>1001053985341</v>
      </c>
      <c r="E73" s="24" t="n">
        <v>100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39" t="n"/>
    </row>
    <row r="74" ht="16.5" customHeight="1" s="92">
      <c r="A74" s="94">
        <f>RIGHT(D74:D183,4)</f>
        <v/>
      </c>
      <c r="B74" s="64" t="inlineStr">
        <is>
          <t>МРАМОРНАЯ И БАЛЫКОВАЯ в/к с/н мгс 1/90</t>
        </is>
      </c>
      <c r="C74" s="33" t="inlineStr">
        <is>
          <t>ШТ</t>
        </is>
      </c>
      <c r="D74" s="28" t="n">
        <v>1001215576586</v>
      </c>
      <c r="E74" s="24" t="n">
        <v>120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RIGHT(D75:D181,4)</f>
        <v/>
      </c>
      <c r="B75" s="64" t="inlineStr">
        <is>
          <t>МЯСНОЕ АССОРТИ к/з с/н мгс 1/90 10шт.</t>
        </is>
      </c>
      <c r="C75" s="33" t="inlineStr">
        <is>
          <t>ШТ</t>
        </is>
      </c>
      <c r="D75" s="28" t="n">
        <v>1001225416228</v>
      </c>
      <c r="E75" s="24" t="n">
        <v>200</v>
      </c>
      <c r="F75" s="23" t="n"/>
      <c r="G75" s="23">
        <f>E75*0.09</f>
        <v/>
      </c>
      <c r="H75" s="14" t="n"/>
      <c r="I75" s="14" t="n"/>
      <c r="J75" s="39" t="n"/>
    </row>
    <row r="76" ht="16.5" customHeight="1" s="92">
      <c r="A76" s="94">
        <f>RIGHT(D76:D181,4)</f>
        <v/>
      </c>
      <c r="B76" s="27" t="inlineStr">
        <is>
          <t>СЕРВЕЛАТ ФИНСКИЙ в/к в/у_45с</t>
        </is>
      </c>
      <c r="C76" s="30" t="inlineStr">
        <is>
          <t>КГ</t>
        </is>
      </c>
      <c r="D76" s="28" t="n">
        <v>1001051875544</v>
      </c>
      <c r="E76" s="24" t="n">
        <v>800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39" t="n"/>
    </row>
    <row r="77" ht="15.75" customHeight="1" s="92" thickBot="1">
      <c r="A77" s="94">
        <f>RIGHT(D77:D183,4)</f>
        <v/>
      </c>
      <c r="B77" s="27" t="inlineStr">
        <is>
          <t>СЕРВЕЛАТ ФИНСКИЙ в/к в/у срез 0.35кг_45c</t>
        </is>
      </c>
      <c r="C77" s="36" t="inlineStr">
        <is>
          <t>ШТ</t>
        </is>
      </c>
      <c r="D77" s="28" t="n">
        <v>1001301876697</v>
      </c>
      <c r="E77" s="24" t="n">
        <v>3600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 thickBot="1" thickTop="1">
      <c r="A78" s="94">
        <f>RIGHT(D78:D184,4)</f>
        <v/>
      </c>
      <c r="B78" s="74" t="inlineStr">
        <is>
          <t>Сырокопченые колбасы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s="92" thickTop="1">
      <c r="A79" s="94">
        <f>RIGHT(D79:D185,4)</f>
        <v/>
      </c>
      <c r="B79" s="27" t="inlineStr">
        <is>
          <t>АРОМАТНАЯ Папа может с/к в/у 1/250 8шт.</t>
        </is>
      </c>
      <c r="C79" s="33" t="inlineStr">
        <is>
          <t>ШТ</t>
        </is>
      </c>
      <c r="D79" s="28" t="n">
        <v>1001061975706</v>
      </c>
      <c r="E79" s="24" t="n">
        <v>200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39" t="n"/>
    </row>
    <row r="80" ht="16.5" customHeight="1" s="92">
      <c r="A80" s="94">
        <f>RIGHT(D80:D186,4)</f>
        <v/>
      </c>
      <c r="B80" s="27" t="inlineStr">
        <is>
          <t>АРОМАТНАЯ с/к с/н в/у 1/100*8_60с</t>
        </is>
      </c>
      <c r="C80" s="33" t="inlineStr">
        <is>
          <t>ШТ</t>
        </is>
      </c>
      <c r="D80" s="28" t="n">
        <v>1001201976454</v>
      </c>
      <c r="E80" s="24" t="n">
        <v>700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39" t="n"/>
    </row>
    <row r="81" ht="16.5" customHeight="1" s="92">
      <c r="A81" s="94">
        <f>RIGHT(D81:D187,4)</f>
        <v/>
      </c>
      <c r="B81" s="27" t="inlineStr">
        <is>
          <t xml:space="preserve"> ИТАЛЬЯНСКОЕ АССОРТИ с/в с/н мгс 1/90</t>
        </is>
      </c>
      <c r="C81" s="33" t="inlineStr">
        <is>
          <t>ШТ</t>
        </is>
      </c>
      <c r="D81" s="28" t="n">
        <v>1001205386222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RIGHT(D82:D188,4)</f>
        <v/>
      </c>
      <c r="B82" s="27" t="inlineStr">
        <is>
          <t>ОХОТНИЧЬЯ Папа может с/к в/у 1/220 8шт.</t>
        </is>
      </c>
      <c r="C82" s="33" t="inlineStr">
        <is>
          <t>ШТ</t>
        </is>
      </c>
      <c r="D82" s="28" t="n">
        <v>1001060755931</v>
      </c>
      <c r="E82" s="24" t="n">
        <v>400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Папа может с/к в/у</t>
        </is>
      </c>
      <c r="C83" s="30" t="inlineStr">
        <is>
          <t>КГ</t>
        </is>
      </c>
      <c r="D83" s="28" t="n">
        <v>1001063145708</v>
      </c>
      <c r="E83" s="24" t="n"/>
      <c r="F83" s="23" t="n">
        <v>0.5125</v>
      </c>
      <c r="G83" s="23">
        <f>E83*1</f>
        <v/>
      </c>
      <c r="H83" s="14" t="n">
        <v>4.1</v>
      </c>
      <c r="I83" s="14" t="n">
        <v>120</v>
      </c>
      <c r="J83" s="39" t="n"/>
    </row>
    <row r="84" ht="16.5" customHeight="1" s="92">
      <c r="A84" s="94">
        <f>RIGHT(D84:D191,4)</f>
        <v/>
      </c>
      <c r="B84" s="27" t="inlineStr">
        <is>
          <t>ПОСОЛЬСКАЯ ПМ с/к с/н в/у 1/100 10шт</t>
        </is>
      </c>
      <c r="C84" s="33" t="inlineStr">
        <is>
          <t>ШТ</t>
        </is>
      </c>
      <c r="D84" s="28" t="n">
        <v>1001203146834</v>
      </c>
      <c r="E84" s="24" t="n"/>
      <c r="F84" s="23" t="n"/>
      <c r="G84" s="23">
        <f>E84*0.1</f>
        <v/>
      </c>
      <c r="H84" s="14" t="n"/>
      <c r="I84" s="14" t="n"/>
      <c r="J84" s="39" t="n"/>
    </row>
    <row r="85" ht="16.5" customHeight="1" s="92">
      <c r="A85" s="94">
        <f>RIGHT(D85:D195,4)</f>
        <v/>
      </c>
      <c r="B85" s="27" t="inlineStr">
        <is>
          <t>САЛЯМИ ИТАЛЬЯНСКАЯ с/к в/у 1/250*8_120c</t>
        </is>
      </c>
      <c r="C85" s="33" t="inlineStr">
        <is>
          <t>ШТ</t>
        </is>
      </c>
      <c r="D85" s="28" t="n">
        <v>1001060764993</v>
      </c>
      <c r="E85" s="24" t="n">
        <v>200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39" t="n"/>
    </row>
    <row r="86" ht="16.5" customHeight="1" s="92">
      <c r="A86" s="94">
        <f>RIGHT(D86:D196,4)</f>
        <v/>
      </c>
      <c r="B86" s="27" t="inlineStr">
        <is>
          <t>САЛЯМИ МЕЛКОЗЕРНЕНАЯ с/к в/у 1/120_60с</t>
        </is>
      </c>
      <c r="C86" s="33" t="inlineStr">
        <is>
          <t>ШТ</t>
        </is>
      </c>
      <c r="D86" s="28" t="n">
        <v>1001193115682</v>
      </c>
      <c r="E86" s="24" t="n">
        <v>2000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в/у_Л</t>
        </is>
      </c>
      <c r="C87" s="30" t="inlineStr">
        <is>
          <t>КГ</t>
        </is>
      </c>
      <c r="D87" s="28" t="n">
        <v>1001062504117</v>
      </c>
      <c r="E87" s="24" t="n">
        <v>100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39" t="n"/>
    </row>
    <row r="88" ht="16.5" customHeight="1" s="92">
      <c r="A88" s="94">
        <f>RIGHT(D88:D200,4)</f>
        <v/>
      </c>
      <c r="B88" s="27" t="inlineStr">
        <is>
          <t>ЭКСТРА Папа может с/к в/у 1/250 8шт.</t>
        </is>
      </c>
      <c r="C88" s="33" t="inlineStr">
        <is>
          <t>ШТ</t>
        </is>
      </c>
      <c r="D88" s="28" t="n">
        <v>1001062505483</v>
      </c>
      <c r="E88" s="24" t="n">
        <v>600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 thickBot="1">
      <c r="A89" s="94">
        <f>RIGHT(D89:D201,4)</f>
        <v/>
      </c>
      <c r="B89" s="27" t="inlineStr">
        <is>
          <t>ЭКСТРА Папа может с/к с/н в/у 1/100_60с</t>
        </is>
      </c>
      <c r="C89" s="33" t="inlineStr">
        <is>
          <t>ШТ</t>
        </is>
      </c>
      <c r="D89" s="28" t="n">
        <v>1001202506453</v>
      </c>
      <c r="E89" s="24" t="n">
        <v>1260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39" t="n"/>
    </row>
    <row r="90" ht="16.5" customHeight="1" s="92" thickBot="1" thickTop="1">
      <c r="A90" s="94">
        <f>RIGHT(D90:D202,4)</f>
        <v/>
      </c>
      <c r="B90" s="74" t="inlineStr">
        <is>
          <t>Ветчины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s="92" thickTop="1">
      <c r="A91" s="94">
        <f>RIGHT(D91:D206,4)</f>
        <v/>
      </c>
      <c r="B91" s="29" t="inlineStr">
        <is>
          <t xml:space="preserve">ВЕТЧ.МРАМОРНАЯ в/у_45с </t>
        </is>
      </c>
      <c r="C91" s="32" t="inlineStr">
        <is>
          <t>КГ</t>
        </is>
      </c>
      <c r="D91" s="80" t="n">
        <v>1001092436470</v>
      </c>
      <c r="E91" s="24" t="n">
        <v>30</v>
      </c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RIGHT(D92:D207,4)</f>
        <v/>
      </c>
      <c r="B92" s="29" t="inlineStr">
        <is>
          <t>ВЕТЧ.НЕЖНАЯ Коровино п/о</t>
        </is>
      </c>
      <c r="C92" s="32" t="inlineStr">
        <is>
          <t>КГ</t>
        </is>
      </c>
      <c r="D92" s="80" t="n">
        <v>1001095716865</v>
      </c>
      <c r="E92" s="24" t="n">
        <v>150</v>
      </c>
      <c r="F92" s="23" t="n"/>
      <c r="G92" s="23">
        <f>E92*1</f>
        <v/>
      </c>
      <c r="H92" s="14" t="n"/>
      <c r="I92" s="14" t="n"/>
      <c r="J92" s="39" t="n"/>
    </row>
    <row r="93" ht="16.5" customHeight="1" s="92" thickBot="1">
      <c r="A93" s="94">
        <f>RIGHT(D93:D204,4)</f>
        <v/>
      </c>
      <c r="B93" s="27" t="inlineStr">
        <is>
          <t>ВЕТЧ.МЯСНАЯ Папа может п/о 0.4кг 8шт.</t>
        </is>
      </c>
      <c r="C93" s="37" t="inlineStr">
        <is>
          <t>ШТ</t>
        </is>
      </c>
      <c r="D93" s="51" t="n">
        <v>1001094053215</v>
      </c>
      <c r="E93" s="24" t="n">
        <v>120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39" t="n"/>
    </row>
    <row r="94" ht="16.5" customHeight="1" s="92" thickBot="1" thickTop="1">
      <c r="A94" s="94">
        <f>RIGHT(D94:D207,4)</f>
        <v/>
      </c>
      <c r="B94" s="74" t="inlineStr">
        <is>
          <t>Копчености варенокопченые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47" t="inlineStr">
        <is>
          <t>СВИНИНА ПО-ДОМАШНЕМУ к/в мл/к в/у 0.3кг</t>
        </is>
      </c>
      <c r="C95" s="35" t="inlineStr">
        <is>
          <t>ШТ</t>
        </is>
      </c>
      <c r="D95" s="28" t="n">
        <v>1001084216206</v>
      </c>
      <c r="E95" s="24" t="n">
        <v>180</v>
      </c>
      <c r="F95" s="23" t="n">
        <v>0.3</v>
      </c>
      <c r="G95" s="23">
        <f>E95*0.3</f>
        <v/>
      </c>
      <c r="H95" s="14" t="n">
        <v>1.8</v>
      </c>
      <c r="I95" s="14" t="n">
        <v>30</v>
      </c>
      <c r="J95" s="39" t="n"/>
    </row>
    <row r="96" ht="16.5" customHeight="1" s="92" thickBot="1">
      <c r="A96" s="94">
        <f>RIGHT(D96:D211,4)</f>
        <v/>
      </c>
      <c r="B96" s="47" t="inlineStr">
        <is>
          <t>БЕКОН с/к с/н в/у 1/180 10шт.</t>
        </is>
      </c>
      <c r="C96" s="35" t="inlineStr">
        <is>
          <t>ШТ</t>
        </is>
      </c>
      <c r="D96" s="28" t="n">
        <v>1001223296919</v>
      </c>
      <c r="E96" s="24" t="n">
        <v>100</v>
      </c>
      <c r="F96" s="23" t="n"/>
      <c r="G96" s="23">
        <f>E96*0.18</f>
        <v/>
      </c>
      <c r="H96" s="96" t="n"/>
      <c r="I96" s="96" t="n"/>
      <c r="J96" s="93" t="n"/>
    </row>
    <row r="97" ht="16.5" customHeight="1" s="92" thickBot="1" thickTop="1">
      <c r="A97" s="94">
        <f>RIGHT(D97:D212,4)</f>
        <v/>
      </c>
      <c r="B97" s="74" t="inlineStr">
        <is>
          <t>Паштеты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Bot="1" thickTop="1">
      <c r="A98" s="94">
        <f>RIGHT(D98:D215,4)</f>
        <v/>
      </c>
      <c r="B98" s="74" t="inlineStr">
        <is>
          <t>Пельмени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RIGHT(D99:D216,4)</f>
        <v/>
      </c>
      <c r="B99" s="47" t="inlineStr">
        <is>
          <t>ОСТАН.ТРАДИЦ. пельм кор.0.5кг зам._120с</t>
        </is>
      </c>
      <c r="C99" s="33" t="inlineStr">
        <is>
          <t>ШТ</t>
        </is>
      </c>
      <c r="D99" s="28" t="n">
        <v>1002112606314</v>
      </c>
      <c r="E99" s="24" t="n"/>
      <c r="F99" s="23" t="n">
        <v>0.5</v>
      </c>
      <c r="G99" s="23">
        <f>E99*0.5</f>
        <v/>
      </c>
      <c r="H99" s="14" t="n">
        <v>8</v>
      </c>
      <c r="I99" s="72" t="n">
        <v>120</v>
      </c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АДЖИКОЙ пл.0.45кг зам. </t>
        </is>
      </c>
      <c r="C100" s="33" t="inlineStr">
        <is>
          <t>ШТ</t>
        </is>
      </c>
      <c r="D100" s="28" t="n">
        <v>1002115036155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>
      <c r="A101" s="94">
        <f>RIGHT(D101:D218,4)</f>
        <v/>
      </c>
      <c r="B101" s="47" t="inlineStr">
        <is>
          <t xml:space="preserve">ПЕЛЬМ.С БЕЛ.ГРИБАМИ пл.0.45кг зам. </t>
        </is>
      </c>
      <c r="C101" s="33" t="inlineStr">
        <is>
          <t>ШТ</t>
        </is>
      </c>
      <c r="D101" s="28" t="n">
        <v>1002115056157</v>
      </c>
      <c r="E101" s="24" t="n"/>
      <c r="F101" s="23" t="n"/>
      <c r="G101" s="23">
        <f>E101*0.45</f>
        <v/>
      </c>
      <c r="H101" s="14" t="n"/>
      <c r="I101" s="72" t="n"/>
      <c r="J101" s="39" t="n"/>
    </row>
    <row r="102" ht="16.5" customHeight="1" s="92" thickBot="1">
      <c r="A102" s="94">
        <f>RIGHT(D102:D217,4)</f>
        <v/>
      </c>
      <c r="B102" s="47" t="inlineStr">
        <is>
          <t>ОСТАН.ТРАДИЦ.пельм пл.0.9кг зам._120с</t>
        </is>
      </c>
      <c r="C102" s="36" t="inlineStr">
        <is>
          <t>ШТ</t>
        </is>
      </c>
      <c r="D102" s="28" t="n">
        <v>1002112606313</v>
      </c>
      <c r="E102" s="24" t="n"/>
      <c r="F102" s="23" t="n">
        <v>0.9</v>
      </c>
      <c r="G102" s="23">
        <f>E102*0.9</f>
        <v/>
      </c>
      <c r="H102" s="14" t="n">
        <v>9</v>
      </c>
      <c r="I102" s="72" t="n">
        <v>120</v>
      </c>
      <c r="J102" s="39" t="n"/>
    </row>
    <row r="103" ht="16.5" customHeight="1" s="92" thickBot="1" thickTop="1">
      <c r="A103" s="94">
        <f>RIGHT(D103:D218,4)</f>
        <v/>
      </c>
      <c r="B103" s="74" t="inlineStr">
        <is>
          <t>Полуфабрикаты с картофелем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Bot="1" thickTop="1">
      <c r="A104" s="94">
        <f>RIGHT(D104:D219,4)</f>
        <v/>
      </c>
      <c r="B104" s="47" t="inlineStr">
        <is>
          <t>С КАРТОФЕЛЕМ вареники кор.0.5кг зам_120</t>
        </is>
      </c>
      <c r="C104" s="36" t="inlineStr">
        <is>
          <t>ШТ</t>
        </is>
      </c>
      <c r="D104" s="28" t="n">
        <v>1002151784945</v>
      </c>
      <c r="E104" s="24" t="n"/>
      <c r="F104" s="23" t="n">
        <v>0.5</v>
      </c>
      <c r="G104" s="23">
        <f>E104*0.5</f>
        <v/>
      </c>
      <c r="H104" s="14" t="n">
        <v>8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Блины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Format="1" customHeight="1" s="88" thickBot="1" thickTop="1">
      <c r="A106" s="94">
        <f>RIGHT(D106:D221,4)</f>
        <v/>
      </c>
      <c r="B106" s="89" t="inlineStr">
        <is>
          <t>С КУРИЦЕЙ И ГРИБАМИ 1/420 10шт.зам.</t>
        </is>
      </c>
      <c r="C106" s="90" t="inlineStr">
        <is>
          <t>ШТ</t>
        </is>
      </c>
      <c r="D106" s="83" t="n">
        <v>1002133974956</v>
      </c>
      <c r="E106" s="84" t="n"/>
      <c r="F106" s="85" t="n">
        <v>0.42</v>
      </c>
      <c r="G106" s="85">
        <f>E106*0.42</f>
        <v/>
      </c>
      <c r="H106" s="86" t="n">
        <v>4.2</v>
      </c>
      <c r="I106" s="91" t="n">
        <v>120</v>
      </c>
      <c r="J106" s="86" t="n"/>
      <c r="K106" s="87" t="n"/>
    </row>
    <row r="107" ht="16.5" customHeight="1" s="92" thickTop="1">
      <c r="A107" s="94">
        <f>RIGHT(D107:D222,4)</f>
        <v/>
      </c>
      <c r="B107" s="47" t="inlineStr">
        <is>
          <t>БЛИНЧ.С МЯСОМ пл.1/420 10шт.зам.</t>
        </is>
      </c>
      <c r="C107" s="33" t="inlineStr">
        <is>
          <t>ШТ</t>
        </is>
      </c>
      <c r="D107" s="28" t="n">
        <v>1002131151762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>
      <c r="A108" s="94">
        <f>RIGHT(D108:D223,4)</f>
        <v/>
      </c>
      <c r="B108" s="47" t="inlineStr">
        <is>
          <t>БЛИНЧ. С ТВОРОГОМ 1/420 12шт.зам.</t>
        </is>
      </c>
      <c r="C108" s="36" t="inlineStr">
        <is>
          <t>ШТ</t>
        </is>
      </c>
      <c r="D108" s="28" t="n">
        <v>1002131181764</v>
      </c>
      <c r="E108" s="24" t="n"/>
      <c r="F108" s="23" t="n">
        <v>0.42</v>
      </c>
      <c r="G108" s="23">
        <f>E108*0.42</f>
        <v/>
      </c>
      <c r="H108" s="14" t="n">
        <v>4.2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Консервы мясные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74" t="inlineStr">
        <is>
          <t>Мясокостные замороженные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Bot="1" thickTop="1">
      <c r="A111" s="94">
        <f>RIGHT(D111:D226,4)</f>
        <v/>
      </c>
      <c r="B111" s="47" t="inlineStr">
        <is>
          <t xml:space="preserve"> РАГУ СВИНОЕ 1кг 8шт.зам_120с </t>
        </is>
      </c>
      <c r="C111" s="36" t="inlineStr">
        <is>
          <t>ШТ</t>
        </is>
      </c>
      <c r="D111" s="68" t="inlineStr">
        <is>
          <t>1002162156004</t>
        </is>
      </c>
      <c r="E111" s="24" t="n"/>
      <c r="F111" s="23" t="n">
        <v>1</v>
      </c>
      <c r="G111" s="23">
        <f>E111*1</f>
        <v/>
      </c>
      <c r="H111" s="14" t="n">
        <v>8</v>
      </c>
      <c r="I111" s="72" t="n">
        <v>120</v>
      </c>
      <c r="J111" s="39" t="n"/>
    </row>
    <row r="112" ht="15.75" customHeight="1" s="92" thickTop="1">
      <c r="A112" s="94">
        <f>RIGHT(D112:D227,4)</f>
        <v/>
      </c>
      <c r="B112" s="47" t="inlineStr">
        <is>
          <t>ШАШЛЫК ИЗ СВИНИНЫ зам.</t>
        </is>
      </c>
      <c r="C112" s="30" t="inlineStr">
        <is>
          <t>КГ</t>
        </is>
      </c>
      <c r="D112" s="68" t="inlineStr">
        <is>
          <t>1002162215417</t>
        </is>
      </c>
      <c r="E112" s="24" t="n"/>
      <c r="F112" s="23" t="n">
        <v>2</v>
      </c>
      <c r="G112" s="23">
        <f>E112*1</f>
        <v/>
      </c>
      <c r="H112" s="14" t="n">
        <v>6</v>
      </c>
      <c r="I112" s="72" t="n">
        <v>90</v>
      </c>
      <c r="J112" s="39" t="n"/>
    </row>
    <row r="113" ht="15.75" customHeight="1" s="92" thickBot="1">
      <c r="A113" s="94">
        <f>RIGHT(D113:D228,4)</f>
        <v/>
      </c>
      <c r="B113" s="47" t="inlineStr">
        <is>
          <t>РЕБРЫШКИ ОБЫКНОВЕННЫЕ 1кг 12шт.зам.</t>
        </is>
      </c>
      <c r="C113" s="36" t="inlineStr">
        <is>
          <t>ШТ</t>
        </is>
      </c>
      <c r="D113" s="69" t="inlineStr">
        <is>
          <t>1002162166019</t>
        </is>
      </c>
      <c r="E113" s="24" t="n"/>
      <c r="F113" s="23" t="n">
        <v>1</v>
      </c>
      <c r="G113" s="23">
        <f>E113*1</f>
        <v/>
      </c>
      <c r="H113" s="14" t="n">
        <v>12</v>
      </c>
      <c r="I113" s="72" t="n">
        <v>120</v>
      </c>
      <c r="J113" s="39" t="n"/>
    </row>
    <row r="114" ht="16.5" customHeight="1" s="92" thickBot="1" thickTop="1">
      <c r="A114" s="77" t="n"/>
      <c r="B114" s="77" t="inlineStr">
        <is>
          <t>ВСЕГО:</t>
        </is>
      </c>
      <c r="C114" s="16" t="n"/>
      <c r="D114" s="48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s="92" thickTop="1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DropDown="0" showInputMessage="1" showErrorMessage="1" allowBlank="0" type="textLength" operator="lessThanOrEqual">
      <formula1>40</formula1>
    </dataValidation>
    <dataValidation sqref="D111:D11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2024-07-23T12:32:27Z</dcterms:modified>
  <cp:lastModifiedBy>Uaer4</cp:lastModifiedBy>
  <cp:lastPrinted>2023-11-08T08:22:20Z</cp:lastPrinted>
</cp:coreProperties>
</file>