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62913"/>
</workbook>
</file>

<file path=xl/calcChain.xml><?xml version="1.0" encoding="utf-8"?>
<calcChain xmlns="http://schemas.openxmlformats.org/spreadsheetml/2006/main"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3" i="1" s="1"/>
  <c r="A11" i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<sst xmlns="http://schemas.openxmlformats.org/spreadsheetml/2006/main" count="383" uniqueCount="225">
  <si>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</si>
  <si>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</si>
  <si>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</si>
  <si>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</si>
  <si>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</si>
  <si>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</si>
  <si>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</si>
  <si>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</si>
  <si>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</si>
  <si>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</si>
  <si>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</si>
  <si>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</si>
  <si>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</si>
  <si>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</si>
  <si>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</si>
  <si>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</si>
  <si>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</si>
  <si>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</si>
  <si>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</si>
  <si>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</si>
  <si>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</si>
  <si>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</si>
  <si>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</si>
  <si>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</si>
  <si>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</si>
  <si>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</si>
  <si>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</si>
  <si>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</si>
  <si>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</si>
  <si>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</si>
  <si>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</si>
  <si>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</si>
  <si>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</si>
  <si>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</si>
  <si>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</si>
  <si>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</si>
  <si>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</si>
  <si>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</si>
  <si>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</si>
  <si>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</si>
  <si>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</si>
  <si>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</si>
  <si>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</si>
  <si>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</si>
  <si>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</si>
  <si>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</si>
  <si>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</si>
  <si>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</si>
  <si>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</si>
  <si>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</si>
  <si>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</si>
  <si>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</si>
  <si>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</si>
  <si>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</si>
  <si>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</si>
  <si>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</si>
  <si>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</si>
  <si>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</si>
  <si>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</si>
  <si>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</si>
  <si>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</si>
  <si>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</si>
  <si>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</si>
  <si>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</si>
  <si>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</si>
  <si>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</si>
  <si>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шт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</si>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</sst>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7"/>
  <sheetViews>
    <sheetView tabSelected="1" zoomScale="87" zoomScaleNormal="87" workbookViewId="0">
      <pane ySplit="9" topLeftCell="A127" activePane="bottomLeft" state="frozen"/>
      <selection pane="bottomLeft" activeCell="E153" sqref="E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45706</v>
      </c>
      <c r="E3" s="7" t="s">
        <v>3</v>
      </c>
      <c r="F3" s="97"/>
      <c r="G3" s="101">
        <v>45709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RIGHT(D16:D155,4)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800</v>
      </c>
      <c r="F20" s="23">
        <v>1.366666666666666</v>
      </c>
      <c r="G20" s="23">
        <f>E20*1</f>
        <v>800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2400</v>
      </c>
      <c r="F21" s="23">
        <v>0.4</v>
      </c>
      <c r="G21" s="23">
        <f>E21*0.4</f>
        <v>960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>
        <v>1800</v>
      </c>
      <c r="F28" s="23">
        <v>0.4</v>
      </c>
      <c r="G28" s="23">
        <f>E28*0.4</f>
        <v>720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>
        <v>1000</v>
      </c>
      <c r="F35" s="23">
        <v>0.4</v>
      </c>
      <c r="G35" s="23">
        <f>E35*0.4</f>
        <v>400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54</v>
      </c>
      <c r="C41" s="30" t="s">
        <v>23</v>
      </c>
      <c r="D41" s="28">
        <v>1001022377070</v>
      </c>
      <c r="E41" s="24">
        <v>800</v>
      </c>
      <c r="F41" s="23"/>
      <c r="G41" s="23">
        <f>E41</f>
        <v>800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61</v>
      </c>
      <c r="C48" s="33" t="s">
        <v>26</v>
      </c>
      <c r="D48" s="28">
        <v>1001022657073</v>
      </c>
      <c r="E48" s="24">
        <v>400</v>
      </c>
      <c r="F48" s="23"/>
      <c r="G48" s="23">
        <f>E48*0.35</f>
        <v>140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63</v>
      </c>
      <c r="C50" s="30" t="s">
        <v>26</v>
      </c>
      <c r="D50" s="28">
        <v>1001020836724</v>
      </c>
      <c r="E50" s="24"/>
      <c r="F50" s="23">
        <v>0.41</v>
      </c>
      <c r="G50" s="23">
        <f>F50*E50</f>
        <v>0</v>
      </c>
      <c r="H50" s="14"/>
      <c r="I50" s="14"/>
      <c r="J50" s="39"/>
    </row>
    <row r="51" spans="1:11" ht="16.5" customHeight="1" x14ac:dyDescent="0.25">
      <c r="A51" s="94" t="str">
        <f>RIGHT(D51:D194,4)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RIGHT(D52:D193,4)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67</v>
      </c>
      <c r="C53" s="30" t="s">
        <v>23</v>
      </c>
      <c r="D53" s="28">
        <v>1001022726303</v>
      </c>
      <c r="E53" s="24"/>
      <c r="F53" s="23">
        <v>1.0666666666666671</v>
      </c>
      <c r="G53" s="23">
        <f>E53*1</f>
        <v>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68</v>
      </c>
      <c r="C54" s="33" t="s">
        <v>26</v>
      </c>
      <c r="D54" s="28">
        <v>1001025507077</v>
      </c>
      <c r="E54" s="24">
        <v>200</v>
      </c>
      <c r="F54" s="23"/>
      <c r="G54" s="23">
        <f>E54*0.4</f>
        <v>80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69</v>
      </c>
      <c r="C55" s="33" t="s">
        <v>26</v>
      </c>
      <c r="D55" s="28">
        <v>1001022467080</v>
      </c>
      <c r="E55" s="24">
        <v>800</v>
      </c>
      <c r="F55" s="23">
        <v>0.45</v>
      </c>
      <c r="G55" s="23">
        <f>E55*0.41</f>
        <v>328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72</v>
      </c>
      <c r="C58" s="30" t="s">
        <v>23</v>
      </c>
      <c r="D58" s="28">
        <v>1001022467082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76</v>
      </c>
      <c r="C62" s="33" t="s">
        <v>26</v>
      </c>
      <c r="D62" s="28">
        <v>1001023696765</v>
      </c>
      <c r="E62" s="24"/>
      <c r="F62" s="23"/>
      <c r="G62" s="23">
        <f>E62*0.36</f>
        <v>0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77</v>
      </c>
      <c r="C63" s="33" t="s">
        <v>26</v>
      </c>
      <c r="D63" s="28">
        <v>1001025766909</v>
      </c>
      <c r="E63" s="24"/>
      <c r="F63" s="23">
        <v>0.33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78</v>
      </c>
      <c r="C64" s="33" t="s">
        <v>26</v>
      </c>
      <c r="D64" s="28">
        <v>1001022377066</v>
      </c>
      <c r="E64" s="24">
        <v>2200</v>
      </c>
      <c r="F64" s="23">
        <v>0.41</v>
      </c>
      <c r="G64" s="23">
        <f>E64*0.41</f>
        <v>902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79</v>
      </c>
      <c r="C65" s="33" t="s">
        <v>26</v>
      </c>
      <c r="D65" s="28">
        <v>1001022556837</v>
      </c>
      <c r="E65" s="24"/>
      <c r="F65" s="23">
        <v>0.4</v>
      </c>
      <c r="G65" s="23">
        <f>E65*0.4</f>
        <v>0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81</v>
      </c>
      <c r="C67" s="35" t="s">
        <v>26</v>
      </c>
      <c r="D67" s="28">
        <v>1001022246713</v>
      </c>
      <c r="E67" s="24">
        <v>400</v>
      </c>
      <c r="F67" s="23"/>
      <c r="G67" s="23">
        <f>E67*0.41</f>
        <v>164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85</v>
      </c>
      <c r="C71" s="33" t="s">
        <v>26</v>
      </c>
      <c r="D71" s="28">
        <v>1001035277059</v>
      </c>
      <c r="E71" s="24"/>
      <c r="F71" s="23">
        <v>0.3</v>
      </c>
      <c r="G71" s="23">
        <f>F71*E71</f>
        <v>0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x14ac:dyDescent="0.25">
      <c r="A73" s="94" t="str">
        <f>RIGHT(D73:D205,4)</f>
        <v>7001</v>
      </c>
      <c r="B73" s="46" t="s">
        <v>87</v>
      </c>
      <c r="C73" s="33" t="s">
        <v>23</v>
      </c>
      <c r="D73" s="28">
        <v>1001035937001</v>
      </c>
      <c r="E73" s="24"/>
      <c r="F73" s="23">
        <v>1</v>
      </c>
      <c r="G73" s="23">
        <f>E73</f>
        <v>0</v>
      </c>
      <c r="H73" s="14"/>
      <c r="I73" s="14"/>
      <c r="J73" s="39"/>
    </row>
    <row r="74" spans="1:11" ht="16.5" customHeight="1" thickBot="1" x14ac:dyDescent="0.3">
      <c r="A74" s="94" t="str">
        <f>RIGHT(D74:D205,4)</f>
        <v>6527</v>
      </c>
      <c r="B74" s="46" t="s">
        <v>88</v>
      </c>
      <c r="C74" s="30" t="s">
        <v>23</v>
      </c>
      <c r="D74" s="28">
        <v>1001031076527</v>
      </c>
      <c r="E74" s="24"/>
      <c r="F74" s="23">
        <v>1.0166666666666671</v>
      </c>
      <c r="G74" s="23">
        <f>E74*1</f>
        <v>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90</v>
      </c>
      <c r="C76" s="33" t="s">
        <v>26</v>
      </c>
      <c r="D76" s="28">
        <v>1001302276666</v>
      </c>
      <c r="E76" s="24">
        <v>200</v>
      </c>
      <c r="F76" s="23">
        <v>0.28000000000000003</v>
      </c>
      <c r="G76" s="23">
        <f>E76*0.28</f>
        <v>56.000000000000007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91</v>
      </c>
      <c r="C77" s="33" t="s">
        <v>26</v>
      </c>
      <c r="D77" s="28">
        <v>1001300516785</v>
      </c>
      <c r="E77" s="24"/>
      <c r="F77" s="23"/>
      <c r="G77" s="23">
        <f>E77*0.33</f>
        <v>0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92</v>
      </c>
      <c r="C78" s="33" t="s">
        <v>26</v>
      </c>
      <c r="D78" s="28">
        <v>1001303636415</v>
      </c>
      <c r="E78" s="24"/>
      <c r="F78" s="23">
        <v>0.84</v>
      </c>
      <c r="G78" s="23">
        <f>F78*E78</f>
        <v>0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93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94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95</v>
      </c>
      <c r="C81" s="33" t="s">
        <v>23</v>
      </c>
      <c r="D81" s="28">
        <v>1001303636794</v>
      </c>
      <c r="E81" s="24"/>
      <c r="F81" s="23"/>
      <c r="G81" s="23">
        <f>E81</f>
        <v>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96</v>
      </c>
      <c r="C82" s="33" t="s">
        <v>26</v>
      </c>
      <c r="D82" s="28">
        <v>1001303106773</v>
      </c>
      <c r="E82" s="24"/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98</v>
      </c>
      <c r="C84" s="33" t="s">
        <v>26</v>
      </c>
      <c r="D84" s="28">
        <v>1001300386683</v>
      </c>
      <c r="E84" s="24">
        <v>800</v>
      </c>
      <c r="F84" s="23">
        <v>0.35</v>
      </c>
      <c r="G84" s="23">
        <f>E84*0.35</f>
        <v>280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99</v>
      </c>
      <c r="C85" s="33" t="s">
        <v>26</v>
      </c>
      <c r="D85" s="28">
        <v>1001303636793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100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101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102</v>
      </c>
      <c r="C88" s="33" t="s">
        <v>26</v>
      </c>
      <c r="D88" s="28">
        <v>1001304506684</v>
      </c>
      <c r="E88" s="24">
        <v>800</v>
      </c>
      <c r="F88" s="23">
        <v>0.28000000000000003</v>
      </c>
      <c r="G88" s="23">
        <f>E88*0.28</f>
        <v>224.00000000000003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103</v>
      </c>
      <c r="C89" s="33" t="s">
        <v>26</v>
      </c>
      <c r="D89" s="28">
        <v>1001300456787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104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105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106</v>
      </c>
      <c r="C92" s="33" t="s">
        <v>26</v>
      </c>
      <c r="D92" s="28">
        <v>1001303986689</v>
      </c>
      <c r="E92" s="24">
        <v>1000</v>
      </c>
      <c r="F92" s="23">
        <v>0.35</v>
      </c>
      <c r="G92" s="23">
        <f>E92*0.35</f>
        <v>350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107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108</v>
      </c>
      <c r="C94" s="30" t="s">
        <v>23</v>
      </c>
      <c r="D94" s="28">
        <v>1001053985341</v>
      </c>
      <c r="E94" s="24">
        <v>100</v>
      </c>
      <c r="F94" s="23">
        <v>0.71250000000000002</v>
      </c>
      <c r="G94" s="23">
        <f>E94*1</f>
        <v>100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109</v>
      </c>
      <c r="C95" s="33" t="s">
        <v>26</v>
      </c>
      <c r="D95" s="28">
        <v>1001214196459</v>
      </c>
      <c r="E95" s="24"/>
      <c r="F95" s="23">
        <v>0.1</v>
      </c>
      <c r="G95" s="23">
        <f>E95*F95</f>
        <v>0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110</v>
      </c>
      <c r="C96" s="33" t="s">
        <v>26</v>
      </c>
      <c r="D96" s="28">
        <v>1001215576586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111</v>
      </c>
      <c r="C97" s="33" t="s">
        <v>26</v>
      </c>
      <c r="D97" s="28">
        <v>1001225416228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112</v>
      </c>
      <c r="C98" s="30" t="s">
        <v>23</v>
      </c>
      <c r="D98" s="28">
        <v>1001051875544</v>
      </c>
      <c r="E98" s="24">
        <v>300</v>
      </c>
      <c r="F98" s="23">
        <v>0.85</v>
      </c>
      <c r="G98" s="23">
        <f>E98*1</f>
        <v>300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 t="shared" ref="A99:A104" si="1">RIGHT(D99:D222,4)</f>
        <v>6697</v>
      </c>
      <c r="B99" s="27" t="s">
        <v>113</v>
      </c>
      <c r="C99" s="36" t="s">
        <v>26</v>
      </c>
      <c r="D99" s="28">
        <v>1001301876697</v>
      </c>
      <c r="E99" s="24">
        <v>1400</v>
      </c>
      <c r="F99" s="23">
        <v>0.35</v>
      </c>
      <c r="G99" s="23">
        <f>E99*0.35</f>
        <v>489.99999999999994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 t="shared" si="1"/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 t="shared" si="1"/>
        <v>5706</v>
      </c>
      <c r="B101" s="27" t="s">
        <v>115</v>
      </c>
      <c r="C101" s="33" t="s">
        <v>26</v>
      </c>
      <c r="D101" s="28">
        <v>1001061975706</v>
      </c>
      <c r="E101" s="24">
        <v>800</v>
      </c>
      <c r="F101" s="23">
        <v>0.25</v>
      </c>
      <c r="G101" s="23">
        <f>E101*0.25</f>
        <v>200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 t="shared" si="1"/>
        <v>6454</v>
      </c>
      <c r="B102" s="27" t="s">
        <v>116</v>
      </c>
      <c r="C102" s="33" t="s">
        <v>26</v>
      </c>
      <c r="D102" s="28">
        <v>1001201976454</v>
      </c>
      <c r="E102" s="24"/>
      <c r="F102" s="23">
        <v>0.1</v>
      </c>
      <c r="G102" s="23">
        <f>E102*0.1</f>
        <v>0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 t="shared" si="1"/>
        <v>6222</v>
      </c>
      <c r="B103" s="27" t="s">
        <v>117</v>
      </c>
      <c r="C103" s="33" t="s">
        <v>26</v>
      </c>
      <c r="D103" s="28">
        <v>1001205386222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4" t="str">
        <f t="shared" si="1"/>
        <v>5931</v>
      </c>
      <c r="B104" s="27" t="s">
        <v>118</v>
      </c>
      <c r="C104" s="33" t="s">
        <v>26</v>
      </c>
      <c r="D104" s="28">
        <v>1001060755931</v>
      </c>
      <c r="E104" s="24">
        <v>1200</v>
      </c>
      <c r="F104" s="23">
        <v>0.22</v>
      </c>
      <c r="G104" s="23">
        <f>E104*0.22</f>
        <v>264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119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120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121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122</v>
      </c>
      <c r="C108" s="33" t="s">
        <v>26</v>
      </c>
      <c r="D108" s="28">
        <v>1001234146448</v>
      </c>
      <c r="E108" s="24"/>
      <c r="F108" s="23">
        <v>0.1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123</v>
      </c>
      <c r="C109" s="33" t="s">
        <v>26</v>
      </c>
      <c r="D109" s="28">
        <v>1001205376221</v>
      </c>
      <c r="E109" s="24"/>
      <c r="F109" s="23">
        <v>0.09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124</v>
      </c>
      <c r="C110" s="33" t="s">
        <v>26</v>
      </c>
      <c r="D110" s="28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125</v>
      </c>
      <c r="C111" s="33" t="s">
        <v>26</v>
      </c>
      <c r="D111" s="28">
        <v>1001060764993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126</v>
      </c>
      <c r="C112" s="33" t="s">
        <v>26</v>
      </c>
      <c r="D112" s="28">
        <v>1001062353684</v>
      </c>
      <c r="E112" s="24"/>
      <c r="F112" s="23">
        <v>0.25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127</v>
      </c>
      <c r="C113" s="33" t="s">
        <v>26</v>
      </c>
      <c r="D113" s="28">
        <v>1001193115682</v>
      </c>
      <c r="E113" s="24"/>
      <c r="F113" s="23">
        <v>0.12</v>
      </c>
      <c r="G113" s="23">
        <f>E113*0.12</f>
        <v>0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128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129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130</v>
      </c>
      <c r="C116" s="33" t="s">
        <v>26</v>
      </c>
      <c r="D116" s="28">
        <v>1001062505483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131</v>
      </c>
      <c r="C117" s="33" t="s">
        <v>26</v>
      </c>
      <c r="D117" s="28">
        <v>1001202506453</v>
      </c>
      <c r="E117" s="24"/>
      <c r="F117" s="23">
        <v>0.1</v>
      </c>
      <c r="G117" s="23">
        <f>E117*0.1</f>
        <v>0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133</v>
      </c>
      <c r="C119" s="32" t="s">
        <v>23</v>
      </c>
      <c r="D119" s="80">
        <v>1001092436470</v>
      </c>
      <c r="E119" s="24"/>
      <c r="F119" s="23"/>
      <c r="G119" s="23">
        <f>E119*1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134</v>
      </c>
      <c r="C120" s="32" t="s">
        <v>26</v>
      </c>
      <c r="D120" s="80">
        <v>1001092436495</v>
      </c>
      <c r="E120" s="24"/>
      <c r="F120" s="23">
        <v>0.3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135</v>
      </c>
      <c r="C121" s="32" t="s">
        <v>26</v>
      </c>
      <c r="D121" s="80">
        <v>1001095227035</v>
      </c>
      <c r="E121" s="24"/>
      <c r="F121" s="23">
        <v>0.35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136</v>
      </c>
      <c r="C122" s="32" t="s">
        <v>23</v>
      </c>
      <c r="D122" s="80">
        <v>1001095716866</v>
      </c>
      <c r="E122" s="24">
        <v>100</v>
      </c>
      <c r="F122" s="23"/>
      <c r="G122" s="23">
        <f>E122*1</f>
        <v>100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137</v>
      </c>
      <c r="C123" s="37" t="s">
        <v>26</v>
      </c>
      <c r="D123" s="51">
        <v>1001094053215</v>
      </c>
      <c r="E123" s="24"/>
      <c r="F123" s="23">
        <v>0.4</v>
      </c>
      <c r="G123" s="23">
        <f>E123*0.4</f>
        <v>0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139</v>
      </c>
      <c r="C125" s="35" t="s">
        <v>26</v>
      </c>
      <c r="D125" s="28">
        <v>1001084216206</v>
      </c>
      <c r="E125" s="24"/>
      <c r="F125" s="23">
        <v>0.3</v>
      </c>
      <c r="G125" s="23">
        <f>E125*0.3</f>
        <v>0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140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2" si="2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141</v>
      </c>
      <c r="C127" s="35" t="s">
        <v>26</v>
      </c>
      <c r="D127" s="28">
        <v>1001085636200</v>
      </c>
      <c r="E127" s="24"/>
      <c r="F127" s="23">
        <v>0.3</v>
      </c>
      <c r="G127" s="23">
        <f t="shared" si="2"/>
        <v>0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142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2"/>
        <v>0</v>
      </c>
      <c r="H128" s="14"/>
      <c r="I128" s="14"/>
      <c r="J128" s="93"/>
    </row>
    <row r="129" spans="1:10" ht="16.5" customHeight="1" x14ac:dyDescent="0.25">
      <c r="A129" s="94" t="str">
        <f>RIGHT(D129:D252,4)</f>
        <v>6842</v>
      </c>
      <c r="B129" s="47" t="s">
        <v>143</v>
      </c>
      <c r="C129" s="35" t="s">
        <v>26</v>
      </c>
      <c r="D129" s="28">
        <v>1001080216842</v>
      </c>
      <c r="E129" s="24"/>
      <c r="F129" s="23">
        <v>0.3</v>
      </c>
      <c r="G129" s="23">
        <f t="shared" si="2"/>
        <v>0</v>
      </c>
      <c r="H129" s="14"/>
      <c r="I129" s="14"/>
      <c r="J129" s="93"/>
    </row>
    <row r="130" spans="1:10" ht="16.5" customHeight="1" x14ac:dyDescent="0.25">
      <c r="A130" s="94" t="str">
        <f>RIGHT(D130:D252,4)</f>
        <v>6492</v>
      </c>
      <c r="B130" s="47" t="s">
        <v>144</v>
      </c>
      <c r="C130" s="35" t="s">
        <v>26</v>
      </c>
      <c r="D130" s="28">
        <v>1001084226492</v>
      </c>
      <c r="E130" s="24"/>
      <c r="F130" s="23">
        <v>0.3</v>
      </c>
      <c r="G130" s="23">
        <f t="shared" si="2"/>
        <v>0</v>
      </c>
      <c r="H130" s="14"/>
      <c r="I130" s="14"/>
      <c r="J130" s="93"/>
    </row>
    <row r="131" spans="1:10" ht="16.5" customHeight="1" x14ac:dyDescent="0.25">
      <c r="A131" s="94" t="str">
        <f>RIGHT(D131:D250,4)</f>
        <v>6279</v>
      </c>
      <c r="B131" s="47" t="s">
        <v>145</v>
      </c>
      <c r="C131" s="35" t="s">
        <v>26</v>
      </c>
      <c r="D131" s="28">
        <v>1001220286279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RIGHT(D132:D251,4)</f>
        <v>4786</v>
      </c>
      <c r="B132" s="47" t="s">
        <v>146</v>
      </c>
      <c r="C132" s="35" t="s">
        <v>26</v>
      </c>
      <c r="D132" s="28">
        <v>1001053944786</v>
      </c>
      <c r="E132" s="24"/>
      <c r="F132" s="23">
        <v>7.0000000000000007E-2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RIGHT(D133:D252,4)</f>
        <v>7053</v>
      </c>
      <c r="B133" s="47" t="s">
        <v>147</v>
      </c>
      <c r="C133" s="35" t="s">
        <v>23</v>
      </c>
      <c r="D133" s="28">
        <v>1001223297053</v>
      </c>
      <c r="E133" s="24"/>
      <c r="F133" s="23">
        <v>1</v>
      </c>
      <c r="G133" s="23">
        <f>E133</f>
        <v>0</v>
      </c>
      <c r="H133" s="14"/>
      <c r="I133" s="14"/>
      <c r="J133" s="93"/>
    </row>
    <row r="134" spans="1:10" ht="16.5" customHeight="1" x14ac:dyDescent="0.25">
      <c r="A134" s="94" t="str">
        <f>RIGHT(D134:D252,4)</f>
        <v>7092</v>
      </c>
      <c r="B134" s="27" t="s">
        <v>148</v>
      </c>
      <c r="C134" s="33" t="s">
        <v>26</v>
      </c>
      <c r="D134" s="28">
        <v>1001223297092</v>
      </c>
      <c r="E134" s="24"/>
      <c r="F134" s="23">
        <v>0.14000000000000001</v>
      </c>
      <c r="G134" s="23">
        <f>F134*E134</f>
        <v>0</v>
      </c>
      <c r="H134" s="14"/>
      <c r="I134" s="14"/>
      <c r="J134" s="39"/>
    </row>
    <row r="135" spans="1:10" ht="16.5" customHeight="1" thickBot="1" x14ac:dyDescent="0.3">
      <c r="A135" s="94" t="str">
        <f>RIGHT(D135:D250,4)</f>
        <v>6919</v>
      </c>
      <c r="B135" s="47" t="s">
        <v>149</v>
      </c>
      <c r="C135" s="35" t="s">
        <v>26</v>
      </c>
      <c r="D135" s="28">
        <v>1001223296919</v>
      </c>
      <c r="E135" s="24"/>
      <c r="F135" s="23"/>
      <c r="G135" s="23">
        <f>E135*0.18</f>
        <v>0</v>
      </c>
      <c r="H135" s="14"/>
      <c r="I135" s="14"/>
      <c r="J135" s="93"/>
    </row>
    <row r="136" spans="1:10" ht="16.5" customHeight="1" thickTop="1" thickBot="1" x14ac:dyDescent="0.3">
      <c r="A136" s="94" t="str">
        <f>RIGHT(D136:D251,4)</f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thickBot="1" x14ac:dyDescent="0.3">
      <c r="A137" s="94" t="str">
        <f>RIGHT(D137:D254,4)</f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4" t="str">
        <f>RIGHT(D138:D255,4)</f>
        <v>6314</v>
      </c>
      <c r="B138" s="47" t="s">
        <v>152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0" ht="16.5" customHeight="1" x14ac:dyDescent="0.25">
      <c r="A139" s="94" t="str">
        <f>RIGHT(D139:D256,4)</f>
        <v>6155</v>
      </c>
      <c r="B139" s="47" t="s">
        <v>153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0" ht="16.5" customHeight="1" x14ac:dyDescent="0.25">
      <c r="A140" s="94" t="str">
        <f>RIGHT(D140:D257,4)</f>
        <v>6157</v>
      </c>
      <c r="B140" s="47" t="s">
        <v>154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0" ht="16.5" customHeight="1" thickBot="1" x14ac:dyDescent="0.3">
      <c r="A141" s="94" t="str">
        <f t="shared" ref="A141:A152" si="3">RIGHT(D141:D256,4)</f>
        <v>6313</v>
      </c>
      <c r="B141" s="47" t="s">
        <v>155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0" ht="16.5" customHeight="1" thickTop="1" thickBot="1" x14ac:dyDescent="0.3">
      <c r="A142" s="94" t="str">
        <f t="shared" si="3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thickBot="1" x14ac:dyDescent="0.3">
      <c r="A143" s="94" t="str">
        <f t="shared" si="3"/>
        <v>4945</v>
      </c>
      <c r="B143" s="47" t="s">
        <v>157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thickTop="1" thickBot="1" x14ac:dyDescent="0.3">
      <c r="A144" s="94" t="str">
        <f t="shared" si="3"/>
        <v/>
      </c>
      <c r="B144" s="74" t="s">
        <v>158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3"/>
        <v>4956</v>
      </c>
      <c r="B145" s="89" t="s">
        <v>159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3"/>
        <v>1762</v>
      </c>
      <c r="B146" s="47" t="s">
        <v>160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3"/>
        <v>1764</v>
      </c>
      <c r="B147" s="47" t="s">
        <v>161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3"/>
        <v/>
      </c>
      <c r="B149" s="74" t="s">
        <v>163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3"/>
        <v>6004</v>
      </c>
      <c r="B150" s="47" t="s">
        <v>164</v>
      </c>
      <c r="C150" s="36" t="s">
        <v>26</v>
      </c>
      <c r="D150" s="68" t="s">
        <v>165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3"/>
        <v>5417</v>
      </c>
      <c r="B151" s="47" t="s">
        <v>166</v>
      </c>
      <c r="C151" s="30" t="s">
        <v>23</v>
      </c>
      <c r="D151" s="68" t="s">
        <v>167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3"/>
        <v>6019</v>
      </c>
      <c r="B152" s="47" t="s">
        <v>168</v>
      </c>
      <c r="C152" s="36" t="s">
        <v>26</v>
      </c>
      <c r="D152" s="69" t="s">
        <v>169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170</v>
      </c>
      <c r="C153" s="16"/>
      <c r="D153" s="48"/>
      <c r="E153" s="17">
        <f>SUM(E5:E152)</f>
        <v>19040</v>
      </c>
      <c r="F153" s="17">
        <f>SUM(F10:F152)</f>
        <v>40.555833333333339</v>
      </c>
      <c r="G153" s="17">
        <f>SUM(G11:G152)</f>
        <v>8498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/>
  <mergeCells count="2">
    <mergeCell ref="E1:J1"/>
    <mergeCell ref="G3:J3"/>
  </mergeCells>
  <dataValidations disablePrompts="1" count="2">
    <dataValidation type="textLength" operator="lessThanOrEqual" showInputMessage="1" showErrorMessage="1" sqref="B146">
      <formula1>40</formula1>
    </dataValidation>
    <dataValidation type="textLength" operator="equal" showInputMessage="1" showErrorMessage="1" sqref="D150:D15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137</v>
      </c>
    </row>
    <row r="2" spans="2:3" x14ac:dyDescent="0.25">
      <c r="B2" s="58" t="s">
        <v>171</v>
      </c>
      <c r="C2" s="81"/>
    </row>
    <row r="3" spans="2:3" x14ac:dyDescent="0.25">
      <c r="B3" s="27" t="s">
        <v>172</v>
      </c>
      <c r="C3" s="63"/>
    </row>
    <row r="4" spans="2:3" x14ac:dyDescent="0.25">
      <c r="B4" s="44" t="s">
        <v>173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128</v>
      </c>
      <c r="C6" s="61"/>
    </row>
    <row r="7" spans="2:3" x14ac:dyDescent="0.25">
      <c r="B7" s="71" t="s">
        <v>174</v>
      </c>
      <c r="C7" s="81"/>
    </row>
    <row r="8" spans="2:3" x14ac:dyDescent="0.25">
      <c r="B8" s="27" t="s">
        <v>35</v>
      </c>
    </row>
    <row r="9" spans="2:3" x14ac:dyDescent="0.25">
      <c r="B9" s="79" t="s">
        <v>175</v>
      </c>
      <c r="C9" s="81"/>
    </row>
    <row r="10" spans="2:3" x14ac:dyDescent="0.25">
      <c r="B10" s="29" t="s">
        <v>176</v>
      </c>
    </row>
    <row r="11" spans="2:3" x14ac:dyDescent="0.25">
      <c r="B11" s="27" t="s">
        <v>40</v>
      </c>
    </row>
    <row r="12" spans="2:3" x14ac:dyDescent="0.25">
      <c r="B12" s="27" t="s">
        <v>125</v>
      </c>
    </row>
    <row r="13" spans="2:3" x14ac:dyDescent="0.25">
      <c r="B13" s="27" t="s">
        <v>177</v>
      </c>
    </row>
    <row r="14" spans="2:3" x14ac:dyDescent="0.25">
      <c r="B14" s="27" t="s">
        <v>178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179</v>
      </c>
    </row>
    <row r="18" spans="2:3" x14ac:dyDescent="0.25">
      <c r="B18" s="27" t="s">
        <v>180</v>
      </c>
      <c r="C18" s="62"/>
    </row>
    <row r="19" spans="2:3" x14ac:dyDescent="0.25">
      <c r="B19" s="58" t="s">
        <v>108</v>
      </c>
      <c r="C19" s="61"/>
    </row>
    <row r="20" spans="2:3" x14ac:dyDescent="0.25">
      <c r="B20" s="70" t="s">
        <v>130</v>
      </c>
    </row>
    <row r="21" spans="2:3" x14ac:dyDescent="0.25">
      <c r="B21" s="58" t="s">
        <v>181</v>
      </c>
      <c r="C21" s="81"/>
    </row>
    <row r="22" spans="2:3" x14ac:dyDescent="0.25">
      <c r="B22" s="67" t="s">
        <v>182</v>
      </c>
      <c r="C22" s="61"/>
    </row>
    <row r="23" spans="2:3" x14ac:dyDescent="0.25">
      <c r="B23" s="27" t="s">
        <v>112</v>
      </c>
    </row>
    <row r="24" spans="2:3" x14ac:dyDescent="0.25">
      <c r="B24" s="27" t="s">
        <v>127</v>
      </c>
    </row>
    <row r="25" spans="2:3" x14ac:dyDescent="0.25">
      <c r="B25" s="27" t="s">
        <v>115</v>
      </c>
    </row>
    <row r="26" spans="2:3" x14ac:dyDescent="0.25">
      <c r="B26" s="27" t="s">
        <v>119</v>
      </c>
    </row>
    <row r="27" spans="2:3" x14ac:dyDescent="0.25">
      <c r="B27" s="70" t="s">
        <v>183</v>
      </c>
    </row>
    <row r="28" spans="2:3" x14ac:dyDescent="0.25">
      <c r="B28" s="78" t="s">
        <v>71</v>
      </c>
      <c r="C28" s="61"/>
    </row>
    <row r="29" spans="2:3" x14ac:dyDescent="0.25">
      <c r="B29" s="45" t="s">
        <v>184</v>
      </c>
    </row>
    <row r="30" spans="2:3" x14ac:dyDescent="0.25">
      <c r="B30" s="70" t="s">
        <v>44</v>
      </c>
    </row>
    <row r="31" spans="2:3" x14ac:dyDescent="0.25">
      <c r="B31" s="66" t="s">
        <v>185</v>
      </c>
      <c r="C31" s="61"/>
    </row>
    <row r="32" spans="2:3" x14ac:dyDescent="0.25">
      <c r="B32" s="79" t="s">
        <v>186</v>
      </c>
      <c r="C32" s="81"/>
    </row>
    <row r="33" spans="2:3" x14ac:dyDescent="0.25">
      <c r="B33" s="79" t="s">
        <v>187</v>
      </c>
      <c r="C33" s="61"/>
    </row>
    <row r="34" spans="2:3" x14ac:dyDescent="0.25">
      <c r="B34" s="66" t="s">
        <v>188</v>
      </c>
      <c r="C34" s="61"/>
    </row>
    <row r="35" spans="2:3" x14ac:dyDescent="0.25">
      <c r="B35" s="27" t="s">
        <v>189</v>
      </c>
    </row>
    <row r="36" spans="2:3" x14ac:dyDescent="0.25">
      <c r="B36" s="27" t="s">
        <v>190</v>
      </c>
    </row>
    <row r="37" spans="2:3" x14ac:dyDescent="0.25">
      <c r="B37" s="79" t="s">
        <v>145</v>
      </c>
      <c r="C37" s="81"/>
    </row>
    <row r="38" spans="2:3" x14ac:dyDescent="0.25">
      <c r="B38" s="66" t="s">
        <v>191</v>
      </c>
      <c r="C38" s="61"/>
    </row>
    <row r="39" spans="2:3" x14ac:dyDescent="0.25">
      <c r="B39" s="27" t="s">
        <v>192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106</v>
      </c>
    </row>
    <row r="46" spans="2:3" x14ac:dyDescent="0.25">
      <c r="B46" s="66" t="s">
        <v>193</v>
      </c>
      <c r="C46" s="61"/>
    </row>
    <row r="47" spans="2:3" x14ac:dyDescent="0.25">
      <c r="B47" s="27" t="s">
        <v>90</v>
      </c>
    </row>
    <row r="48" spans="2:3" x14ac:dyDescent="0.25">
      <c r="B48" s="66" t="s">
        <v>194</v>
      </c>
      <c r="C48" s="61"/>
    </row>
    <row r="49" spans="2:3" x14ac:dyDescent="0.25">
      <c r="B49" s="66" t="s">
        <v>92</v>
      </c>
      <c r="C49" s="61"/>
    </row>
    <row r="50" spans="2:3" x14ac:dyDescent="0.25">
      <c r="B50" s="66" t="s">
        <v>195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196</v>
      </c>
      <c r="C52" s="61"/>
    </row>
    <row r="53" spans="2:3" x14ac:dyDescent="0.25">
      <c r="B53" s="79" t="s">
        <v>197</v>
      </c>
      <c r="C53" s="61"/>
    </row>
    <row r="54" spans="2:3" x14ac:dyDescent="0.25">
      <c r="B54" s="79" t="s">
        <v>122</v>
      </c>
      <c r="C54" s="61"/>
    </row>
    <row r="55" spans="2:3" x14ac:dyDescent="0.25">
      <c r="B55" s="79" t="s">
        <v>198</v>
      </c>
      <c r="C55" s="81"/>
    </row>
    <row r="56" spans="2:3" x14ac:dyDescent="0.25">
      <c r="B56" s="70" t="s">
        <v>131</v>
      </c>
    </row>
    <row r="57" spans="2:3" x14ac:dyDescent="0.25">
      <c r="B57" s="27" t="s">
        <v>116</v>
      </c>
    </row>
    <row r="58" spans="2:3" x14ac:dyDescent="0.25">
      <c r="B58" s="79" t="s">
        <v>199</v>
      </c>
      <c r="C58" s="61"/>
    </row>
    <row r="59" spans="2:3" x14ac:dyDescent="0.25">
      <c r="B59" s="79" t="s">
        <v>200</v>
      </c>
      <c r="C59" s="61"/>
    </row>
    <row r="60" spans="2:3" x14ac:dyDescent="0.25">
      <c r="B60" s="79" t="s">
        <v>201</v>
      </c>
      <c r="C60" s="81"/>
    </row>
    <row r="61" spans="2:3" x14ac:dyDescent="0.25">
      <c r="B61" s="27" t="s">
        <v>113</v>
      </c>
    </row>
    <row r="62" spans="2:3" x14ac:dyDescent="0.25">
      <c r="B62" s="66" t="s">
        <v>98</v>
      </c>
      <c r="C62" s="61"/>
    </row>
    <row r="63" spans="2:3" x14ac:dyDescent="0.25">
      <c r="B63" s="79" t="s">
        <v>202</v>
      </c>
      <c r="C63" s="81"/>
    </row>
    <row r="64" spans="2:3" x14ac:dyDescent="0.25">
      <c r="B64" s="55" t="s">
        <v>88</v>
      </c>
    </row>
    <row r="65" spans="2:3" x14ac:dyDescent="0.25">
      <c r="B65" s="55" t="s">
        <v>203</v>
      </c>
      <c r="C65" s="61"/>
    </row>
    <row r="66" spans="2:3" x14ac:dyDescent="0.25">
      <c r="B66" s="55" t="s">
        <v>204</v>
      </c>
      <c r="C66" s="61"/>
    </row>
    <row r="67" spans="2:3" x14ac:dyDescent="0.25">
      <c r="B67" s="79" t="s">
        <v>205</v>
      </c>
      <c r="C67" s="61"/>
    </row>
    <row r="68" spans="2:3" x14ac:dyDescent="0.25">
      <c r="B68" s="79" t="s">
        <v>206</v>
      </c>
      <c r="C68" s="61"/>
    </row>
    <row r="69" spans="2:3" x14ac:dyDescent="0.25">
      <c r="B69" s="79" t="s">
        <v>207</v>
      </c>
      <c r="C69" s="61"/>
    </row>
    <row r="70" spans="2:3" x14ac:dyDescent="0.25">
      <c r="B70" s="79" t="s">
        <v>208</v>
      </c>
      <c r="C70" s="61"/>
    </row>
    <row r="71" spans="2:3" x14ac:dyDescent="0.25">
      <c r="B71" s="79" t="s">
        <v>209</v>
      </c>
      <c r="C71" s="61"/>
    </row>
    <row r="72" spans="2:3" x14ac:dyDescent="0.25">
      <c r="B72" s="79" t="s">
        <v>210</v>
      </c>
      <c r="C72" s="81"/>
    </row>
    <row r="73" spans="2:3" x14ac:dyDescent="0.25">
      <c r="B73" s="79" t="s">
        <v>211</v>
      </c>
      <c r="C73" s="81"/>
    </row>
    <row r="74" spans="2:3" x14ac:dyDescent="0.25">
      <c r="B74" s="79" t="s">
        <v>212</v>
      </c>
      <c r="C74" s="81"/>
    </row>
    <row r="75" spans="2:3" x14ac:dyDescent="0.25">
      <c r="B75" s="79" t="s">
        <v>213</v>
      </c>
      <c r="C75" s="81"/>
    </row>
    <row r="76" spans="2:3" x14ac:dyDescent="0.25">
      <c r="B76" s="60" t="s">
        <v>214</v>
      </c>
      <c r="C76" s="61"/>
    </row>
    <row r="77" spans="2:3" x14ac:dyDescent="0.25">
      <c r="B77" s="60" t="s">
        <v>215</v>
      </c>
      <c r="C77" s="61"/>
    </row>
    <row r="78" spans="2:3" x14ac:dyDescent="0.25">
      <c r="B78" s="60" t="s">
        <v>216</v>
      </c>
      <c r="C78" s="61"/>
    </row>
    <row r="79" spans="2:3" x14ac:dyDescent="0.25">
      <c r="B79" s="60" t="s">
        <v>217</v>
      </c>
      <c r="C79" s="61"/>
    </row>
    <row r="80" spans="2:3" x14ac:dyDescent="0.25">
      <c r="B80" s="60" t="s">
        <v>218</v>
      </c>
      <c r="C80" s="61"/>
    </row>
    <row r="81" spans="2:4" x14ac:dyDescent="0.25">
      <c r="B81" s="60" t="s">
        <v>219</v>
      </c>
      <c r="C81" s="61"/>
    </row>
    <row r="82" spans="2:4" x14ac:dyDescent="0.25">
      <c r="B82" s="60" t="s">
        <v>220</v>
      </c>
      <c r="C82" s="61"/>
    </row>
    <row r="83" spans="2:4" x14ac:dyDescent="0.25">
      <c r="B83" s="60" t="s">
        <v>221</v>
      </c>
      <c r="C83" s="61"/>
    </row>
    <row r="84" spans="2:4" x14ac:dyDescent="0.25">
      <c r="B84" s="60" t="s">
        <v>222</v>
      </c>
      <c r="C84" s="61"/>
    </row>
    <row r="85" spans="2:4" x14ac:dyDescent="0.25">
      <c r="B85" s="60" t="s">
        <v>223</v>
      </c>
      <c r="C85" s="61"/>
    </row>
    <row r="86" spans="2:4" x14ac:dyDescent="0.25">
      <c r="B86" s="67" t="s">
        <v>224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2025-02-14T12:28:30Z</dcterms:modified>
</cp:coreProperties>
</file>