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61" i="1" l="1"/>
  <c r="S47" i="1" l="1"/>
  <c r="AE47" i="1" l="1"/>
  <c r="AE58" i="1"/>
  <c r="AE95" i="1"/>
  <c r="AE96" i="1"/>
  <c r="AE103" i="1"/>
  <c r="AE112" i="1"/>
  <c r="AE113" i="1"/>
  <c r="AE115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7" i="1"/>
  <c r="AB8" i="1"/>
  <c r="AB9" i="1"/>
  <c r="AB10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3" i="1"/>
  <c r="AB64" i="1"/>
  <c r="AB65" i="1"/>
  <c r="AB66" i="1"/>
  <c r="AB67" i="1"/>
  <c r="AB68" i="1"/>
  <c r="AB69" i="1"/>
  <c r="AB70" i="1"/>
  <c r="AB72" i="1"/>
  <c r="AB73" i="1"/>
  <c r="AB74" i="1"/>
  <c r="AB75" i="1"/>
  <c r="AB76" i="1"/>
  <c r="AB77" i="1"/>
  <c r="AB78" i="1"/>
  <c r="AB79" i="1"/>
  <c r="AB80" i="1"/>
  <c r="AB81" i="1"/>
  <c r="AB82" i="1"/>
  <c r="AB84" i="1"/>
  <c r="AB86" i="1"/>
  <c r="AB87" i="1"/>
  <c r="AB88" i="1"/>
  <c r="AB89" i="1"/>
  <c r="AB93" i="1"/>
  <c r="AB96" i="1"/>
  <c r="AB97" i="1"/>
  <c r="AB98" i="1"/>
  <c r="AB99" i="1"/>
  <c r="AB100" i="1"/>
  <c r="AB101" i="1"/>
  <c r="AB103" i="1"/>
  <c r="AB104" i="1"/>
  <c r="AB105" i="1"/>
  <c r="AB106" i="1"/>
  <c r="AB107" i="1"/>
  <c r="AB108" i="1"/>
  <c r="AB110" i="1"/>
  <c r="AB111" i="1"/>
  <c r="AB112" i="1"/>
  <c r="AB113" i="1"/>
  <c r="AB114" i="1"/>
  <c r="AB115" i="1"/>
  <c r="AB116" i="1"/>
  <c r="AB117" i="1"/>
  <c r="AB118" i="1"/>
  <c r="AB119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8" i="1"/>
  <c r="AA49" i="1"/>
  <c r="AA50" i="1"/>
  <c r="AA51" i="1"/>
  <c r="AA52" i="1"/>
  <c r="AA53" i="1"/>
  <c r="AA54" i="1"/>
  <c r="AA55" i="1"/>
  <c r="AA56" i="1"/>
  <c r="AA57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4" i="1"/>
  <c r="AA116" i="1"/>
  <c r="AA117" i="1"/>
  <c r="AA118" i="1"/>
  <c r="AA119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8" i="1"/>
  <c r="Z49" i="1"/>
  <c r="Z50" i="1"/>
  <c r="Z51" i="1"/>
  <c r="Z52" i="1"/>
  <c r="Z53" i="1"/>
  <c r="Z54" i="1"/>
  <c r="Z55" i="1"/>
  <c r="Z56" i="1"/>
  <c r="Z57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4" i="1"/>
  <c r="Z116" i="1"/>
  <c r="Z117" i="1"/>
  <c r="Z118" i="1"/>
  <c r="Z119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4" i="1"/>
  <c r="Y116" i="1"/>
  <c r="Y117" i="1"/>
  <c r="Y118" i="1"/>
  <c r="Y119" i="1"/>
  <c r="Y7" i="1"/>
  <c r="V14" i="1"/>
  <c r="V18" i="1"/>
  <c r="V20" i="1"/>
  <c r="V30" i="1"/>
  <c r="V34" i="1"/>
  <c r="V36" i="1"/>
  <c r="V46" i="1"/>
  <c r="V47" i="1"/>
  <c r="V51" i="1"/>
  <c r="V55" i="1"/>
  <c r="V58" i="1"/>
  <c r="V59" i="1"/>
  <c r="V63" i="1"/>
  <c r="V64" i="1"/>
  <c r="V67" i="1"/>
  <c r="V72" i="1"/>
  <c r="V82" i="1"/>
  <c r="V87" i="1"/>
  <c r="V95" i="1"/>
  <c r="V98" i="1"/>
  <c r="V99" i="1"/>
  <c r="V102" i="1"/>
  <c r="V103" i="1"/>
  <c r="V107" i="1"/>
  <c r="V111" i="1"/>
  <c r="V114" i="1"/>
  <c r="V115" i="1"/>
  <c r="V118" i="1"/>
  <c r="V119" i="1"/>
  <c r="U12" i="1"/>
  <c r="U22" i="1"/>
  <c r="U28" i="1"/>
  <c r="U38" i="1"/>
  <c r="U47" i="1"/>
  <c r="U74" i="1"/>
  <c r="U80" i="1"/>
  <c r="U86" i="1"/>
  <c r="U95" i="1"/>
  <c r="U106" i="1"/>
  <c r="U115" i="1"/>
  <c r="M8" i="1"/>
  <c r="M9" i="1"/>
  <c r="U9" i="1" s="1"/>
  <c r="M10" i="1"/>
  <c r="M11" i="1"/>
  <c r="M12" i="1"/>
  <c r="M13" i="1"/>
  <c r="U13" i="1" s="1"/>
  <c r="M14" i="1"/>
  <c r="M15" i="1"/>
  <c r="M16" i="1"/>
  <c r="U16" i="1" s="1"/>
  <c r="M17" i="1"/>
  <c r="U17" i="1" s="1"/>
  <c r="M18" i="1"/>
  <c r="M19" i="1"/>
  <c r="M20" i="1"/>
  <c r="M21" i="1"/>
  <c r="U21" i="1" s="1"/>
  <c r="M22" i="1"/>
  <c r="M23" i="1"/>
  <c r="M24" i="1"/>
  <c r="M25" i="1"/>
  <c r="U25" i="1" s="1"/>
  <c r="M26" i="1"/>
  <c r="M27" i="1"/>
  <c r="M28" i="1"/>
  <c r="M29" i="1"/>
  <c r="U29" i="1" s="1"/>
  <c r="M30" i="1"/>
  <c r="M31" i="1"/>
  <c r="M32" i="1"/>
  <c r="M33" i="1"/>
  <c r="U33" i="1" s="1"/>
  <c r="M34" i="1"/>
  <c r="M35" i="1"/>
  <c r="M36" i="1"/>
  <c r="M37" i="1"/>
  <c r="U37" i="1" s="1"/>
  <c r="M38" i="1"/>
  <c r="M39" i="1"/>
  <c r="M40" i="1"/>
  <c r="M41" i="1"/>
  <c r="U41" i="1" s="1"/>
  <c r="M42" i="1"/>
  <c r="M43" i="1"/>
  <c r="M44" i="1"/>
  <c r="M45" i="1"/>
  <c r="U45" i="1" s="1"/>
  <c r="M46" i="1"/>
  <c r="M48" i="1"/>
  <c r="M49" i="1"/>
  <c r="M50" i="1"/>
  <c r="U50" i="1" s="1"/>
  <c r="M51" i="1"/>
  <c r="M52" i="1"/>
  <c r="M53" i="1"/>
  <c r="M54" i="1"/>
  <c r="U54" i="1" s="1"/>
  <c r="M55" i="1"/>
  <c r="M56" i="1"/>
  <c r="M57" i="1"/>
  <c r="M59" i="1"/>
  <c r="U59" i="1" s="1"/>
  <c r="M60" i="1"/>
  <c r="M61" i="1"/>
  <c r="M62" i="1"/>
  <c r="M63" i="1"/>
  <c r="M64" i="1"/>
  <c r="M65" i="1"/>
  <c r="M66" i="1"/>
  <c r="M67" i="1"/>
  <c r="U67" i="1" s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4" i="1"/>
  <c r="M116" i="1"/>
  <c r="M117" i="1"/>
  <c r="M118" i="1"/>
  <c r="M11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44" i="1"/>
  <c r="L45" i="1"/>
  <c r="L46" i="1"/>
  <c r="L48" i="1"/>
  <c r="L49" i="1"/>
  <c r="U49" i="1" s="1"/>
  <c r="L50" i="1"/>
  <c r="L51" i="1"/>
  <c r="L52" i="1"/>
  <c r="L53" i="1"/>
  <c r="L54" i="1"/>
  <c r="L55" i="1"/>
  <c r="L56" i="1"/>
  <c r="L57" i="1"/>
  <c r="L59" i="1"/>
  <c r="L60" i="1"/>
  <c r="L61" i="1"/>
  <c r="L62" i="1"/>
  <c r="L63" i="1"/>
  <c r="U63" i="1" s="1"/>
  <c r="L64" i="1"/>
  <c r="L65" i="1"/>
  <c r="L66" i="1"/>
  <c r="U66" i="1" s="1"/>
  <c r="L67" i="1"/>
  <c r="L68" i="1"/>
  <c r="L70" i="1"/>
  <c r="L71" i="1"/>
  <c r="L72" i="1"/>
  <c r="L73" i="1"/>
  <c r="L74" i="1"/>
  <c r="L75" i="1"/>
  <c r="L76" i="1"/>
  <c r="L77" i="1"/>
  <c r="L78" i="1"/>
  <c r="U78" i="1" s="1"/>
  <c r="L79" i="1"/>
  <c r="L80" i="1"/>
  <c r="L81" i="1"/>
  <c r="L82" i="1"/>
  <c r="L83" i="1"/>
  <c r="L84" i="1"/>
  <c r="L85" i="1"/>
  <c r="L86" i="1"/>
  <c r="L87" i="1"/>
  <c r="U87" i="1" s="1"/>
  <c r="L88" i="1"/>
  <c r="L89" i="1"/>
  <c r="L90" i="1"/>
  <c r="L91" i="1"/>
  <c r="L92" i="1"/>
  <c r="L93" i="1"/>
  <c r="L94" i="1"/>
  <c r="U94" i="1" s="1"/>
  <c r="L97" i="1"/>
  <c r="U97" i="1" s="1"/>
  <c r="L98" i="1"/>
  <c r="L99" i="1"/>
  <c r="L100" i="1"/>
  <c r="L101" i="1"/>
  <c r="U101" i="1" s="1"/>
  <c r="L102" i="1"/>
  <c r="L103" i="1"/>
  <c r="L104" i="1"/>
  <c r="L105" i="1"/>
  <c r="U105" i="1" s="1"/>
  <c r="L106" i="1"/>
  <c r="L107" i="1"/>
  <c r="L108" i="1"/>
  <c r="L109" i="1"/>
  <c r="U109" i="1" s="1"/>
  <c r="L110" i="1"/>
  <c r="L111" i="1"/>
  <c r="L114" i="1"/>
  <c r="L116" i="1"/>
  <c r="L117" i="1"/>
  <c r="L118" i="1"/>
  <c r="L119" i="1"/>
  <c r="L7" i="1"/>
  <c r="K8" i="1"/>
  <c r="U8" i="1" s="1"/>
  <c r="K9" i="1"/>
  <c r="K10" i="1"/>
  <c r="U10" i="1" s="1"/>
  <c r="K11" i="1"/>
  <c r="U11" i="1" s="1"/>
  <c r="K12" i="1"/>
  <c r="K13" i="1"/>
  <c r="K14" i="1"/>
  <c r="U14" i="1" s="1"/>
  <c r="K15" i="1"/>
  <c r="U15" i="1" s="1"/>
  <c r="K16" i="1"/>
  <c r="K17" i="1"/>
  <c r="K18" i="1"/>
  <c r="U18" i="1" s="1"/>
  <c r="K19" i="1"/>
  <c r="U19" i="1" s="1"/>
  <c r="K20" i="1"/>
  <c r="U20" i="1" s="1"/>
  <c r="K21" i="1"/>
  <c r="K22" i="1"/>
  <c r="K23" i="1"/>
  <c r="U23" i="1" s="1"/>
  <c r="K24" i="1"/>
  <c r="U24" i="1" s="1"/>
  <c r="K25" i="1"/>
  <c r="K26" i="1"/>
  <c r="U26" i="1" s="1"/>
  <c r="K27" i="1"/>
  <c r="U27" i="1" s="1"/>
  <c r="K28" i="1"/>
  <c r="K29" i="1"/>
  <c r="K30" i="1"/>
  <c r="U30" i="1" s="1"/>
  <c r="K31" i="1"/>
  <c r="U31" i="1" s="1"/>
  <c r="K32" i="1"/>
  <c r="K33" i="1"/>
  <c r="K34" i="1"/>
  <c r="U34" i="1" s="1"/>
  <c r="K35" i="1"/>
  <c r="U35" i="1" s="1"/>
  <c r="K36" i="1"/>
  <c r="U36" i="1" s="1"/>
  <c r="K37" i="1"/>
  <c r="K38" i="1"/>
  <c r="K39" i="1"/>
  <c r="U39" i="1" s="1"/>
  <c r="K40" i="1"/>
  <c r="U40" i="1" s="1"/>
  <c r="K41" i="1"/>
  <c r="K42" i="1"/>
  <c r="U42" i="1" s="1"/>
  <c r="K43" i="1"/>
  <c r="K44" i="1"/>
  <c r="K45" i="1"/>
  <c r="K46" i="1"/>
  <c r="U46" i="1" s="1"/>
  <c r="K48" i="1"/>
  <c r="U48" i="1" s="1"/>
  <c r="K49" i="1"/>
  <c r="K50" i="1"/>
  <c r="K51" i="1"/>
  <c r="U51" i="1" s="1"/>
  <c r="K52" i="1"/>
  <c r="U52" i="1" s="1"/>
  <c r="K53" i="1"/>
  <c r="U53" i="1" s="1"/>
  <c r="K54" i="1"/>
  <c r="K55" i="1"/>
  <c r="K56" i="1"/>
  <c r="U56" i="1" s="1"/>
  <c r="K57" i="1"/>
  <c r="U57" i="1" s="1"/>
  <c r="K59" i="1"/>
  <c r="K60" i="1"/>
  <c r="K61" i="1"/>
  <c r="U61" i="1" s="1"/>
  <c r="K62" i="1"/>
  <c r="K63" i="1"/>
  <c r="K64" i="1"/>
  <c r="U64" i="1" s="1"/>
  <c r="K65" i="1"/>
  <c r="K66" i="1"/>
  <c r="K67" i="1"/>
  <c r="K68" i="1"/>
  <c r="U68" i="1" s="1"/>
  <c r="K69" i="1"/>
  <c r="K70" i="1"/>
  <c r="K71" i="1"/>
  <c r="K72" i="1"/>
  <c r="U72" i="1" s="1"/>
  <c r="K73" i="1"/>
  <c r="U73" i="1" s="1"/>
  <c r="K74" i="1"/>
  <c r="K75" i="1"/>
  <c r="K76" i="1"/>
  <c r="U76" i="1" s="1"/>
  <c r="K77" i="1"/>
  <c r="U77" i="1" s="1"/>
  <c r="K78" i="1"/>
  <c r="K79" i="1"/>
  <c r="K80" i="1"/>
  <c r="K81" i="1"/>
  <c r="U81" i="1" s="1"/>
  <c r="K82" i="1"/>
  <c r="U82" i="1" s="1"/>
  <c r="K83" i="1"/>
  <c r="K84" i="1"/>
  <c r="U84" i="1" s="1"/>
  <c r="K85" i="1"/>
  <c r="K86" i="1"/>
  <c r="K87" i="1"/>
  <c r="K88" i="1"/>
  <c r="K89" i="1"/>
  <c r="U89" i="1" s="1"/>
  <c r="K90" i="1"/>
  <c r="K91" i="1"/>
  <c r="K92" i="1"/>
  <c r="K93" i="1"/>
  <c r="K94" i="1"/>
  <c r="K97" i="1"/>
  <c r="K98" i="1"/>
  <c r="U98" i="1" s="1"/>
  <c r="K99" i="1"/>
  <c r="U99" i="1" s="1"/>
  <c r="K100" i="1"/>
  <c r="K101" i="1"/>
  <c r="K102" i="1"/>
  <c r="U102" i="1" s="1"/>
  <c r="K103" i="1"/>
  <c r="U103" i="1" s="1"/>
  <c r="K104" i="1"/>
  <c r="K105" i="1"/>
  <c r="K106" i="1"/>
  <c r="K107" i="1"/>
  <c r="U107" i="1" s="1"/>
  <c r="K108" i="1"/>
  <c r="K109" i="1"/>
  <c r="K110" i="1"/>
  <c r="U110" i="1" s="1"/>
  <c r="K111" i="1"/>
  <c r="U111" i="1" s="1"/>
  <c r="K114" i="1"/>
  <c r="U114" i="1" s="1"/>
  <c r="K116" i="1"/>
  <c r="K117" i="1"/>
  <c r="K118" i="1"/>
  <c r="U118" i="1" s="1"/>
  <c r="K119" i="1"/>
  <c r="U119" i="1" s="1"/>
  <c r="K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S15" i="1"/>
  <c r="V15" i="1" s="1"/>
  <c r="S16" i="1"/>
  <c r="V16" i="1" s="1"/>
  <c r="S17" i="1"/>
  <c r="V17" i="1" s="1"/>
  <c r="S18" i="1"/>
  <c r="S19" i="1"/>
  <c r="V19" i="1" s="1"/>
  <c r="S20" i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S31" i="1"/>
  <c r="V31" i="1" s="1"/>
  <c r="S32" i="1"/>
  <c r="S33" i="1"/>
  <c r="V33" i="1" s="1"/>
  <c r="S34" i="1"/>
  <c r="S35" i="1"/>
  <c r="V35" i="1" s="1"/>
  <c r="S36" i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S48" i="1"/>
  <c r="V48" i="1" s="1"/>
  <c r="S49" i="1"/>
  <c r="V49" i="1" s="1"/>
  <c r="S50" i="1"/>
  <c r="V50" i="1" s="1"/>
  <c r="S51" i="1"/>
  <c r="S52" i="1"/>
  <c r="V52" i="1" s="1"/>
  <c r="S53" i="1"/>
  <c r="V53" i="1" s="1"/>
  <c r="S54" i="1"/>
  <c r="V54" i="1" s="1"/>
  <c r="S55" i="1"/>
  <c r="U55" i="1" s="1"/>
  <c r="S56" i="1"/>
  <c r="V56" i="1" s="1"/>
  <c r="S57" i="1"/>
  <c r="V57" i="1" s="1"/>
  <c r="S58" i="1"/>
  <c r="U58" i="1" s="1"/>
  <c r="S59" i="1"/>
  <c r="S60" i="1"/>
  <c r="V60" i="1" s="1"/>
  <c r="V61" i="1"/>
  <c r="S62" i="1"/>
  <c r="V62" i="1" s="1"/>
  <c r="S63" i="1"/>
  <c r="S64" i="1"/>
  <c r="S65" i="1"/>
  <c r="V65" i="1" s="1"/>
  <c r="S66" i="1"/>
  <c r="V66" i="1" s="1"/>
  <c r="S67" i="1"/>
  <c r="S68" i="1"/>
  <c r="V68" i="1" s="1"/>
  <c r="S69" i="1"/>
  <c r="V69" i="1" s="1"/>
  <c r="S70" i="1"/>
  <c r="V70" i="1" s="1"/>
  <c r="S71" i="1"/>
  <c r="V71" i="1" s="1"/>
  <c r="S72" i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S83" i="1"/>
  <c r="V83" i="1" s="1"/>
  <c r="S84" i="1"/>
  <c r="V84" i="1" s="1"/>
  <c r="S85" i="1"/>
  <c r="V85" i="1" s="1"/>
  <c r="S86" i="1"/>
  <c r="V86" i="1" s="1"/>
  <c r="S87" i="1"/>
  <c r="S88" i="1"/>
  <c r="V88" i="1" s="1"/>
  <c r="S89" i="1"/>
  <c r="V89" i="1" s="1"/>
  <c r="S90" i="1"/>
  <c r="S91" i="1"/>
  <c r="V91" i="1" s="1"/>
  <c r="S92" i="1"/>
  <c r="U92" i="1" s="1"/>
  <c r="S93" i="1"/>
  <c r="U93" i="1" s="1"/>
  <c r="S94" i="1"/>
  <c r="V94" i="1" s="1"/>
  <c r="S95" i="1"/>
  <c r="S96" i="1"/>
  <c r="S97" i="1"/>
  <c r="V97" i="1" s="1"/>
  <c r="S98" i="1"/>
  <c r="S99" i="1"/>
  <c r="S100" i="1"/>
  <c r="V100" i="1" s="1"/>
  <c r="S101" i="1"/>
  <c r="V101" i="1" s="1"/>
  <c r="S102" i="1"/>
  <c r="S103" i="1"/>
  <c r="S104" i="1"/>
  <c r="V104" i="1" s="1"/>
  <c r="S105" i="1"/>
  <c r="V105" i="1" s="1"/>
  <c r="S106" i="1"/>
  <c r="V106" i="1" s="1"/>
  <c r="S107" i="1"/>
  <c r="S108" i="1"/>
  <c r="V108" i="1" s="1"/>
  <c r="S109" i="1"/>
  <c r="V109" i="1" s="1"/>
  <c r="S110" i="1"/>
  <c r="V110" i="1" s="1"/>
  <c r="S111" i="1"/>
  <c r="S112" i="1"/>
  <c r="S113" i="1"/>
  <c r="U113" i="1" s="1"/>
  <c r="S114" i="1"/>
  <c r="S115" i="1"/>
  <c r="S116" i="1"/>
  <c r="V116" i="1" s="1"/>
  <c r="S117" i="1"/>
  <c r="U117" i="1" s="1"/>
  <c r="S118" i="1"/>
  <c r="S119" i="1"/>
  <c r="S7" i="1"/>
  <c r="V7" i="1" s="1"/>
  <c r="J8" i="1"/>
  <c r="J12" i="1"/>
  <c r="J13" i="1"/>
  <c r="J19" i="1"/>
  <c r="J20" i="1"/>
  <c r="J23" i="1"/>
  <c r="J24" i="1"/>
  <c r="J28" i="1"/>
  <c r="J29" i="1"/>
  <c r="J35" i="1"/>
  <c r="J36" i="1"/>
  <c r="J39" i="1"/>
  <c r="J40" i="1"/>
  <c r="J43" i="1"/>
  <c r="J44" i="1"/>
  <c r="J47" i="1"/>
  <c r="J48" i="1"/>
  <c r="J51" i="1"/>
  <c r="J52" i="1"/>
  <c r="J55" i="1"/>
  <c r="J56" i="1"/>
  <c r="J59" i="1"/>
  <c r="J60" i="1"/>
  <c r="J63" i="1"/>
  <c r="J64" i="1"/>
  <c r="J67" i="1"/>
  <c r="J68" i="1"/>
  <c r="J71" i="1"/>
  <c r="J72" i="1"/>
  <c r="J75" i="1"/>
  <c r="J76" i="1"/>
  <c r="J79" i="1"/>
  <c r="J80" i="1"/>
  <c r="J83" i="1"/>
  <c r="J84" i="1"/>
  <c r="J87" i="1"/>
  <c r="J88" i="1"/>
  <c r="J91" i="1"/>
  <c r="J92" i="1"/>
  <c r="J95" i="1"/>
  <c r="J96" i="1"/>
  <c r="J99" i="1"/>
  <c r="J100" i="1"/>
  <c r="J103" i="1"/>
  <c r="J104" i="1"/>
  <c r="J107" i="1"/>
  <c r="J108" i="1"/>
  <c r="J111" i="1"/>
  <c r="J112" i="1"/>
  <c r="J115" i="1"/>
  <c r="J116" i="1"/>
  <c r="J119" i="1"/>
  <c r="J7" i="1"/>
  <c r="I8" i="1"/>
  <c r="I9" i="1"/>
  <c r="J9" i="1" s="1"/>
  <c r="I10" i="1"/>
  <c r="J10" i="1" s="1"/>
  <c r="I11" i="1"/>
  <c r="J11" i="1" s="1"/>
  <c r="I12" i="1"/>
  <c r="I13" i="1"/>
  <c r="I14" i="1"/>
  <c r="J14" i="1" s="1"/>
  <c r="I15" i="1"/>
  <c r="J15" i="1" s="1"/>
  <c r="I16" i="1"/>
  <c r="J16" i="1" s="1"/>
  <c r="I17" i="1"/>
  <c r="J17" i="1" s="1"/>
  <c r="I18" i="1"/>
  <c r="J18" i="1" s="1"/>
  <c r="I19" i="1"/>
  <c r="I20" i="1"/>
  <c r="I21" i="1"/>
  <c r="J21" i="1" s="1"/>
  <c r="I22" i="1"/>
  <c r="J22" i="1" s="1"/>
  <c r="I23" i="1"/>
  <c r="I24" i="1"/>
  <c r="I25" i="1"/>
  <c r="J25" i="1" s="1"/>
  <c r="I26" i="1"/>
  <c r="J26" i="1" s="1"/>
  <c r="I27" i="1"/>
  <c r="J27" i="1" s="1"/>
  <c r="I28" i="1"/>
  <c r="I29" i="1"/>
  <c r="I30" i="1"/>
  <c r="J30" i="1" s="1"/>
  <c r="I31" i="1"/>
  <c r="J31" i="1" s="1"/>
  <c r="I32" i="1"/>
  <c r="J32" i="1" s="1"/>
  <c r="I33" i="1"/>
  <c r="J33" i="1" s="1"/>
  <c r="I34" i="1"/>
  <c r="J34" i="1" s="1"/>
  <c r="I35" i="1"/>
  <c r="I36" i="1"/>
  <c r="I37" i="1"/>
  <c r="J37" i="1" s="1"/>
  <c r="I38" i="1"/>
  <c r="J38" i="1" s="1"/>
  <c r="I39" i="1"/>
  <c r="I40" i="1"/>
  <c r="I41" i="1"/>
  <c r="J41" i="1" s="1"/>
  <c r="I42" i="1"/>
  <c r="J42" i="1" s="1"/>
  <c r="I43" i="1"/>
  <c r="I44" i="1"/>
  <c r="I45" i="1"/>
  <c r="J45" i="1" s="1"/>
  <c r="I46" i="1"/>
  <c r="J46" i="1" s="1"/>
  <c r="I47" i="1"/>
  <c r="I48" i="1"/>
  <c r="I49" i="1"/>
  <c r="J49" i="1" s="1"/>
  <c r="I50" i="1"/>
  <c r="J50" i="1" s="1"/>
  <c r="I51" i="1"/>
  <c r="I52" i="1"/>
  <c r="I53" i="1"/>
  <c r="J53" i="1" s="1"/>
  <c r="I54" i="1"/>
  <c r="J54" i="1" s="1"/>
  <c r="I55" i="1"/>
  <c r="I56" i="1"/>
  <c r="I57" i="1"/>
  <c r="J57" i="1" s="1"/>
  <c r="I58" i="1"/>
  <c r="J58" i="1" s="1"/>
  <c r="I59" i="1"/>
  <c r="I60" i="1"/>
  <c r="I61" i="1"/>
  <c r="J61" i="1" s="1"/>
  <c r="I62" i="1"/>
  <c r="J62" i="1" s="1"/>
  <c r="I63" i="1"/>
  <c r="I64" i="1"/>
  <c r="I65" i="1"/>
  <c r="J65" i="1" s="1"/>
  <c r="I66" i="1"/>
  <c r="J66" i="1" s="1"/>
  <c r="I67" i="1"/>
  <c r="I68" i="1"/>
  <c r="I69" i="1"/>
  <c r="J69" i="1" s="1"/>
  <c r="I70" i="1"/>
  <c r="J70" i="1" s="1"/>
  <c r="I71" i="1"/>
  <c r="I72" i="1"/>
  <c r="I73" i="1"/>
  <c r="J73" i="1" s="1"/>
  <c r="I74" i="1"/>
  <c r="J74" i="1" s="1"/>
  <c r="I75" i="1"/>
  <c r="I76" i="1"/>
  <c r="I77" i="1"/>
  <c r="J77" i="1" s="1"/>
  <c r="I78" i="1"/>
  <c r="J78" i="1" s="1"/>
  <c r="I79" i="1"/>
  <c r="I80" i="1"/>
  <c r="I81" i="1"/>
  <c r="J81" i="1" s="1"/>
  <c r="I82" i="1"/>
  <c r="J82" i="1" s="1"/>
  <c r="I83" i="1"/>
  <c r="I84" i="1"/>
  <c r="I85" i="1"/>
  <c r="J85" i="1" s="1"/>
  <c r="I86" i="1"/>
  <c r="J86" i="1" s="1"/>
  <c r="I87" i="1"/>
  <c r="I88" i="1"/>
  <c r="I89" i="1"/>
  <c r="J89" i="1" s="1"/>
  <c r="I90" i="1"/>
  <c r="J90" i="1" s="1"/>
  <c r="I91" i="1"/>
  <c r="I92" i="1"/>
  <c r="I93" i="1"/>
  <c r="J93" i="1" s="1"/>
  <c r="I94" i="1"/>
  <c r="J94" i="1" s="1"/>
  <c r="I95" i="1"/>
  <c r="I96" i="1"/>
  <c r="I97" i="1"/>
  <c r="J97" i="1" s="1"/>
  <c r="I98" i="1"/>
  <c r="J98" i="1" s="1"/>
  <c r="I99" i="1"/>
  <c r="I100" i="1"/>
  <c r="I101" i="1"/>
  <c r="J101" i="1" s="1"/>
  <c r="I102" i="1"/>
  <c r="J102" i="1" s="1"/>
  <c r="I103" i="1"/>
  <c r="I104" i="1"/>
  <c r="I105" i="1"/>
  <c r="J105" i="1" s="1"/>
  <c r="I106" i="1"/>
  <c r="J106" i="1" s="1"/>
  <c r="I107" i="1"/>
  <c r="I108" i="1"/>
  <c r="I109" i="1"/>
  <c r="J109" i="1" s="1"/>
  <c r="I110" i="1"/>
  <c r="J110" i="1" s="1"/>
  <c r="I111" i="1"/>
  <c r="I112" i="1"/>
  <c r="I113" i="1"/>
  <c r="J113" i="1" s="1"/>
  <c r="I114" i="1"/>
  <c r="J114" i="1" s="1"/>
  <c r="I115" i="1"/>
  <c r="I116" i="1"/>
  <c r="I117" i="1"/>
  <c r="J117" i="1" s="1"/>
  <c r="I118" i="1"/>
  <c r="J118" i="1" s="1"/>
  <c r="I119" i="1"/>
  <c r="I7" i="1"/>
  <c r="X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7" i="1"/>
  <c r="F6" i="1"/>
  <c r="E6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4" i="1"/>
  <c r="AE104" i="1" s="1"/>
  <c r="G105" i="1"/>
  <c r="AE105" i="1" s="1"/>
  <c r="G106" i="1"/>
  <c r="AE106" i="1" s="1"/>
  <c r="G107" i="1"/>
  <c r="AE107" i="1" s="1"/>
  <c r="G108" i="1"/>
  <c r="AE108" i="1" s="1"/>
  <c r="G109" i="1"/>
  <c r="AE109" i="1" s="1"/>
  <c r="G110" i="1"/>
  <c r="AE110" i="1" s="1"/>
  <c r="G111" i="1"/>
  <c r="AE111" i="1" s="1"/>
  <c r="G114" i="1"/>
  <c r="AE114" i="1" s="1"/>
  <c r="G116" i="1"/>
  <c r="AE116" i="1" s="1"/>
  <c r="G117" i="1"/>
  <c r="AE117" i="1" s="1"/>
  <c r="G118" i="1"/>
  <c r="AE118" i="1" s="1"/>
  <c r="G119" i="1"/>
  <c r="AE119" i="1" s="1"/>
  <c r="G7" i="1"/>
  <c r="AE7" i="1" s="1"/>
  <c r="V32" i="1" l="1"/>
  <c r="T6" i="1"/>
  <c r="U32" i="1"/>
  <c r="V112" i="1"/>
  <c r="U112" i="1"/>
  <c r="V96" i="1"/>
  <c r="U96" i="1"/>
  <c r="U88" i="1"/>
  <c r="U60" i="1"/>
  <c r="V113" i="1"/>
  <c r="L6" i="1"/>
  <c r="U116" i="1"/>
  <c r="U83" i="1"/>
  <c r="U79" i="1"/>
  <c r="U75" i="1"/>
  <c r="V117" i="1"/>
  <c r="U90" i="1"/>
  <c r="U108" i="1"/>
  <c r="U104" i="1"/>
  <c r="U100" i="1"/>
  <c r="U70" i="1"/>
  <c r="U44" i="1"/>
  <c r="V90" i="1"/>
  <c r="AB6" i="1"/>
  <c r="U65" i="1"/>
  <c r="AA6" i="1"/>
  <c r="K6" i="1"/>
  <c r="U7" i="1"/>
  <c r="Z6" i="1"/>
  <c r="U91" i="1"/>
  <c r="V93" i="1"/>
  <c r="U71" i="1"/>
  <c r="V92" i="1"/>
  <c r="U85" i="1"/>
  <c r="U69" i="1"/>
  <c r="U43" i="1"/>
  <c r="U62" i="1"/>
  <c r="S6" i="1"/>
  <c r="Y6" i="1"/>
  <c r="M6" i="1"/>
  <c r="J6" i="1"/>
  <c r="I6" i="1"/>
  <c r="AE32" i="1" l="1"/>
  <c r="AE6" i="1" s="1"/>
</calcChain>
</file>

<file path=xl/sharedStrings.xml><?xml version="1.0" encoding="utf-8"?>
<sst xmlns="http://schemas.openxmlformats.org/spreadsheetml/2006/main" count="270" uniqueCount="145">
  <si>
    <t>Период: 06.02.2025 - 13.02.2025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</si>
  <si>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</si>
  <si>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</si>
  <si>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</si>
  <si>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</si>
  <si>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</si>
  <si>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</si>
  <si>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</si>
  <si>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</si>
  <si>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</si>
  <si>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</si>
  <si>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</si>
  <si>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</si>
  <si>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</si>
  <si>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</si>
  <si>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</si>
  <si>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</si>
  <si>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</si>
  <si>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</si>
  <si>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</si>
  <si>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</si>
  <si>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</si>
  <si>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</si>
  <si>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</si>
  <si>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</si>
  <si>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</si>
  <si>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</si>
  <si>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</si>
  <si>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</si>
  <si>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</si>
  <si>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</si>
  <si>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</si>
  <si>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</si>
  <si>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</si>
  <si>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6201 ГРУДИНКА ПРЕМИУМ к/в с/н в/у 1/150 8 шт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</si>
  <si>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</si>
  <si>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</si>
  <si>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</si>
  <si>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</si>
  <si>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</si>
  <si>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</si>
  <si>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</si>
  <si>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</si>
  <si>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</si>
  <si>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</si>
  <si>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</si>
  <si>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</si>
  <si>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</si>
  <si>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</si>
  <si>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</si>
  <si>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</si>
  <si>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</si>
  <si>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</si>
  <si>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</si>
  <si>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</si>
  <si>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</si>
  <si>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</si>
  <si>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</si>
  <si>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</si>
  <si>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</si>
  <si>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</si>
  <si>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</si>
  <si>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</si>
  <si>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</si>
  <si>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</si>
  <si>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</si>
  <si>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</si>
  <si>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</si>
  <si>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</si>
  <si>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</si>
  <si>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</si>
  <si>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</si>
  <si>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6724 МОЛОЧНЫЕ ПМ сос п/о мгс 0.41кг 10шт.  ОСТАНКИНО</t>
  </si>
  <si>
    <t>6726 СЛИВОЧНЫЕ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</si>
  <si>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</si>
  <si>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</si>
  <si>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</si>
  <si>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</si>
  <si>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</si>
  <si>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</si>
  <si>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</si>
  <si>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</si>
  <si>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6801 ОСТАНКИНСКАЯ вар п/о 0.4кг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</si>
  <si>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</si>
  <si>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</si>
  <si>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</si>
  <si>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</si>
  <si>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</si>
  <si>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</si>
  <si>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</si>
  <si>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</si>
  <si>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</si>
  <si>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</si>
  <si>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</si>
  <si>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</si>
  <si>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</si>
  <si>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</si>
  <si>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</si>
  <si>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</si>
  <si>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</si>
  <si>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</si>
  <si>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</si>
  <si>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</si>
  <si>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</si>
  <si>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</si>
  <si>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</si>
  <si>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7080 СЛИВОЧНЫЕ ПМ сос п/о мгс 0.41кг 10шт. 50с  ОСТАНКИНО</t>
  </si>
  <si>
    <t>7092 БЕКОН Папа может с/к с/н в/у 1/140_50с  ОСТАНКИНО</t>
  </si>
  <si>
    <t>7103 БЕКОН с/к с/н в/у 1/180 10шт.  ОСТАНКИНО</t>
  </si>
  <si>
    <t>БОНУС СОЧНЫЕ сос п/о мгс 0.41кг_UZ (6087)  ОСТАНКИНО</t>
  </si>
  <si>
    <t>6411 ВЕТЧ.РУБЛЕНАЯ ПМ в/у срез 0.3кг 6шт.  ОСТАНКИНО</t>
  </si>
  <si>
    <t>6962 МЯСНИКС ПМ сос б/о мгс 1/160 10шт.  ОСТАНКИНО</t>
  </si>
  <si>
    <t>6987 СУПЕР СЫТНЫЕ ПМ сос п/о мгс 0.6кг 8 шт.  ОСТАНКИНО</t>
  </si>
  <si>
    <t>7052 ПЕППЕРОНИ с/к с/н мгс 1*2_HRC  ОСТАНКИНО</t>
  </si>
  <si>
    <t>7053 БЕКОН ДЛЯ КУЛИНАРИИ с/к с/н мгс 1*2_HRC  ОСТАНКИНО</t>
  </si>
  <si>
    <t>7066 СОЧНЫЕ ПМ сос п/о мгс 0.41кг 10шт_50с  ОСТАНКИНО</t>
  </si>
  <si>
    <t>7077 МЯСНЫЕ С ГОВЯД.ПМ сос п/о мгс 0.4кг_50с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</si>
  <si>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</si>
  <si>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</si>
  <si>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</si>
  <si>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</si>
  <si>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</si>
  <si>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</si>
  <si>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</si>
  <si>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</si>
  <si>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</si>
  <si>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</si>
  <si>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</si>
  <si>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</si>
  <si>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</si>
  <si>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</si>
  <si>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</si>
  <si>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</si>
  <si>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</si>
  <si>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</si>
  <si>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</si>
  <si>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13,02,</t>
  </si>
  <si>
    <t>14,02,</t>
  </si>
  <si>
    <t>15,02,</t>
  </si>
  <si>
    <t>18,02,</t>
  </si>
  <si>
    <t>10,01,</t>
  </si>
  <si>
    <t>17,01,</t>
  </si>
  <si>
    <t>24,01,</t>
  </si>
  <si>
    <t>9т</t>
  </si>
  <si>
    <t>Вит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</si>
</sst>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left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02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7-13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3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31.01.2025 - 07.02.2025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07,02,</v>
          </cell>
          <cell r="L5" t="str">
            <v>08,02,</v>
          </cell>
          <cell r="M5" t="str">
            <v>11,02,</v>
          </cell>
          <cell r="O5" t="str">
            <v>15,02,</v>
          </cell>
          <cell r="Q5" t="str">
            <v>12,02,</v>
          </cell>
          <cell r="R5" t="str">
            <v>13,02,</v>
          </cell>
          <cell r="T5" t="str">
            <v>14,02,</v>
          </cell>
          <cell r="Y5" t="str">
            <v>10,01,</v>
          </cell>
          <cell r="Z5" t="str">
            <v>17,01,</v>
          </cell>
          <cell r="AA5" t="str">
            <v>24,01,</v>
          </cell>
          <cell r="AB5" t="str">
            <v>08,02,</v>
          </cell>
        </row>
        <row r="6">
          <cell r="E6">
            <v>80166.5</v>
          </cell>
          <cell r="F6">
            <v>95413.587999999989</v>
          </cell>
          <cell r="I6">
            <v>81052.998000000007</v>
          </cell>
          <cell r="J6">
            <v>-886.49800000000027</v>
          </cell>
          <cell r="K6">
            <v>14450</v>
          </cell>
          <cell r="L6">
            <v>19270</v>
          </cell>
          <cell r="M6">
            <v>15930</v>
          </cell>
          <cell r="N6">
            <v>1600</v>
          </cell>
          <cell r="O6">
            <v>16940</v>
          </cell>
          <cell r="P6">
            <v>0</v>
          </cell>
          <cell r="Q6">
            <v>7070</v>
          </cell>
          <cell r="R6">
            <v>12380</v>
          </cell>
          <cell r="S6">
            <v>16033.300000000007</v>
          </cell>
          <cell r="T6">
            <v>10510</v>
          </cell>
          <cell r="W6">
            <v>0</v>
          </cell>
          <cell r="X6">
            <v>0</v>
          </cell>
          <cell r="Y6">
            <v>14192.287200000006</v>
          </cell>
          <cell r="Z6">
            <v>18039.146599999996</v>
          </cell>
          <cell r="AA6">
            <v>17241.891599999999</v>
          </cell>
          <cell r="AB6">
            <v>12843.612999999999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46.417999999999999</v>
          </cell>
          <cell r="D7">
            <v>1.492</v>
          </cell>
          <cell r="E7">
            <v>10.49</v>
          </cell>
          <cell r="F7">
            <v>36.423000000000002</v>
          </cell>
          <cell r="G7">
            <v>0</v>
          </cell>
          <cell r="H7">
            <v>120</v>
          </cell>
          <cell r="I7">
            <v>12.5</v>
          </cell>
          <cell r="J7">
            <v>-2.0099999999999998</v>
          </cell>
          <cell r="K7">
            <v>0</v>
          </cell>
          <cell r="L7">
            <v>0</v>
          </cell>
          <cell r="M7">
            <v>0</v>
          </cell>
          <cell r="S7">
            <v>2.0979999999999999</v>
          </cell>
          <cell r="U7">
            <v>17.360819828408008</v>
          </cell>
          <cell r="V7">
            <v>17.360819828408008</v>
          </cell>
          <cell r="Y7">
            <v>1.0813999999999999</v>
          </cell>
          <cell r="Z7">
            <v>1.4044000000000001</v>
          </cell>
          <cell r="AA7">
            <v>0.60240000000000005</v>
          </cell>
          <cell r="AB7">
            <v>3.4369999999999998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495</v>
          </cell>
          <cell r="D8">
            <v>144</v>
          </cell>
          <cell r="E8">
            <v>484</v>
          </cell>
          <cell r="F8">
            <v>125</v>
          </cell>
          <cell r="G8">
            <v>0.4</v>
          </cell>
          <cell r="H8">
            <v>60</v>
          </cell>
          <cell r="I8">
            <v>500</v>
          </cell>
          <cell r="J8">
            <v>-16</v>
          </cell>
          <cell r="K8">
            <v>0</v>
          </cell>
          <cell r="L8">
            <v>80</v>
          </cell>
          <cell r="M8">
            <v>480</v>
          </cell>
          <cell r="O8">
            <v>120</v>
          </cell>
          <cell r="Q8">
            <v>160</v>
          </cell>
          <cell r="R8">
            <v>40</v>
          </cell>
          <cell r="S8">
            <v>96.8</v>
          </cell>
          <cell r="U8">
            <v>10.382231404958677</v>
          </cell>
          <cell r="V8">
            <v>1.2913223140495869</v>
          </cell>
          <cell r="Y8">
            <v>74</v>
          </cell>
          <cell r="Z8">
            <v>111.6</v>
          </cell>
          <cell r="AA8">
            <v>80.2</v>
          </cell>
          <cell r="AB8">
            <v>129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19.64</v>
          </cell>
          <cell r="D9">
            <v>1.048</v>
          </cell>
          <cell r="E9">
            <v>3.339</v>
          </cell>
          <cell r="F9">
            <v>13.404</v>
          </cell>
          <cell r="G9">
            <v>0</v>
          </cell>
          <cell r="H9">
            <v>120</v>
          </cell>
          <cell r="I9">
            <v>3</v>
          </cell>
          <cell r="J9">
            <v>0.33899999999999997</v>
          </cell>
          <cell r="K9">
            <v>0</v>
          </cell>
          <cell r="L9">
            <v>0</v>
          </cell>
          <cell r="M9">
            <v>0</v>
          </cell>
          <cell r="S9">
            <v>0.66779999999999995</v>
          </cell>
          <cell r="U9">
            <v>20.071877807726867</v>
          </cell>
          <cell r="V9">
            <v>20.071877807726867</v>
          </cell>
          <cell r="Y9">
            <v>1.3098000000000001</v>
          </cell>
          <cell r="Z9">
            <v>0.77100000000000002</v>
          </cell>
          <cell r="AA9">
            <v>0.65720000000000001</v>
          </cell>
          <cell r="AB9">
            <v>0.55000000000000004</v>
          </cell>
          <cell r="AC9" t="str">
            <v>вывод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146</v>
          </cell>
          <cell r="D10">
            <v>122</v>
          </cell>
          <cell r="E10">
            <v>89</v>
          </cell>
          <cell r="F10">
            <v>179</v>
          </cell>
          <cell r="G10">
            <v>0.25</v>
          </cell>
          <cell r="H10">
            <v>120</v>
          </cell>
          <cell r="I10">
            <v>89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S10">
            <v>17.8</v>
          </cell>
          <cell r="U10">
            <v>10.056179775280899</v>
          </cell>
          <cell r="V10">
            <v>10.056179775280899</v>
          </cell>
          <cell r="Y10">
            <v>16</v>
          </cell>
          <cell r="Z10">
            <v>22.2</v>
          </cell>
          <cell r="AA10">
            <v>17.600000000000001</v>
          </cell>
          <cell r="AB10">
            <v>31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1683.404</v>
          </cell>
          <cell r="D11">
            <v>1616.6990000000001</v>
          </cell>
          <cell r="E11">
            <v>1548.3420000000001</v>
          </cell>
          <cell r="F11">
            <v>1727.3610000000001</v>
          </cell>
          <cell r="G11">
            <v>1</v>
          </cell>
          <cell r="H11">
            <v>60</v>
          </cell>
          <cell r="I11">
            <v>1507.5</v>
          </cell>
          <cell r="J11">
            <v>40.842000000000098</v>
          </cell>
          <cell r="K11">
            <v>600</v>
          </cell>
          <cell r="L11">
            <v>650</v>
          </cell>
          <cell r="M11">
            <v>0</v>
          </cell>
          <cell r="O11">
            <v>640</v>
          </cell>
          <cell r="S11">
            <v>309.66840000000002</v>
          </cell>
          <cell r="T11">
            <v>400</v>
          </cell>
          <cell r="U11">
            <v>12.973106070880981</v>
          </cell>
          <cell r="V11">
            <v>5.578099024634092</v>
          </cell>
          <cell r="Y11">
            <v>325.51300000000003</v>
          </cell>
          <cell r="Z11">
            <v>330.15140000000002</v>
          </cell>
          <cell r="AA11">
            <v>338.52359999999999</v>
          </cell>
          <cell r="AB11">
            <v>230.124</v>
          </cell>
          <cell r="AC11">
            <v>0</v>
          </cell>
          <cell r="AD11">
            <v>200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544.24699999999996</v>
          </cell>
          <cell r="D12">
            <v>2.4500000000000002</v>
          </cell>
          <cell r="E12">
            <v>25.221</v>
          </cell>
          <cell r="F12">
            <v>518.524</v>
          </cell>
          <cell r="G12">
            <v>1</v>
          </cell>
          <cell r="H12">
            <v>120</v>
          </cell>
          <cell r="I12">
            <v>27.6</v>
          </cell>
          <cell r="J12">
            <v>-2.3790000000000013</v>
          </cell>
          <cell r="K12">
            <v>0</v>
          </cell>
          <cell r="L12">
            <v>0</v>
          </cell>
          <cell r="M12">
            <v>0</v>
          </cell>
          <cell r="S12">
            <v>5.0442</v>
          </cell>
          <cell r="U12">
            <v>102.79608262955473</v>
          </cell>
          <cell r="V12">
            <v>102.79608262955473</v>
          </cell>
          <cell r="Y12">
            <v>17.3154</v>
          </cell>
          <cell r="Z12">
            <v>9.9147999999999996</v>
          </cell>
          <cell r="AA12">
            <v>9.6760000000000002</v>
          </cell>
          <cell r="AB12">
            <v>1.96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95.658000000000001</v>
          </cell>
          <cell r="D13">
            <v>134.28299999999999</v>
          </cell>
          <cell r="E13">
            <v>117.446</v>
          </cell>
          <cell r="F13">
            <v>112.495</v>
          </cell>
          <cell r="G13">
            <v>1</v>
          </cell>
          <cell r="H13">
            <v>60</v>
          </cell>
          <cell r="I13">
            <v>115.4</v>
          </cell>
          <cell r="J13">
            <v>2.0459999999999923</v>
          </cell>
          <cell r="K13">
            <v>0</v>
          </cell>
          <cell r="L13">
            <v>30</v>
          </cell>
          <cell r="M13">
            <v>30</v>
          </cell>
          <cell r="O13">
            <v>50</v>
          </cell>
          <cell r="Q13">
            <v>30</v>
          </cell>
          <cell r="S13">
            <v>23.4892</v>
          </cell>
          <cell r="U13">
            <v>10.749408238679903</v>
          </cell>
          <cell r="V13">
            <v>4.7892222808780209</v>
          </cell>
          <cell r="Y13">
            <v>21.9148</v>
          </cell>
          <cell r="Z13">
            <v>23.495200000000001</v>
          </cell>
          <cell r="AA13">
            <v>23.816399999999998</v>
          </cell>
          <cell r="AB13">
            <v>12.972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25</v>
          </cell>
          <cell r="E14">
            <v>21</v>
          </cell>
          <cell r="G14">
            <v>0</v>
          </cell>
          <cell r="H14">
            <v>45</v>
          </cell>
          <cell r="I14">
            <v>73</v>
          </cell>
          <cell r="J14">
            <v>-52</v>
          </cell>
          <cell r="K14">
            <v>0</v>
          </cell>
          <cell r="L14">
            <v>0</v>
          </cell>
          <cell r="M14">
            <v>0</v>
          </cell>
          <cell r="S14">
            <v>4.2</v>
          </cell>
          <cell r="U14">
            <v>0</v>
          </cell>
          <cell r="V14">
            <v>0</v>
          </cell>
          <cell r="Y14">
            <v>27.2</v>
          </cell>
          <cell r="Z14">
            <v>17.399999999999999</v>
          </cell>
          <cell r="AA14">
            <v>16.8</v>
          </cell>
          <cell r="AB14">
            <v>0</v>
          </cell>
          <cell r="AC14" t="str">
            <v>костик</v>
          </cell>
          <cell r="AD14" t="str">
            <v>в2301,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39</v>
          </cell>
          <cell r="D15">
            <v>127</v>
          </cell>
          <cell r="E15">
            <v>82</v>
          </cell>
          <cell r="F15">
            <v>80</v>
          </cell>
          <cell r="G15">
            <v>7.0000000000000007E-2</v>
          </cell>
          <cell r="H15">
            <v>120</v>
          </cell>
          <cell r="I15">
            <v>111</v>
          </cell>
          <cell r="J15">
            <v>-29</v>
          </cell>
          <cell r="K15">
            <v>0</v>
          </cell>
          <cell r="L15">
            <v>40</v>
          </cell>
          <cell r="M15">
            <v>0</v>
          </cell>
          <cell r="R15">
            <v>40</v>
          </cell>
          <cell r="S15">
            <v>16.399999999999999</v>
          </cell>
          <cell r="U15">
            <v>9.7560975609756113</v>
          </cell>
          <cell r="V15">
            <v>4.8780487804878057</v>
          </cell>
          <cell r="Y15">
            <v>19.600000000000001</v>
          </cell>
          <cell r="Z15">
            <v>15.4</v>
          </cell>
          <cell r="AA15">
            <v>19</v>
          </cell>
          <cell r="AB15">
            <v>28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477.24900000000002</v>
          </cell>
          <cell r="D16">
            <v>535.42100000000005</v>
          </cell>
          <cell r="E16">
            <v>523.63499999999999</v>
          </cell>
          <cell r="F16">
            <v>458.09100000000001</v>
          </cell>
          <cell r="G16">
            <v>1</v>
          </cell>
          <cell r="H16">
            <v>60</v>
          </cell>
          <cell r="I16">
            <v>521.54999999999995</v>
          </cell>
          <cell r="J16">
            <v>2.0850000000000364</v>
          </cell>
          <cell r="K16">
            <v>300</v>
          </cell>
          <cell r="L16">
            <v>100</v>
          </cell>
          <cell r="M16">
            <v>0</v>
          </cell>
          <cell r="O16">
            <v>100</v>
          </cell>
          <cell r="R16">
            <v>100</v>
          </cell>
          <cell r="S16">
            <v>104.727</v>
          </cell>
          <cell r="T16">
            <v>200</v>
          </cell>
          <cell r="U16">
            <v>12.013052985381037</v>
          </cell>
          <cell r="V16">
            <v>4.3741442035005296</v>
          </cell>
          <cell r="Y16">
            <v>120.90740000000001</v>
          </cell>
          <cell r="Z16">
            <v>114.52919999999999</v>
          </cell>
          <cell r="AA16">
            <v>112.8134</v>
          </cell>
          <cell r="AB16">
            <v>77.991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763</v>
          </cell>
          <cell r="D17">
            <v>428</v>
          </cell>
          <cell r="E17">
            <v>423</v>
          </cell>
          <cell r="F17">
            <v>735</v>
          </cell>
          <cell r="G17">
            <v>0.25</v>
          </cell>
          <cell r="H17">
            <v>120</v>
          </cell>
          <cell r="I17">
            <v>430</v>
          </cell>
          <cell r="J17">
            <v>-7</v>
          </cell>
          <cell r="K17">
            <v>0</v>
          </cell>
          <cell r="L17">
            <v>280</v>
          </cell>
          <cell r="M17">
            <v>0</v>
          </cell>
          <cell r="S17">
            <v>84.6</v>
          </cell>
          <cell r="T17">
            <v>400</v>
          </cell>
          <cell r="U17">
            <v>16.725768321513005</v>
          </cell>
          <cell r="V17">
            <v>8.6879432624113484</v>
          </cell>
          <cell r="Y17">
            <v>90.8</v>
          </cell>
          <cell r="Z17">
            <v>88.8</v>
          </cell>
          <cell r="AA17">
            <v>73.400000000000006</v>
          </cell>
          <cell r="AB17">
            <v>53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24.140999999999998</v>
          </cell>
          <cell r="D18">
            <v>72.524000000000001</v>
          </cell>
          <cell r="E18">
            <v>15.045999999999999</v>
          </cell>
          <cell r="F18">
            <v>78.53</v>
          </cell>
          <cell r="G18">
            <v>1</v>
          </cell>
          <cell r="H18">
            <v>30</v>
          </cell>
          <cell r="I18">
            <v>16.100000000000001</v>
          </cell>
          <cell r="J18">
            <v>-1.054000000000002</v>
          </cell>
          <cell r="K18">
            <v>0</v>
          </cell>
          <cell r="L18">
            <v>10</v>
          </cell>
          <cell r="M18">
            <v>0</v>
          </cell>
          <cell r="S18">
            <v>3.0091999999999999</v>
          </cell>
          <cell r="U18">
            <v>29.41977934334707</v>
          </cell>
          <cell r="V18">
            <v>26.096636979928221</v>
          </cell>
          <cell r="Y18">
            <v>8.2110000000000003</v>
          </cell>
          <cell r="Z18">
            <v>12.0116</v>
          </cell>
          <cell r="AA18">
            <v>3.5834000000000001</v>
          </cell>
          <cell r="AB18">
            <v>2.9780000000000002</v>
          </cell>
          <cell r="AC18" t="str">
            <v>костик</v>
          </cell>
          <cell r="AD18" t="str">
            <v>костик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C19">
            <v>6.0510000000000002</v>
          </cell>
          <cell r="D19">
            <v>59.981999999999999</v>
          </cell>
          <cell r="E19">
            <v>16.577000000000002</v>
          </cell>
          <cell r="F19">
            <v>29.911000000000001</v>
          </cell>
          <cell r="G19">
            <v>1</v>
          </cell>
          <cell r="H19" t="e">
            <v>#N/A</v>
          </cell>
          <cell r="I19">
            <v>27.5</v>
          </cell>
          <cell r="J19">
            <v>-10.922999999999998</v>
          </cell>
          <cell r="K19">
            <v>0</v>
          </cell>
          <cell r="L19">
            <v>10</v>
          </cell>
          <cell r="M19">
            <v>10</v>
          </cell>
          <cell r="O19">
            <v>20</v>
          </cell>
          <cell r="S19">
            <v>3.3154000000000003</v>
          </cell>
          <cell r="U19">
            <v>21.086746697231103</v>
          </cell>
          <cell r="V19">
            <v>9.0218374856729202</v>
          </cell>
          <cell r="Y19">
            <v>0</v>
          </cell>
          <cell r="Z19">
            <v>0</v>
          </cell>
          <cell r="AA19">
            <v>2.097</v>
          </cell>
          <cell r="AB19">
            <v>25.062000000000001</v>
          </cell>
          <cell r="AC19" t="e">
            <v>#N/A</v>
          </cell>
          <cell r="AD19" t="e">
            <v>#N/A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522.85299999999995</v>
          </cell>
          <cell r="D20">
            <v>631.04100000000005</v>
          </cell>
          <cell r="E20">
            <v>510.18599999999998</v>
          </cell>
          <cell r="F20">
            <v>623.67600000000004</v>
          </cell>
          <cell r="G20">
            <v>1</v>
          </cell>
          <cell r="H20">
            <v>45</v>
          </cell>
          <cell r="I20">
            <v>516.29999999999995</v>
          </cell>
          <cell r="J20">
            <v>-6.1139999999999759</v>
          </cell>
          <cell r="K20">
            <v>0</v>
          </cell>
          <cell r="L20">
            <v>200</v>
          </cell>
          <cell r="M20">
            <v>0</v>
          </cell>
          <cell r="O20">
            <v>100</v>
          </cell>
          <cell r="R20">
            <v>100</v>
          </cell>
          <cell r="S20">
            <v>102.0372</v>
          </cell>
          <cell r="T20">
            <v>100</v>
          </cell>
          <cell r="U20">
            <v>11.012415079990435</v>
          </cell>
          <cell r="V20">
            <v>6.1122414178358486</v>
          </cell>
          <cell r="Y20">
            <v>86.934200000000004</v>
          </cell>
          <cell r="Z20">
            <v>100.20259999999999</v>
          </cell>
          <cell r="AA20">
            <v>127.7372</v>
          </cell>
          <cell r="AB20">
            <v>39.436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1518</v>
          </cell>
          <cell r="D21">
            <v>420</v>
          </cell>
          <cell r="E21">
            <v>661</v>
          </cell>
          <cell r="F21">
            <v>1255</v>
          </cell>
          <cell r="G21">
            <v>0.25</v>
          </cell>
          <cell r="H21">
            <v>120</v>
          </cell>
          <cell r="I21">
            <v>670</v>
          </cell>
          <cell r="J21">
            <v>-9</v>
          </cell>
          <cell r="K21">
            <v>0</v>
          </cell>
          <cell r="L21">
            <v>400</v>
          </cell>
          <cell r="M21">
            <v>0</v>
          </cell>
          <cell r="S21">
            <v>132.19999999999999</v>
          </cell>
          <cell r="T21">
            <v>600</v>
          </cell>
          <cell r="U21">
            <v>17.057488653555222</v>
          </cell>
          <cell r="V21">
            <v>9.49319213313162</v>
          </cell>
          <cell r="Y21">
            <v>122.2</v>
          </cell>
          <cell r="Z21">
            <v>159.80000000000001</v>
          </cell>
          <cell r="AA21">
            <v>131.6</v>
          </cell>
          <cell r="AB21">
            <v>95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1277.5139999999999</v>
          </cell>
          <cell r="D22">
            <v>618.41300000000001</v>
          </cell>
          <cell r="E22">
            <v>1049.425</v>
          </cell>
          <cell r="F22">
            <v>838.94299999999998</v>
          </cell>
          <cell r="G22">
            <v>1</v>
          </cell>
          <cell r="H22">
            <v>45</v>
          </cell>
          <cell r="I22">
            <v>994.7</v>
          </cell>
          <cell r="J22">
            <v>54.724999999999909</v>
          </cell>
          <cell r="K22">
            <v>0</v>
          </cell>
          <cell r="L22">
            <v>350</v>
          </cell>
          <cell r="M22">
            <v>200</v>
          </cell>
          <cell r="O22">
            <v>200</v>
          </cell>
          <cell r="Q22">
            <v>400</v>
          </cell>
          <cell r="R22">
            <v>100</v>
          </cell>
          <cell r="S22">
            <v>209.88499999999999</v>
          </cell>
          <cell r="T22">
            <v>200</v>
          </cell>
          <cell r="U22">
            <v>10.905700740881914</v>
          </cell>
          <cell r="V22">
            <v>3.99715558520142</v>
          </cell>
          <cell r="Y22">
            <v>155.4186</v>
          </cell>
          <cell r="Z22">
            <v>225.82020000000003</v>
          </cell>
          <cell r="AA22">
            <v>254.87119999999999</v>
          </cell>
          <cell r="AB22">
            <v>108.327</v>
          </cell>
          <cell r="AC22" t="str">
            <v>увел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354</v>
          </cell>
          <cell r="D23">
            <v>190</v>
          </cell>
          <cell r="E23">
            <v>248</v>
          </cell>
          <cell r="F23">
            <v>75</v>
          </cell>
          <cell r="G23">
            <v>0.15</v>
          </cell>
          <cell r="H23">
            <v>60</v>
          </cell>
          <cell r="I23">
            <v>253</v>
          </cell>
          <cell r="J23">
            <v>-5</v>
          </cell>
          <cell r="K23">
            <v>0</v>
          </cell>
          <cell r="L23">
            <v>0</v>
          </cell>
          <cell r="M23">
            <v>120</v>
          </cell>
          <cell r="O23">
            <v>40</v>
          </cell>
          <cell r="Q23">
            <v>240</v>
          </cell>
          <cell r="S23">
            <v>49.6</v>
          </cell>
          <cell r="U23">
            <v>9.5766129032258061</v>
          </cell>
          <cell r="V23">
            <v>1.5120967741935483</v>
          </cell>
          <cell r="Y23">
            <v>49.2</v>
          </cell>
          <cell r="Z23">
            <v>52</v>
          </cell>
          <cell r="AA23">
            <v>52.2</v>
          </cell>
          <cell r="AB23">
            <v>34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1831</v>
          </cell>
          <cell r="D24">
            <v>4245</v>
          </cell>
          <cell r="E24">
            <v>1593</v>
          </cell>
          <cell r="F24">
            <v>1770</v>
          </cell>
          <cell r="G24">
            <v>0.12</v>
          </cell>
          <cell r="H24">
            <v>60</v>
          </cell>
          <cell r="I24">
            <v>1602</v>
          </cell>
          <cell r="J24">
            <v>-9</v>
          </cell>
          <cell r="K24">
            <v>0</v>
          </cell>
          <cell r="L24">
            <v>400</v>
          </cell>
          <cell r="M24">
            <v>600</v>
          </cell>
          <cell r="O24">
            <v>400</v>
          </cell>
          <cell r="R24">
            <v>120</v>
          </cell>
          <cell r="S24">
            <v>318.60000000000002</v>
          </cell>
          <cell r="U24">
            <v>10.326428123038292</v>
          </cell>
          <cell r="V24">
            <v>5.5555555555555554</v>
          </cell>
          <cell r="Y24">
            <v>399.6</v>
          </cell>
          <cell r="Z24">
            <v>445.4</v>
          </cell>
          <cell r="AA24">
            <v>410.6</v>
          </cell>
          <cell r="AB24">
            <v>237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125.92100000000001</v>
          </cell>
          <cell r="D25">
            <v>190.411</v>
          </cell>
          <cell r="E25">
            <v>116.85599999999999</v>
          </cell>
          <cell r="F25">
            <v>2</v>
          </cell>
          <cell r="G25">
            <v>0</v>
          </cell>
          <cell r="H25">
            <v>45</v>
          </cell>
          <cell r="I25">
            <v>251.6</v>
          </cell>
          <cell r="J25">
            <v>-134.744</v>
          </cell>
          <cell r="K25">
            <v>0</v>
          </cell>
          <cell r="L25">
            <v>80</v>
          </cell>
          <cell r="M25">
            <v>0</v>
          </cell>
          <cell r="S25">
            <v>23.371199999999998</v>
          </cell>
          <cell r="U25">
            <v>3.5085917710686658</v>
          </cell>
          <cell r="V25">
            <v>8.557540905045527E-2</v>
          </cell>
          <cell r="Y25">
            <v>49.948399999999999</v>
          </cell>
          <cell r="Z25">
            <v>67.374800000000008</v>
          </cell>
          <cell r="AA25">
            <v>48.703199999999995</v>
          </cell>
          <cell r="AB25">
            <v>0</v>
          </cell>
          <cell r="AC25" t="str">
            <v>ротация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1076</v>
          </cell>
          <cell r="D26">
            <v>1432</v>
          </cell>
          <cell r="E26">
            <v>806</v>
          </cell>
          <cell r="F26">
            <v>1675</v>
          </cell>
          <cell r="G26">
            <v>0.25</v>
          </cell>
          <cell r="H26">
            <v>120</v>
          </cell>
          <cell r="I26">
            <v>833</v>
          </cell>
          <cell r="J26">
            <v>-27</v>
          </cell>
          <cell r="K26">
            <v>0</v>
          </cell>
          <cell r="L26">
            <v>400</v>
          </cell>
          <cell r="M26">
            <v>0</v>
          </cell>
          <cell r="S26">
            <v>161.19999999999999</v>
          </cell>
          <cell r="T26">
            <v>600</v>
          </cell>
          <cell r="U26">
            <v>16.594292803970223</v>
          </cell>
          <cell r="V26">
            <v>10.390818858560795</v>
          </cell>
          <cell r="Y26">
            <v>139.4</v>
          </cell>
          <cell r="Z26">
            <v>156.4</v>
          </cell>
          <cell r="AA26">
            <v>143.19999999999999</v>
          </cell>
          <cell r="AB26">
            <v>105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255.55</v>
          </cell>
          <cell r="E27">
            <v>30.721</v>
          </cell>
          <cell r="F27">
            <v>222.22</v>
          </cell>
          <cell r="G27">
            <v>1</v>
          </cell>
          <cell r="H27">
            <v>120</v>
          </cell>
          <cell r="I27">
            <v>29.3</v>
          </cell>
          <cell r="J27">
            <v>1.4209999999999994</v>
          </cell>
          <cell r="K27">
            <v>0</v>
          </cell>
          <cell r="L27">
            <v>0</v>
          </cell>
          <cell r="M27">
            <v>0</v>
          </cell>
          <cell r="S27">
            <v>6.1441999999999997</v>
          </cell>
          <cell r="U27">
            <v>36.167442466065559</v>
          </cell>
          <cell r="V27">
            <v>36.167442466065559</v>
          </cell>
          <cell r="Y27">
            <v>14.2654</v>
          </cell>
          <cell r="Z27">
            <v>7.5091999999999999</v>
          </cell>
          <cell r="AA27">
            <v>9.3071999999999999</v>
          </cell>
          <cell r="AB27">
            <v>3.4830000000000001</v>
          </cell>
          <cell r="AC27" t="str">
            <v>увел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299.34100000000001</v>
          </cell>
          <cell r="D28">
            <v>311.63400000000001</v>
          </cell>
          <cell r="E28">
            <v>358.03</v>
          </cell>
          <cell r="F28">
            <v>241.47800000000001</v>
          </cell>
          <cell r="G28">
            <v>1</v>
          </cell>
          <cell r="H28">
            <v>60</v>
          </cell>
          <cell r="I28">
            <v>344.1</v>
          </cell>
          <cell r="J28">
            <v>13.92999999999995</v>
          </cell>
          <cell r="K28">
            <v>150</v>
          </cell>
          <cell r="L28">
            <v>100</v>
          </cell>
          <cell r="M28">
            <v>0</v>
          </cell>
          <cell r="O28">
            <v>100</v>
          </cell>
          <cell r="Q28">
            <v>150</v>
          </cell>
          <cell r="S28">
            <v>71.605999999999995</v>
          </cell>
          <cell r="T28">
            <v>150</v>
          </cell>
          <cell r="U28">
            <v>12.449766779320171</v>
          </cell>
          <cell r="V28">
            <v>3.3723151691199065</v>
          </cell>
          <cell r="Y28">
            <v>88.911599999999993</v>
          </cell>
          <cell r="Z28">
            <v>69.413399999999996</v>
          </cell>
          <cell r="AA28">
            <v>74.728200000000001</v>
          </cell>
          <cell r="AB28">
            <v>53.133000000000003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1495</v>
          </cell>
          <cell r="D29">
            <v>1250</v>
          </cell>
          <cell r="E29">
            <v>837</v>
          </cell>
          <cell r="F29">
            <v>1881</v>
          </cell>
          <cell r="G29">
            <v>0.22</v>
          </cell>
          <cell r="H29">
            <v>120</v>
          </cell>
          <cell r="I29">
            <v>852</v>
          </cell>
          <cell r="J29">
            <v>-15</v>
          </cell>
          <cell r="K29">
            <v>0</v>
          </cell>
          <cell r="L29">
            <v>400</v>
          </cell>
          <cell r="M29">
            <v>0</v>
          </cell>
          <cell r="S29">
            <v>167.4</v>
          </cell>
          <cell r="T29">
            <v>600</v>
          </cell>
          <cell r="U29">
            <v>17.21027479091995</v>
          </cell>
          <cell r="V29">
            <v>11.236559139784946</v>
          </cell>
          <cell r="Y29">
            <v>156</v>
          </cell>
          <cell r="Z29">
            <v>178.2</v>
          </cell>
          <cell r="AA29">
            <v>190.2</v>
          </cell>
          <cell r="AB29">
            <v>175</v>
          </cell>
          <cell r="AC29" t="str">
            <v>костик</v>
          </cell>
          <cell r="AD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928</v>
          </cell>
          <cell r="D30">
            <v>760</v>
          </cell>
          <cell r="E30">
            <v>1050</v>
          </cell>
          <cell r="F30">
            <v>621</v>
          </cell>
          <cell r="G30">
            <v>0.4</v>
          </cell>
          <cell r="H30" t="e">
            <v>#N/A</v>
          </cell>
          <cell r="I30">
            <v>1037</v>
          </cell>
          <cell r="J30">
            <v>13</v>
          </cell>
          <cell r="K30">
            <v>0</v>
          </cell>
          <cell r="L30">
            <v>280</v>
          </cell>
          <cell r="M30">
            <v>480</v>
          </cell>
          <cell r="O30">
            <v>200</v>
          </cell>
          <cell r="Q30">
            <v>400</v>
          </cell>
          <cell r="R30">
            <v>120</v>
          </cell>
          <cell r="S30">
            <v>210</v>
          </cell>
          <cell r="U30">
            <v>10.004761904761905</v>
          </cell>
          <cell r="V30">
            <v>2.9571428571428573</v>
          </cell>
          <cell r="Y30">
            <v>189.4</v>
          </cell>
          <cell r="Z30">
            <v>246.8</v>
          </cell>
          <cell r="AA30">
            <v>226.8</v>
          </cell>
          <cell r="AB30">
            <v>206</v>
          </cell>
          <cell r="AC30" t="str">
            <v>Виталик</v>
          </cell>
          <cell r="AD30" t="str">
            <v>Виталик</v>
          </cell>
        </row>
        <row r="31">
          <cell r="A31" t="str">
            <v>6200 ГРУДИНКА ПРЕМИУМ к/в мл/к в/у 0.3кг  ОСТАНКИНО</v>
          </cell>
          <cell r="B31" t="str">
            <v>шт</v>
          </cell>
          <cell r="C31">
            <v>513</v>
          </cell>
          <cell r="D31">
            <v>251</v>
          </cell>
          <cell r="E31">
            <v>476</v>
          </cell>
          <cell r="F31">
            <v>271</v>
          </cell>
          <cell r="G31">
            <v>0.3</v>
          </cell>
          <cell r="H31" t="e">
            <v>#N/A</v>
          </cell>
          <cell r="I31">
            <v>470</v>
          </cell>
          <cell r="J31">
            <v>6</v>
          </cell>
          <cell r="K31">
            <v>0</v>
          </cell>
          <cell r="L31">
            <v>120</v>
          </cell>
          <cell r="M31">
            <v>320</v>
          </cell>
          <cell r="O31">
            <v>80</v>
          </cell>
          <cell r="R31">
            <v>160</v>
          </cell>
          <cell r="S31">
            <v>95.2</v>
          </cell>
          <cell r="U31">
            <v>9.9894957983193269</v>
          </cell>
          <cell r="V31">
            <v>2.846638655462185</v>
          </cell>
          <cell r="Y31">
            <v>43</v>
          </cell>
          <cell r="Z31">
            <v>88</v>
          </cell>
          <cell r="AA31">
            <v>108.4</v>
          </cell>
          <cell r="AB31">
            <v>122</v>
          </cell>
          <cell r="AC31" t="e">
            <v>#N/A</v>
          </cell>
          <cell r="AD31" t="e">
            <v>#N/A</v>
          </cell>
        </row>
        <row r="32">
          <cell r="A32" t="str">
            <v>6201 ГРУДИНКА ПРЕМИУМ к/в с/н в/у 1/150 8 шт ОСТАНКИНО</v>
          </cell>
          <cell r="B32" t="str">
            <v>шт</v>
          </cell>
          <cell r="C32">
            <v>100</v>
          </cell>
          <cell r="D32">
            <v>5</v>
          </cell>
          <cell r="E32">
            <v>59</v>
          </cell>
          <cell r="F32">
            <v>29</v>
          </cell>
          <cell r="G32">
            <v>0</v>
          </cell>
          <cell r="H32" t="e">
            <v>#N/A</v>
          </cell>
          <cell r="I32">
            <v>64</v>
          </cell>
          <cell r="J32">
            <v>-5</v>
          </cell>
          <cell r="K32">
            <v>0</v>
          </cell>
          <cell r="L32">
            <v>0</v>
          </cell>
          <cell r="M32">
            <v>0</v>
          </cell>
          <cell r="S32">
            <v>11.8</v>
          </cell>
          <cell r="U32">
            <v>2.4576271186440675</v>
          </cell>
          <cell r="V32">
            <v>2.4576271186440675</v>
          </cell>
          <cell r="Y32">
            <v>11.4</v>
          </cell>
          <cell r="Z32">
            <v>12.2</v>
          </cell>
          <cell r="AA32">
            <v>11.4</v>
          </cell>
          <cell r="AB32">
            <v>4</v>
          </cell>
          <cell r="AC32" t="str">
            <v>увел</v>
          </cell>
          <cell r="AD32" t="str">
            <v>вывод</v>
          </cell>
        </row>
        <row r="33">
          <cell r="A33" t="str">
            <v>6206 СВИНИНА ПО-ДОМАШНЕМУ к/в мл/к в/у 0.3кг  ОСТАНКИНО</v>
          </cell>
          <cell r="B33" t="str">
            <v>шт</v>
          </cell>
          <cell r="C33">
            <v>562</v>
          </cell>
          <cell r="D33">
            <v>610</v>
          </cell>
          <cell r="E33">
            <v>620</v>
          </cell>
          <cell r="F33">
            <v>526</v>
          </cell>
          <cell r="G33">
            <v>0.3</v>
          </cell>
          <cell r="H33" t="e">
            <v>#N/A</v>
          </cell>
          <cell r="I33">
            <v>616</v>
          </cell>
          <cell r="J33">
            <v>4</v>
          </cell>
          <cell r="K33">
            <v>0</v>
          </cell>
          <cell r="L33">
            <v>120</v>
          </cell>
          <cell r="M33">
            <v>360</v>
          </cell>
          <cell r="O33">
            <v>120</v>
          </cell>
          <cell r="R33">
            <v>120</v>
          </cell>
          <cell r="S33">
            <v>124</v>
          </cell>
          <cell r="U33">
            <v>10.048387096774194</v>
          </cell>
          <cell r="V33">
            <v>4.241935483870968</v>
          </cell>
          <cell r="Y33">
            <v>124.4</v>
          </cell>
          <cell r="Z33">
            <v>151</v>
          </cell>
          <cell r="AA33">
            <v>131.80000000000001</v>
          </cell>
          <cell r="AB33">
            <v>99</v>
          </cell>
          <cell r="AC33" t="str">
            <v>костик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209</v>
          </cell>
          <cell r="D34">
            <v>402</v>
          </cell>
          <cell r="E34">
            <v>276</v>
          </cell>
          <cell r="F34">
            <v>329</v>
          </cell>
          <cell r="G34">
            <v>0.09</v>
          </cell>
          <cell r="H34" t="e">
            <v>#N/A</v>
          </cell>
          <cell r="I34">
            <v>276</v>
          </cell>
          <cell r="J34">
            <v>0</v>
          </cell>
          <cell r="K34">
            <v>0</v>
          </cell>
          <cell r="L34">
            <v>80</v>
          </cell>
          <cell r="M34">
            <v>0</v>
          </cell>
          <cell r="O34">
            <v>80</v>
          </cell>
          <cell r="R34">
            <v>80</v>
          </cell>
          <cell r="S34">
            <v>55.2</v>
          </cell>
          <cell r="U34">
            <v>10.307971014492754</v>
          </cell>
          <cell r="V34">
            <v>5.9601449275362315</v>
          </cell>
          <cell r="Y34">
            <v>48.4</v>
          </cell>
          <cell r="Z34">
            <v>76</v>
          </cell>
          <cell r="AA34">
            <v>80.400000000000006</v>
          </cell>
          <cell r="AB34">
            <v>35</v>
          </cell>
          <cell r="AC34" t="str">
            <v>увел</v>
          </cell>
          <cell r="AD34" t="str">
            <v>увел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46</v>
          </cell>
          <cell r="D35">
            <v>200</v>
          </cell>
          <cell r="E35">
            <v>98</v>
          </cell>
          <cell r="F35">
            <v>147</v>
          </cell>
          <cell r="G35">
            <v>0.09</v>
          </cell>
          <cell r="H35" t="e">
            <v>#N/A</v>
          </cell>
          <cell r="I35">
            <v>98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R35">
            <v>40</v>
          </cell>
          <cell r="S35">
            <v>19.600000000000001</v>
          </cell>
          <cell r="U35">
            <v>9.5408163265306118</v>
          </cell>
          <cell r="V35">
            <v>7.4999999999999991</v>
          </cell>
          <cell r="Y35">
            <v>24.8</v>
          </cell>
          <cell r="Z35">
            <v>31</v>
          </cell>
          <cell r="AA35">
            <v>32.799999999999997</v>
          </cell>
          <cell r="AB35">
            <v>14</v>
          </cell>
          <cell r="AC35" t="str">
            <v>увел</v>
          </cell>
          <cell r="AD35" t="str">
            <v>склад</v>
          </cell>
        </row>
        <row r="36">
          <cell r="A36" t="str">
            <v>6228 МЯСНОЕ АССОРТИ к/з с/н мгс 1/90 10шт.  ОСТАНКИНО</v>
          </cell>
          <cell r="B36" t="str">
            <v>шт</v>
          </cell>
          <cell r="C36">
            <v>470</v>
          </cell>
          <cell r="D36">
            <v>254</v>
          </cell>
          <cell r="E36">
            <v>341</v>
          </cell>
          <cell r="F36">
            <v>371</v>
          </cell>
          <cell r="G36">
            <v>0.09</v>
          </cell>
          <cell r="H36">
            <v>45</v>
          </cell>
          <cell r="I36">
            <v>347</v>
          </cell>
          <cell r="J36">
            <v>-6</v>
          </cell>
          <cell r="K36">
            <v>0</v>
          </cell>
          <cell r="L36">
            <v>120</v>
          </cell>
          <cell r="M36">
            <v>120</v>
          </cell>
          <cell r="O36">
            <v>80</v>
          </cell>
          <cell r="S36">
            <v>68.2</v>
          </cell>
          <cell r="U36">
            <v>10.131964809384163</v>
          </cell>
          <cell r="V36">
            <v>5.4398826979472137</v>
          </cell>
          <cell r="Y36">
            <v>118.2</v>
          </cell>
          <cell r="Z36">
            <v>109.8</v>
          </cell>
          <cell r="AA36">
            <v>98.4</v>
          </cell>
          <cell r="AB36">
            <v>77</v>
          </cell>
          <cell r="AC36">
            <v>0</v>
          </cell>
          <cell r="AD36">
            <v>0</v>
          </cell>
        </row>
        <row r="37">
          <cell r="A37" t="str">
            <v>6247 ДОМАШНЯЯ Папа может вар п/о 0,4кг 8шт.  ОСТАНКИНО</v>
          </cell>
          <cell r="B37" t="str">
            <v>шт</v>
          </cell>
          <cell r="C37">
            <v>241</v>
          </cell>
          <cell r="D37">
            <v>130</v>
          </cell>
          <cell r="E37">
            <v>152</v>
          </cell>
          <cell r="F37">
            <v>211</v>
          </cell>
          <cell r="G37">
            <v>0.4</v>
          </cell>
          <cell r="H37">
            <v>60</v>
          </cell>
          <cell r="I37">
            <v>160</v>
          </cell>
          <cell r="J37">
            <v>-8</v>
          </cell>
          <cell r="K37">
            <v>0</v>
          </cell>
          <cell r="L37">
            <v>40</v>
          </cell>
          <cell r="M37">
            <v>80</v>
          </cell>
          <cell r="S37">
            <v>30.4</v>
          </cell>
          <cell r="U37">
            <v>10.888157894736842</v>
          </cell>
          <cell r="V37">
            <v>6.9407894736842106</v>
          </cell>
          <cell r="Y37">
            <v>56</v>
          </cell>
          <cell r="Z37">
            <v>59</v>
          </cell>
          <cell r="AA37">
            <v>44.2</v>
          </cell>
          <cell r="AB37">
            <v>46</v>
          </cell>
          <cell r="AC37">
            <v>0</v>
          </cell>
          <cell r="AD37" t="str">
            <v>м30з</v>
          </cell>
        </row>
        <row r="38">
          <cell r="A38" t="str">
            <v>6268 ГОВЯЖЬЯ Папа может вар п/о 0,4кг 8 шт.  ОСТАНКИНО</v>
          </cell>
          <cell r="B38" t="str">
            <v>шт</v>
          </cell>
          <cell r="C38">
            <v>187</v>
          </cell>
          <cell r="D38">
            <v>682</v>
          </cell>
          <cell r="E38">
            <v>416</v>
          </cell>
          <cell r="F38">
            <v>448</v>
          </cell>
          <cell r="G38">
            <v>0.4</v>
          </cell>
          <cell r="H38">
            <v>60</v>
          </cell>
          <cell r="I38">
            <v>417</v>
          </cell>
          <cell r="J38">
            <v>-1</v>
          </cell>
          <cell r="K38">
            <v>0</v>
          </cell>
          <cell r="L38">
            <v>80</v>
          </cell>
          <cell r="M38">
            <v>80</v>
          </cell>
          <cell r="O38">
            <v>120</v>
          </cell>
          <cell r="Q38">
            <v>120</v>
          </cell>
          <cell r="S38">
            <v>83.2</v>
          </cell>
          <cell r="U38">
            <v>10.192307692307692</v>
          </cell>
          <cell r="V38">
            <v>5.3846153846153841</v>
          </cell>
          <cell r="Y38">
            <v>92</v>
          </cell>
          <cell r="Z38">
            <v>98.4</v>
          </cell>
          <cell r="AA38">
            <v>75.400000000000006</v>
          </cell>
          <cell r="AB38">
            <v>42</v>
          </cell>
          <cell r="AC38">
            <v>0</v>
          </cell>
          <cell r="AD38" t="str">
            <v>м135з</v>
          </cell>
        </row>
        <row r="39">
          <cell r="A39" t="str">
            <v>6279 КОРЕЙКА ПО-ОСТ.к/в в/с с/н в/у 1/150_45с  ОСТАНКИНО</v>
          </cell>
          <cell r="B39" t="str">
            <v>шт</v>
          </cell>
          <cell r="C39">
            <v>208</v>
          </cell>
          <cell r="D39">
            <v>290</v>
          </cell>
          <cell r="E39">
            <v>249</v>
          </cell>
          <cell r="F39">
            <v>245</v>
          </cell>
          <cell r="G39">
            <v>0.15</v>
          </cell>
          <cell r="H39" t="e">
            <v>#N/A</v>
          </cell>
          <cell r="I39">
            <v>246</v>
          </cell>
          <cell r="J39">
            <v>3</v>
          </cell>
          <cell r="K39">
            <v>0</v>
          </cell>
          <cell r="L39">
            <v>40</v>
          </cell>
          <cell r="M39">
            <v>40</v>
          </cell>
          <cell r="O39">
            <v>80</v>
          </cell>
          <cell r="Q39">
            <v>100</v>
          </cell>
          <cell r="S39">
            <v>49.8</v>
          </cell>
          <cell r="U39">
            <v>10.140562248995984</v>
          </cell>
          <cell r="V39">
            <v>4.9196787148594376</v>
          </cell>
          <cell r="Y39">
            <v>73.400000000000006</v>
          </cell>
          <cell r="Z39">
            <v>49.8</v>
          </cell>
          <cell r="AA39">
            <v>54.4</v>
          </cell>
          <cell r="AB39">
            <v>41</v>
          </cell>
          <cell r="AC39" t="str">
            <v>костик</v>
          </cell>
          <cell r="AD39" t="str">
            <v>костик</v>
          </cell>
        </row>
        <row r="40">
          <cell r="A40" t="str">
            <v>6303 МЯСНЫЕ Папа может сос п/о мгс 1.5*3  ОСТАНКИНО</v>
          </cell>
          <cell r="B40" t="str">
            <v>кг</v>
          </cell>
          <cell r="C40">
            <v>306.77600000000001</v>
          </cell>
          <cell r="D40">
            <v>608.97199999999998</v>
          </cell>
          <cell r="E40">
            <v>455.42</v>
          </cell>
          <cell r="F40">
            <v>457.15600000000001</v>
          </cell>
          <cell r="G40">
            <v>1</v>
          </cell>
          <cell r="H40">
            <v>45</v>
          </cell>
          <cell r="I40">
            <v>425</v>
          </cell>
          <cell r="J40">
            <v>30.420000000000016</v>
          </cell>
          <cell r="K40">
            <v>0</v>
          </cell>
          <cell r="L40">
            <v>80</v>
          </cell>
          <cell r="M40">
            <v>100</v>
          </cell>
          <cell r="O40">
            <v>110</v>
          </cell>
          <cell r="Q40">
            <v>50</v>
          </cell>
          <cell r="R40">
            <v>120</v>
          </cell>
          <cell r="S40">
            <v>91.084000000000003</v>
          </cell>
          <cell r="U40">
            <v>10.069342584866716</v>
          </cell>
          <cell r="V40">
            <v>5.0190593298493695</v>
          </cell>
          <cell r="Y40">
            <v>74.038800000000009</v>
          </cell>
          <cell r="Z40">
            <v>99.249200000000002</v>
          </cell>
          <cell r="AA40">
            <v>87.957999999999998</v>
          </cell>
          <cell r="AB40">
            <v>76.938999999999993</v>
          </cell>
          <cell r="AC40" t="str">
            <v>увел</v>
          </cell>
          <cell r="AD40">
            <v>0</v>
          </cell>
        </row>
        <row r="41">
          <cell r="A41" t="str">
            <v>6324 ДОКТОРСКАЯ ГОСТ вар п/о 0.4кг 8шт.  ОСТАНКИНО</v>
          </cell>
          <cell r="B41" t="str">
            <v>шт</v>
          </cell>
          <cell r="C41">
            <v>489</v>
          </cell>
          <cell r="D41">
            <v>17</v>
          </cell>
          <cell r="E41">
            <v>364</v>
          </cell>
          <cell r="F41">
            <v>124</v>
          </cell>
          <cell r="G41">
            <v>0.4</v>
          </cell>
          <cell r="H41">
            <v>60</v>
          </cell>
          <cell r="I41">
            <v>383</v>
          </cell>
          <cell r="J41">
            <v>-19</v>
          </cell>
          <cell r="K41">
            <v>0</v>
          </cell>
          <cell r="L41">
            <v>40</v>
          </cell>
          <cell r="M41">
            <v>280</v>
          </cell>
          <cell r="O41">
            <v>160</v>
          </cell>
          <cell r="Q41">
            <v>200</v>
          </cell>
          <cell r="S41">
            <v>72.8</v>
          </cell>
          <cell r="U41">
            <v>11.043956043956044</v>
          </cell>
          <cell r="V41">
            <v>1.7032967032967035</v>
          </cell>
          <cell r="Y41">
            <v>121.2</v>
          </cell>
          <cell r="Z41">
            <v>107.6</v>
          </cell>
          <cell r="AA41">
            <v>53.8</v>
          </cell>
          <cell r="AB41">
            <v>61</v>
          </cell>
          <cell r="AC41" t="str">
            <v>костик</v>
          </cell>
          <cell r="AD41" t="str">
            <v>костик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308</v>
          </cell>
          <cell r="D42">
            <v>737</v>
          </cell>
          <cell r="E42">
            <v>466</v>
          </cell>
          <cell r="F42">
            <v>565</v>
          </cell>
          <cell r="G42">
            <v>0.4</v>
          </cell>
          <cell r="H42">
            <v>60</v>
          </cell>
          <cell r="I42">
            <v>478</v>
          </cell>
          <cell r="J42">
            <v>-12</v>
          </cell>
          <cell r="K42">
            <v>0</v>
          </cell>
          <cell r="L42">
            <v>120</v>
          </cell>
          <cell r="M42">
            <v>0</v>
          </cell>
          <cell r="O42">
            <v>200</v>
          </cell>
          <cell r="Q42">
            <v>120</v>
          </cell>
          <cell r="R42">
            <v>40</v>
          </cell>
          <cell r="S42">
            <v>93.2</v>
          </cell>
          <cell r="U42">
            <v>11.21244635193133</v>
          </cell>
          <cell r="V42">
            <v>6.062231759656652</v>
          </cell>
          <cell r="Y42">
            <v>108.4</v>
          </cell>
          <cell r="Z42">
            <v>112.2</v>
          </cell>
          <cell r="AA42">
            <v>93.4</v>
          </cell>
          <cell r="AB42">
            <v>102</v>
          </cell>
          <cell r="AC42">
            <v>0</v>
          </cell>
          <cell r="AD42" t="str">
            <v>м43з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4651</v>
          </cell>
          <cell r="D43">
            <v>6722</v>
          </cell>
          <cell r="E43">
            <v>5305</v>
          </cell>
          <cell r="F43">
            <v>5957</v>
          </cell>
          <cell r="G43">
            <v>0.4</v>
          </cell>
          <cell r="H43">
            <v>60</v>
          </cell>
          <cell r="I43">
            <v>5387</v>
          </cell>
          <cell r="J43">
            <v>-82</v>
          </cell>
          <cell r="K43">
            <v>3600</v>
          </cell>
          <cell r="L43">
            <v>1400</v>
          </cell>
          <cell r="M43">
            <v>0</v>
          </cell>
          <cell r="N43">
            <v>600</v>
          </cell>
          <cell r="O43">
            <v>1600</v>
          </cell>
          <cell r="S43">
            <v>1061</v>
          </cell>
          <cell r="T43">
            <v>600</v>
          </cell>
          <cell r="U43">
            <v>12.966069745523091</v>
          </cell>
          <cell r="V43">
            <v>5.6145146088595661</v>
          </cell>
          <cell r="Y43">
            <v>1030.8</v>
          </cell>
          <cell r="Z43">
            <v>1185.4000000000001</v>
          </cell>
          <cell r="AA43">
            <v>1135.8</v>
          </cell>
          <cell r="AB43">
            <v>841</v>
          </cell>
          <cell r="AC43" t="str">
            <v>кор</v>
          </cell>
          <cell r="AD43" t="str">
            <v>кор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477</v>
          </cell>
          <cell r="D44">
            <v>611</v>
          </cell>
          <cell r="E44">
            <v>696</v>
          </cell>
          <cell r="F44">
            <v>447</v>
          </cell>
          <cell r="G44">
            <v>0.5</v>
          </cell>
          <cell r="H44" t="e">
            <v>#N/A</v>
          </cell>
          <cell r="I44">
            <v>674</v>
          </cell>
          <cell r="J44">
            <v>22</v>
          </cell>
          <cell r="K44">
            <v>0</v>
          </cell>
          <cell r="L44">
            <v>120</v>
          </cell>
          <cell r="M44">
            <v>480</v>
          </cell>
          <cell r="O44">
            <v>200</v>
          </cell>
          <cell r="R44">
            <v>200</v>
          </cell>
          <cell r="S44">
            <v>139.19999999999999</v>
          </cell>
          <cell r="U44">
            <v>10.395114942528737</v>
          </cell>
          <cell r="V44">
            <v>3.2112068965517242</v>
          </cell>
          <cell r="Y44">
            <v>162.4</v>
          </cell>
          <cell r="Z44">
            <v>144.6</v>
          </cell>
          <cell r="AA44">
            <v>130</v>
          </cell>
          <cell r="AB44">
            <v>120</v>
          </cell>
          <cell r="AC44" t="str">
            <v>костик</v>
          </cell>
          <cell r="AD44" t="str">
            <v>костик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75</v>
          </cell>
          <cell r="D45">
            <v>1</v>
          </cell>
          <cell r="E45">
            <v>32</v>
          </cell>
          <cell r="F45">
            <v>42</v>
          </cell>
          <cell r="G45">
            <v>0.5</v>
          </cell>
          <cell r="H45" t="e">
            <v>#N/A</v>
          </cell>
          <cell r="I45">
            <v>34</v>
          </cell>
          <cell r="J45">
            <v>-2</v>
          </cell>
          <cell r="K45">
            <v>0</v>
          </cell>
          <cell r="L45">
            <v>0</v>
          </cell>
          <cell r="M45">
            <v>0</v>
          </cell>
          <cell r="R45">
            <v>40</v>
          </cell>
          <cell r="S45">
            <v>6.4</v>
          </cell>
          <cell r="U45">
            <v>12.8125</v>
          </cell>
          <cell r="V45">
            <v>6.5625</v>
          </cell>
          <cell r="Y45">
            <v>10.199999999999999</v>
          </cell>
          <cell r="Z45">
            <v>14.2</v>
          </cell>
          <cell r="AA45">
            <v>7.2</v>
          </cell>
          <cell r="AB45">
            <v>9</v>
          </cell>
          <cell r="AC45" t="str">
            <v>увел</v>
          </cell>
          <cell r="AD45" t="str">
            <v>увел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1287</v>
          </cell>
          <cell r="D46">
            <v>3052</v>
          </cell>
          <cell r="E46">
            <v>2114</v>
          </cell>
          <cell r="F46">
            <v>2167</v>
          </cell>
          <cell r="G46">
            <v>0.4</v>
          </cell>
          <cell r="H46">
            <v>60</v>
          </cell>
          <cell r="I46">
            <v>2151</v>
          </cell>
          <cell r="J46">
            <v>-37</v>
          </cell>
          <cell r="K46">
            <v>800</v>
          </cell>
          <cell r="L46">
            <v>600</v>
          </cell>
          <cell r="M46">
            <v>0</v>
          </cell>
          <cell r="O46">
            <v>600</v>
          </cell>
          <cell r="R46">
            <v>200</v>
          </cell>
          <cell r="S46">
            <v>422.8</v>
          </cell>
          <cell r="T46">
            <v>600</v>
          </cell>
          <cell r="U46">
            <v>11.747871333964049</v>
          </cell>
          <cell r="V46">
            <v>5.1253547776726585</v>
          </cell>
          <cell r="Y46">
            <v>467.6</v>
          </cell>
          <cell r="Z46">
            <v>494.2</v>
          </cell>
          <cell r="AA46">
            <v>397.6</v>
          </cell>
          <cell r="AB46">
            <v>369</v>
          </cell>
          <cell r="AC46" t="str">
            <v>м1400з</v>
          </cell>
          <cell r="AD46" t="str">
            <v>м1400з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3682</v>
          </cell>
          <cell r="D47">
            <v>4341</v>
          </cell>
          <cell r="E47">
            <v>3971</v>
          </cell>
          <cell r="F47">
            <v>3940</v>
          </cell>
          <cell r="G47">
            <v>0.4</v>
          </cell>
          <cell r="H47">
            <v>60</v>
          </cell>
          <cell r="I47">
            <v>4047</v>
          </cell>
          <cell r="J47">
            <v>-76</v>
          </cell>
          <cell r="K47">
            <v>2400</v>
          </cell>
          <cell r="L47">
            <v>1200</v>
          </cell>
          <cell r="M47">
            <v>0</v>
          </cell>
          <cell r="O47">
            <v>1400</v>
          </cell>
          <cell r="S47">
            <v>794.2</v>
          </cell>
          <cell r="T47">
            <v>800</v>
          </cell>
          <cell r="U47">
            <v>12.263913371946613</v>
          </cell>
          <cell r="V47">
            <v>4.9609670108285062</v>
          </cell>
          <cell r="Y47">
            <v>718.8</v>
          </cell>
          <cell r="Z47">
            <v>935.8</v>
          </cell>
          <cell r="AA47">
            <v>838.8</v>
          </cell>
          <cell r="AB47">
            <v>566</v>
          </cell>
          <cell r="AC47" t="str">
            <v>кор</v>
          </cell>
          <cell r="AD47" t="str">
            <v>пуд8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71</v>
          </cell>
          <cell r="D48">
            <v>35</v>
          </cell>
          <cell r="E48">
            <v>61</v>
          </cell>
          <cell r="F48">
            <v>45</v>
          </cell>
          <cell r="G48">
            <v>0.84</v>
          </cell>
          <cell r="H48" t="e">
            <v>#N/A</v>
          </cell>
          <cell r="I48">
            <v>61</v>
          </cell>
          <cell r="J48">
            <v>0</v>
          </cell>
          <cell r="K48">
            <v>0</v>
          </cell>
          <cell r="L48">
            <v>0</v>
          </cell>
          <cell r="M48">
            <v>90</v>
          </cell>
          <cell r="S48">
            <v>12.2</v>
          </cell>
          <cell r="U48">
            <v>11.065573770491804</v>
          </cell>
          <cell r="V48">
            <v>3.6885245901639347</v>
          </cell>
          <cell r="Y48">
            <v>12.4</v>
          </cell>
          <cell r="Z48">
            <v>10</v>
          </cell>
          <cell r="AA48">
            <v>13.4</v>
          </cell>
          <cell r="AB48">
            <v>2</v>
          </cell>
          <cell r="AC48">
            <v>0</v>
          </cell>
          <cell r="AD48" t="str">
            <v>склад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807</v>
          </cell>
          <cell r="D49">
            <v>2221</v>
          </cell>
          <cell r="E49">
            <v>1650</v>
          </cell>
          <cell r="F49">
            <v>1320</v>
          </cell>
          <cell r="G49">
            <v>0.3</v>
          </cell>
          <cell r="H49">
            <v>60</v>
          </cell>
          <cell r="I49">
            <v>1684</v>
          </cell>
          <cell r="J49">
            <v>-34</v>
          </cell>
          <cell r="K49">
            <v>0</v>
          </cell>
          <cell r="L49">
            <v>400</v>
          </cell>
          <cell r="M49">
            <v>440</v>
          </cell>
          <cell r="O49">
            <v>280</v>
          </cell>
          <cell r="Q49">
            <v>400</v>
          </cell>
          <cell r="R49">
            <v>400</v>
          </cell>
          <cell r="S49">
            <v>330</v>
          </cell>
          <cell r="T49">
            <v>400</v>
          </cell>
          <cell r="U49">
            <v>11.030303030303031</v>
          </cell>
          <cell r="V49">
            <v>4</v>
          </cell>
          <cell r="Y49">
            <v>238.8</v>
          </cell>
          <cell r="Z49">
            <v>310</v>
          </cell>
          <cell r="AA49">
            <v>273</v>
          </cell>
          <cell r="AB49">
            <v>363</v>
          </cell>
          <cell r="AC49" t="str">
            <v>костик</v>
          </cell>
          <cell r="AD49" t="str">
            <v>костик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394</v>
          </cell>
          <cell r="D50">
            <v>144</v>
          </cell>
          <cell r="E50">
            <v>310</v>
          </cell>
          <cell r="F50">
            <v>218</v>
          </cell>
          <cell r="G50">
            <v>0.1</v>
          </cell>
          <cell r="H50" t="e">
            <v>#N/A</v>
          </cell>
          <cell r="I50">
            <v>315</v>
          </cell>
          <cell r="J50">
            <v>-5</v>
          </cell>
          <cell r="K50">
            <v>0</v>
          </cell>
          <cell r="L50">
            <v>80</v>
          </cell>
          <cell r="M50">
            <v>120</v>
          </cell>
          <cell r="O50">
            <v>80</v>
          </cell>
          <cell r="Q50">
            <v>120</v>
          </cell>
          <cell r="S50">
            <v>62</v>
          </cell>
          <cell r="U50">
            <v>9.9677419354838701</v>
          </cell>
          <cell r="V50">
            <v>3.5161290322580645</v>
          </cell>
          <cell r="Y50">
            <v>98.6</v>
          </cell>
          <cell r="Z50">
            <v>64.599999999999994</v>
          </cell>
          <cell r="AA50">
            <v>76</v>
          </cell>
          <cell r="AB50">
            <v>45</v>
          </cell>
          <cell r="AC50" t="str">
            <v>костик</v>
          </cell>
          <cell r="AD50" t="str">
            <v>костик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1541</v>
          </cell>
          <cell r="D51">
            <v>1595</v>
          </cell>
          <cell r="E51">
            <v>1563</v>
          </cell>
          <cell r="F51">
            <v>1542</v>
          </cell>
          <cell r="G51">
            <v>0.1</v>
          </cell>
          <cell r="H51">
            <v>60</v>
          </cell>
          <cell r="I51">
            <v>1584</v>
          </cell>
          <cell r="J51">
            <v>-21</v>
          </cell>
          <cell r="K51">
            <v>0</v>
          </cell>
          <cell r="L51">
            <v>280</v>
          </cell>
          <cell r="M51">
            <v>560</v>
          </cell>
          <cell r="O51">
            <v>420</v>
          </cell>
          <cell r="R51">
            <v>420</v>
          </cell>
          <cell r="S51">
            <v>312.60000000000002</v>
          </cell>
          <cell r="U51">
            <v>10.307101727447217</v>
          </cell>
          <cell r="V51">
            <v>4.932821497120921</v>
          </cell>
          <cell r="Y51">
            <v>344.2</v>
          </cell>
          <cell r="Z51">
            <v>415.2</v>
          </cell>
          <cell r="AA51">
            <v>355.8</v>
          </cell>
          <cell r="AB51">
            <v>213</v>
          </cell>
          <cell r="AC51" t="str">
            <v>костик</v>
          </cell>
          <cell r="AD51" t="str">
            <v>костик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1233</v>
          </cell>
          <cell r="D52">
            <v>1838</v>
          </cell>
          <cell r="E52">
            <v>1429</v>
          </cell>
          <cell r="F52">
            <v>1601</v>
          </cell>
          <cell r="G52">
            <v>0.1</v>
          </cell>
          <cell r="H52">
            <v>60</v>
          </cell>
          <cell r="I52">
            <v>1472</v>
          </cell>
          <cell r="J52">
            <v>-43</v>
          </cell>
          <cell r="K52">
            <v>0</v>
          </cell>
          <cell r="L52">
            <v>280</v>
          </cell>
          <cell r="M52">
            <v>280</v>
          </cell>
          <cell r="O52">
            <v>280</v>
          </cell>
          <cell r="R52">
            <v>420</v>
          </cell>
          <cell r="S52">
            <v>285.8</v>
          </cell>
          <cell r="U52">
            <v>10.010496850944715</v>
          </cell>
          <cell r="V52">
            <v>5.6018194541637509</v>
          </cell>
          <cell r="Y52">
            <v>365.4</v>
          </cell>
          <cell r="Z52">
            <v>383.6</v>
          </cell>
          <cell r="AA52">
            <v>308.2</v>
          </cell>
          <cell r="AB52">
            <v>198</v>
          </cell>
          <cell r="AC52" t="str">
            <v>костик</v>
          </cell>
          <cell r="AD52" t="str">
            <v>п90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140</v>
          </cell>
          <cell r="D53">
            <v>717</v>
          </cell>
          <cell r="E53">
            <v>578</v>
          </cell>
          <cell r="F53">
            <v>217</v>
          </cell>
          <cell r="G53">
            <v>0.1</v>
          </cell>
          <cell r="H53" t="e">
            <v>#N/A</v>
          </cell>
          <cell r="I53">
            <v>612</v>
          </cell>
          <cell r="J53">
            <v>-34</v>
          </cell>
          <cell r="K53">
            <v>0</v>
          </cell>
          <cell r="L53">
            <v>150</v>
          </cell>
          <cell r="M53">
            <v>320</v>
          </cell>
          <cell r="O53">
            <v>100</v>
          </cell>
          <cell r="Q53">
            <v>280</v>
          </cell>
          <cell r="R53">
            <v>80</v>
          </cell>
          <cell r="S53">
            <v>115.6</v>
          </cell>
          <cell r="U53">
            <v>9.9221453287197239</v>
          </cell>
          <cell r="V53">
            <v>1.8771626297577855</v>
          </cell>
          <cell r="Y53">
            <v>45.4</v>
          </cell>
          <cell r="Z53">
            <v>78</v>
          </cell>
          <cell r="AA53">
            <v>52.6</v>
          </cell>
          <cell r="AB53">
            <v>81</v>
          </cell>
          <cell r="AC53" t="str">
            <v>костик</v>
          </cell>
          <cell r="AD53" t="str">
            <v>костик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140.30199999999999</v>
          </cell>
          <cell r="D54">
            <v>2</v>
          </cell>
          <cell r="E54">
            <v>109.64</v>
          </cell>
          <cell r="F54">
            <v>30.661999999999999</v>
          </cell>
          <cell r="G54">
            <v>1</v>
          </cell>
          <cell r="H54">
            <v>45</v>
          </cell>
          <cell r="I54">
            <v>101.4</v>
          </cell>
          <cell r="J54">
            <v>8.2399999999999949</v>
          </cell>
          <cell r="K54">
            <v>0</v>
          </cell>
          <cell r="L54">
            <v>0</v>
          </cell>
          <cell r="M54">
            <v>100</v>
          </cell>
          <cell r="O54">
            <v>30</v>
          </cell>
          <cell r="R54">
            <v>60</v>
          </cell>
          <cell r="S54">
            <v>21.928000000000001</v>
          </cell>
          <cell r="U54">
            <v>10.06302444363371</v>
          </cell>
          <cell r="V54">
            <v>1.3983035388544325</v>
          </cell>
          <cell r="Y54">
            <v>15.543000000000001</v>
          </cell>
          <cell r="Z54">
            <v>7.4451999999999998</v>
          </cell>
          <cell r="AA54">
            <v>18.5898</v>
          </cell>
          <cell r="AB54">
            <v>21.01</v>
          </cell>
          <cell r="AC54" t="str">
            <v>увел</v>
          </cell>
          <cell r="AD54" t="str">
            <v>костик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C55">
            <v>246</v>
          </cell>
          <cell r="D55">
            <v>49</v>
          </cell>
          <cell r="E55">
            <v>199</v>
          </cell>
          <cell r="F55">
            <v>89</v>
          </cell>
          <cell r="G55">
            <v>0.3</v>
          </cell>
          <cell r="H55">
            <v>45</v>
          </cell>
          <cell r="I55">
            <v>203</v>
          </cell>
          <cell r="J55">
            <v>-4</v>
          </cell>
          <cell r="K55">
            <v>0</v>
          </cell>
          <cell r="L55">
            <v>40</v>
          </cell>
          <cell r="M55">
            <v>120</v>
          </cell>
          <cell r="O55">
            <v>40</v>
          </cell>
          <cell r="Q55">
            <v>80</v>
          </cell>
          <cell r="R55">
            <v>40</v>
          </cell>
          <cell r="S55">
            <v>39.799999999999997</v>
          </cell>
          <cell r="U55">
            <v>10.276381909547739</v>
          </cell>
          <cell r="V55">
            <v>2.2361809045226133</v>
          </cell>
          <cell r="Y55">
            <v>42</v>
          </cell>
          <cell r="Z55">
            <v>33</v>
          </cell>
          <cell r="AA55">
            <v>44.2</v>
          </cell>
          <cell r="AB55">
            <v>29</v>
          </cell>
          <cell r="AC55" t="str">
            <v>костик</v>
          </cell>
          <cell r="AD55" t="str">
            <v>костик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433</v>
          </cell>
          <cell r="D56">
            <v>233</v>
          </cell>
          <cell r="E56">
            <v>543</v>
          </cell>
          <cell r="F56">
            <v>93</v>
          </cell>
          <cell r="G56">
            <v>0.3</v>
          </cell>
          <cell r="H56">
            <v>45</v>
          </cell>
          <cell r="I56">
            <v>569</v>
          </cell>
          <cell r="J56">
            <v>-26</v>
          </cell>
          <cell r="K56">
            <v>0</v>
          </cell>
          <cell r="L56">
            <v>90</v>
          </cell>
          <cell r="M56">
            <v>600</v>
          </cell>
          <cell r="O56">
            <v>120</v>
          </cell>
          <cell r="Q56">
            <v>150</v>
          </cell>
          <cell r="R56">
            <v>60</v>
          </cell>
          <cell r="S56">
            <v>108.6</v>
          </cell>
          <cell r="U56">
            <v>10.248618784530388</v>
          </cell>
          <cell r="V56">
            <v>0.85635359116022103</v>
          </cell>
          <cell r="Y56">
            <v>113.8</v>
          </cell>
          <cell r="Z56">
            <v>126</v>
          </cell>
          <cell r="AA56">
            <v>87.6</v>
          </cell>
          <cell r="AB56">
            <v>58</v>
          </cell>
          <cell r="AC56" t="str">
            <v>костик</v>
          </cell>
          <cell r="AD56" t="str">
            <v>костик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371.31599999999997</v>
          </cell>
          <cell r="D57">
            <v>815.48199999999997</v>
          </cell>
          <cell r="E57">
            <v>542.10500000000002</v>
          </cell>
          <cell r="F57">
            <v>321.48700000000002</v>
          </cell>
          <cell r="G57">
            <v>1</v>
          </cell>
          <cell r="H57">
            <v>45</v>
          </cell>
          <cell r="I57">
            <v>556.9</v>
          </cell>
          <cell r="J57">
            <v>-14.794999999999959</v>
          </cell>
          <cell r="K57">
            <v>0</v>
          </cell>
          <cell r="L57">
            <v>120</v>
          </cell>
          <cell r="M57">
            <v>350</v>
          </cell>
          <cell r="O57">
            <v>50</v>
          </cell>
          <cell r="R57">
            <v>170</v>
          </cell>
          <cell r="S57">
            <v>108.42100000000001</v>
          </cell>
          <cell r="T57">
            <v>100</v>
          </cell>
          <cell r="U57">
            <v>10.25158410271073</v>
          </cell>
          <cell r="V57">
            <v>2.965172798627572</v>
          </cell>
          <cell r="Y57">
            <v>86.022799999999989</v>
          </cell>
          <cell r="Z57">
            <v>107.5012</v>
          </cell>
          <cell r="AA57">
            <v>96.452200000000005</v>
          </cell>
          <cell r="AB57">
            <v>85.412999999999997</v>
          </cell>
          <cell r="AC57">
            <v>0</v>
          </cell>
          <cell r="AD57">
            <v>0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496</v>
          </cell>
          <cell r="D58">
            <v>355</v>
          </cell>
          <cell r="E58">
            <v>396</v>
          </cell>
          <cell r="F58">
            <v>430</v>
          </cell>
          <cell r="G58">
            <v>0.09</v>
          </cell>
          <cell r="H58">
            <v>45</v>
          </cell>
          <cell r="I58">
            <v>420</v>
          </cell>
          <cell r="J58">
            <v>-24</v>
          </cell>
          <cell r="K58">
            <v>0</v>
          </cell>
          <cell r="L58">
            <v>120</v>
          </cell>
          <cell r="M58">
            <v>0</v>
          </cell>
          <cell r="O58">
            <v>80</v>
          </cell>
          <cell r="Q58">
            <v>120</v>
          </cell>
          <cell r="R58">
            <v>40</v>
          </cell>
          <cell r="S58">
            <v>79.2</v>
          </cell>
          <cell r="U58">
            <v>9.974747474747474</v>
          </cell>
          <cell r="V58">
            <v>5.4292929292929291</v>
          </cell>
          <cell r="Y58">
            <v>88.6</v>
          </cell>
          <cell r="Z58">
            <v>91.4</v>
          </cell>
          <cell r="AA58">
            <v>107.6</v>
          </cell>
          <cell r="AB58">
            <v>54</v>
          </cell>
          <cell r="AC58" t="str">
            <v>костик</v>
          </cell>
          <cell r="AD58" t="str">
            <v>костик</v>
          </cell>
        </row>
        <row r="59">
          <cell r="A59" t="str">
            <v>6609 С ГОВЯДИНОЙ ПМ сар б/о мгс 0.4кг_45с ОСТАНКИНО</v>
          </cell>
          <cell r="B59" t="str">
            <v>шт</v>
          </cell>
          <cell r="C59">
            <v>58</v>
          </cell>
          <cell r="D59">
            <v>90</v>
          </cell>
          <cell r="E59">
            <v>65</v>
          </cell>
          <cell r="F59">
            <v>78</v>
          </cell>
          <cell r="G59">
            <v>0.4</v>
          </cell>
          <cell r="H59" t="e">
            <v>#N/A</v>
          </cell>
          <cell r="I59">
            <v>72</v>
          </cell>
          <cell r="J59">
            <v>-7</v>
          </cell>
          <cell r="K59">
            <v>0</v>
          </cell>
          <cell r="L59">
            <v>0</v>
          </cell>
          <cell r="M59">
            <v>0</v>
          </cell>
          <cell r="Q59">
            <v>40</v>
          </cell>
          <cell r="S59">
            <v>13</v>
          </cell>
          <cell r="U59">
            <v>9.0769230769230766</v>
          </cell>
          <cell r="V59">
            <v>6</v>
          </cell>
          <cell r="Y59">
            <v>13.6</v>
          </cell>
          <cell r="Z59">
            <v>13.6</v>
          </cell>
          <cell r="AA59">
            <v>13.4</v>
          </cell>
          <cell r="AB59">
            <v>11</v>
          </cell>
          <cell r="AC59" t="e">
            <v>#N/A</v>
          </cell>
          <cell r="AD59" t="e">
            <v>#N/A</v>
          </cell>
        </row>
        <row r="60">
          <cell r="A60" t="str">
            <v>6616 МОЛОЧНЫЕ КЛАССИЧЕСКИЕ сос п/о в/у 0.3кг  ОСТАНКИНО</v>
          </cell>
          <cell r="B60" t="str">
            <v>шт</v>
          </cell>
          <cell r="C60">
            <v>417</v>
          </cell>
          <cell r="D60">
            <v>13</v>
          </cell>
          <cell r="E60">
            <v>405</v>
          </cell>
          <cell r="F60">
            <v>18</v>
          </cell>
          <cell r="G60">
            <v>0.3</v>
          </cell>
          <cell r="H60" t="e">
            <v>#N/A</v>
          </cell>
          <cell r="I60">
            <v>412</v>
          </cell>
          <cell r="J60">
            <v>-7</v>
          </cell>
          <cell r="K60">
            <v>0</v>
          </cell>
          <cell r="L60">
            <v>0</v>
          </cell>
          <cell r="M60">
            <v>480</v>
          </cell>
          <cell r="O60">
            <v>120</v>
          </cell>
          <cell r="Q60">
            <v>120</v>
          </cell>
          <cell r="R60">
            <v>110</v>
          </cell>
          <cell r="S60">
            <v>81</v>
          </cell>
          <cell r="U60">
            <v>10.469135802469136</v>
          </cell>
          <cell r="V60">
            <v>0.22222222222222221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 t="str">
            <v>увел</v>
          </cell>
          <cell r="AD60" t="str">
            <v>нов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79</v>
          </cell>
          <cell r="D61">
            <v>50</v>
          </cell>
          <cell r="E61">
            <v>110</v>
          </cell>
          <cell r="F61">
            <v>9</v>
          </cell>
          <cell r="G61">
            <v>0.3</v>
          </cell>
          <cell r="H61" t="e">
            <v>#N/A</v>
          </cell>
          <cell r="I61">
            <v>118</v>
          </cell>
          <cell r="J61">
            <v>-8</v>
          </cell>
          <cell r="K61">
            <v>0</v>
          </cell>
          <cell r="L61">
            <v>40</v>
          </cell>
          <cell r="M61">
            <v>80</v>
          </cell>
          <cell r="Q61">
            <v>40</v>
          </cell>
          <cell r="R61">
            <v>40</v>
          </cell>
          <cell r="S61">
            <v>22</v>
          </cell>
          <cell r="U61">
            <v>9.5</v>
          </cell>
          <cell r="V61">
            <v>0.40909090909090912</v>
          </cell>
          <cell r="Y61">
            <v>21.8</v>
          </cell>
          <cell r="Z61">
            <v>27.4</v>
          </cell>
          <cell r="AA61">
            <v>24</v>
          </cell>
          <cell r="AB61">
            <v>19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1217</v>
          </cell>
          <cell r="D62">
            <v>1464</v>
          </cell>
          <cell r="E62">
            <v>1440</v>
          </cell>
          <cell r="F62">
            <v>1190</v>
          </cell>
          <cell r="G62">
            <v>0.28000000000000003</v>
          </cell>
          <cell r="H62">
            <v>45</v>
          </cell>
          <cell r="I62">
            <v>1485</v>
          </cell>
          <cell r="J62">
            <v>-45</v>
          </cell>
          <cell r="K62">
            <v>0</v>
          </cell>
          <cell r="L62">
            <v>200</v>
          </cell>
          <cell r="M62">
            <v>800</v>
          </cell>
          <cell r="O62">
            <v>200</v>
          </cell>
          <cell r="R62">
            <v>400</v>
          </cell>
          <cell r="S62">
            <v>288</v>
          </cell>
          <cell r="T62">
            <v>200</v>
          </cell>
          <cell r="U62">
            <v>10.381944444444445</v>
          </cell>
          <cell r="V62">
            <v>4.1319444444444446</v>
          </cell>
          <cell r="Y62">
            <v>241</v>
          </cell>
          <cell r="Z62">
            <v>305</v>
          </cell>
          <cell r="AA62">
            <v>289.39999999999998</v>
          </cell>
          <cell r="AB62">
            <v>221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2262</v>
          </cell>
          <cell r="D63">
            <v>3360</v>
          </cell>
          <cell r="E63">
            <v>3027</v>
          </cell>
          <cell r="F63">
            <v>2529</v>
          </cell>
          <cell r="G63">
            <v>0.35</v>
          </cell>
          <cell r="H63">
            <v>45</v>
          </cell>
          <cell r="I63">
            <v>3062</v>
          </cell>
          <cell r="J63">
            <v>-35</v>
          </cell>
          <cell r="K63">
            <v>400</v>
          </cell>
          <cell r="L63">
            <v>200</v>
          </cell>
          <cell r="M63">
            <v>800</v>
          </cell>
          <cell r="O63">
            <v>400</v>
          </cell>
          <cell r="Q63">
            <v>600</v>
          </cell>
          <cell r="R63">
            <v>1000</v>
          </cell>
          <cell r="S63">
            <v>605.4</v>
          </cell>
          <cell r="T63">
            <v>480</v>
          </cell>
          <cell r="U63">
            <v>10.586389164188967</v>
          </cell>
          <cell r="V63">
            <v>4.1774033696729438</v>
          </cell>
          <cell r="Y63">
            <v>475.2</v>
          </cell>
          <cell r="Z63">
            <v>612.20000000000005</v>
          </cell>
          <cell r="AA63">
            <v>584.4</v>
          </cell>
          <cell r="AB63">
            <v>565</v>
          </cell>
          <cell r="AC63" t="str">
            <v>пл600</v>
          </cell>
          <cell r="AD63" t="str">
            <v>п80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2533</v>
          </cell>
          <cell r="D64">
            <v>3297</v>
          </cell>
          <cell r="E64">
            <v>3124</v>
          </cell>
          <cell r="F64">
            <v>2621</v>
          </cell>
          <cell r="G64">
            <v>0.28000000000000003</v>
          </cell>
          <cell r="H64">
            <v>45</v>
          </cell>
          <cell r="I64">
            <v>3175</v>
          </cell>
          <cell r="J64">
            <v>-51</v>
          </cell>
          <cell r="K64">
            <v>600</v>
          </cell>
          <cell r="L64">
            <v>400</v>
          </cell>
          <cell r="M64">
            <v>800</v>
          </cell>
          <cell r="O64">
            <v>600</v>
          </cell>
          <cell r="R64">
            <v>1200</v>
          </cell>
          <cell r="S64">
            <v>624.79999999999995</v>
          </cell>
          <cell r="T64">
            <v>480</v>
          </cell>
          <cell r="U64">
            <v>10.725032010243279</v>
          </cell>
          <cell r="V64">
            <v>4.1949423815621003</v>
          </cell>
          <cell r="Y64">
            <v>380</v>
          </cell>
          <cell r="Z64">
            <v>547.79999999999995</v>
          </cell>
          <cell r="AA64">
            <v>639.4</v>
          </cell>
          <cell r="AB64">
            <v>417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2804</v>
          </cell>
          <cell r="D65">
            <v>5092</v>
          </cell>
          <cell r="E65">
            <v>3578</v>
          </cell>
          <cell r="F65">
            <v>4223</v>
          </cell>
          <cell r="G65">
            <v>0.35</v>
          </cell>
          <cell r="H65">
            <v>45</v>
          </cell>
          <cell r="I65">
            <v>3651</v>
          </cell>
          <cell r="J65">
            <v>-73</v>
          </cell>
          <cell r="K65">
            <v>800</v>
          </cell>
          <cell r="L65">
            <v>600</v>
          </cell>
          <cell r="M65">
            <v>0</v>
          </cell>
          <cell r="O65">
            <v>600</v>
          </cell>
          <cell r="R65">
            <v>800</v>
          </cell>
          <cell r="S65">
            <v>715.6</v>
          </cell>
          <cell r="T65">
            <v>600</v>
          </cell>
          <cell r="U65">
            <v>10.65259921743991</v>
          </cell>
          <cell r="V65">
            <v>5.9013415315818891</v>
          </cell>
          <cell r="Y65">
            <v>525</v>
          </cell>
          <cell r="Z65">
            <v>764.6</v>
          </cell>
          <cell r="AA65">
            <v>784.6</v>
          </cell>
          <cell r="AB65">
            <v>566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4487</v>
          </cell>
          <cell r="D66">
            <v>7168</v>
          </cell>
          <cell r="E66">
            <v>5558</v>
          </cell>
          <cell r="F66">
            <v>5939</v>
          </cell>
          <cell r="G66">
            <v>0.35</v>
          </cell>
          <cell r="H66">
            <v>45</v>
          </cell>
          <cell r="I66">
            <v>5657</v>
          </cell>
          <cell r="J66">
            <v>-99</v>
          </cell>
          <cell r="K66">
            <v>1200</v>
          </cell>
          <cell r="L66">
            <v>1000</v>
          </cell>
          <cell r="M66">
            <v>0</v>
          </cell>
          <cell r="O66">
            <v>1000</v>
          </cell>
          <cell r="R66">
            <v>1800</v>
          </cell>
          <cell r="S66">
            <v>1111.5999999999999</v>
          </cell>
          <cell r="T66">
            <v>1000</v>
          </cell>
          <cell r="U66">
            <v>10.740374235336454</v>
          </cell>
          <cell r="V66">
            <v>5.3427491903562441</v>
          </cell>
          <cell r="Y66">
            <v>766.2</v>
          </cell>
          <cell r="Z66">
            <v>1090</v>
          </cell>
          <cell r="AA66">
            <v>1219.4000000000001</v>
          </cell>
          <cell r="AB66">
            <v>878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1314</v>
          </cell>
          <cell r="D67">
            <v>1491</v>
          </cell>
          <cell r="E67">
            <v>1566</v>
          </cell>
          <cell r="F67">
            <v>1209</v>
          </cell>
          <cell r="G67">
            <v>0.41</v>
          </cell>
          <cell r="H67">
            <v>45</v>
          </cell>
          <cell r="I67">
            <v>1563</v>
          </cell>
          <cell r="J67">
            <v>3</v>
          </cell>
          <cell r="K67">
            <v>0</v>
          </cell>
          <cell r="L67">
            <v>480</v>
          </cell>
          <cell r="M67">
            <v>400</v>
          </cell>
          <cell r="O67">
            <v>400</v>
          </cell>
          <cell r="Q67">
            <v>600</v>
          </cell>
          <cell r="R67">
            <v>120</v>
          </cell>
          <cell r="S67">
            <v>313.2</v>
          </cell>
          <cell r="U67">
            <v>10.245849297573436</v>
          </cell>
          <cell r="V67">
            <v>3.8601532567049808</v>
          </cell>
          <cell r="Y67">
            <v>239.2</v>
          </cell>
          <cell r="Z67">
            <v>366.4</v>
          </cell>
          <cell r="AA67">
            <v>332.8</v>
          </cell>
          <cell r="AB67">
            <v>406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6353</v>
          </cell>
          <cell r="D68">
            <v>3620</v>
          </cell>
          <cell r="E68">
            <v>7468</v>
          </cell>
          <cell r="F68">
            <v>8811</v>
          </cell>
          <cell r="G68">
            <v>0.41</v>
          </cell>
          <cell r="H68">
            <v>45</v>
          </cell>
          <cell r="I68">
            <v>7549</v>
          </cell>
          <cell r="J68">
            <v>-81</v>
          </cell>
          <cell r="K68">
            <v>2400</v>
          </cell>
          <cell r="L68">
            <v>2400</v>
          </cell>
          <cell r="M68">
            <v>0</v>
          </cell>
          <cell r="N68">
            <v>1000</v>
          </cell>
          <cell r="O68">
            <v>1000</v>
          </cell>
          <cell r="S68">
            <v>1493.6</v>
          </cell>
          <cell r="T68">
            <v>1200</v>
          </cell>
          <cell r="U68">
            <v>11.255356186395288</v>
          </cell>
          <cell r="V68">
            <v>5.8991697911087311</v>
          </cell>
          <cell r="Y68">
            <v>1170.2</v>
          </cell>
          <cell r="Z68">
            <v>1930</v>
          </cell>
          <cell r="AA68">
            <v>1841.6</v>
          </cell>
          <cell r="AB68">
            <v>1158</v>
          </cell>
          <cell r="AC68" t="str">
            <v>акция</v>
          </cell>
          <cell r="AD68">
            <v>0</v>
          </cell>
        </row>
        <row r="69">
          <cell r="A69" t="str">
            <v>6724 МОЛОЧНЫЕ ПМ сос п/о мгс 0.41кг 10шт.  ОСТАНКИНО</v>
          </cell>
          <cell r="B69" t="str">
            <v>шт</v>
          </cell>
          <cell r="C69">
            <v>75</v>
          </cell>
          <cell r="D69">
            <v>167</v>
          </cell>
          <cell r="E69">
            <v>158</v>
          </cell>
          <cell r="F69">
            <v>77</v>
          </cell>
          <cell r="G69">
            <v>0.41</v>
          </cell>
          <cell r="H69" t="e">
            <v>#N/A</v>
          </cell>
          <cell r="I69">
            <v>191</v>
          </cell>
          <cell r="J69">
            <v>-33</v>
          </cell>
          <cell r="K69">
            <v>0</v>
          </cell>
          <cell r="L69">
            <v>0</v>
          </cell>
          <cell r="M69">
            <v>120</v>
          </cell>
          <cell r="O69">
            <v>40</v>
          </cell>
          <cell r="Q69">
            <v>80</v>
          </cell>
          <cell r="S69">
            <v>31.6</v>
          </cell>
          <cell r="U69">
            <v>10.031645569620252</v>
          </cell>
          <cell r="V69">
            <v>2.4367088607594938</v>
          </cell>
          <cell r="Y69">
            <v>12.6</v>
          </cell>
          <cell r="Z69">
            <v>11.6</v>
          </cell>
          <cell r="AA69">
            <v>19.399999999999999</v>
          </cell>
          <cell r="AB69">
            <v>35</v>
          </cell>
          <cell r="AC69" t="str">
            <v>Вит</v>
          </cell>
          <cell r="AD69" t="e">
            <v>#N/A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3074</v>
          </cell>
          <cell r="D70">
            <v>1040</v>
          </cell>
          <cell r="E70">
            <v>2883</v>
          </cell>
          <cell r="F70">
            <v>3509</v>
          </cell>
          <cell r="G70">
            <v>0.41</v>
          </cell>
          <cell r="H70">
            <v>45</v>
          </cell>
          <cell r="I70">
            <v>2971</v>
          </cell>
          <cell r="J70">
            <v>-88</v>
          </cell>
          <cell r="K70">
            <v>400</v>
          </cell>
          <cell r="L70">
            <v>800</v>
          </cell>
          <cell r="M70">
            <v>0</v>
          </cell>
          <cell r="O70">
            <v>600</v>
          </cell>
          <cell r="Q70">
            <v>400</v>
          </cell>
          <cell r="S70">
            <v>576.6</v>
          </cell>
          <cell r="T70">
            <v>300</v>
          </cell>
          <cell r="U70">
            <v>10.421436004162331</v>
          </cell>
          <cell r="V70">
            <v>6.0856746444675682</v>
          </cell>
          <cell r="Y70">
            <v>502.2</v>
          </cell>
          <cell r="Z70">
            <v>743.8</v>
          </cell>
          <cell r="AA70">
            <v>775.6</v>
          </cell>
          <cell r="AB70">
            <v>506</v>
          </cell>
          <cell r="AC70">
            <v>0</v>
          </cell>
          <cell r="AD70">
            <v>0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189</v>
          </cell>
          <cell r="D71">
            <v>180</v>
          </cell>
          <cell r="E71">
            <v>142</v>
          </cell>
          <cell r="F71">
            <v>217</v>
          </cell>
          <cell r="G71">
            <v>0.41</v>
          </cell>
          <cell r="H71" t="e">
            <v>#N/A</v>
          </cell>
          <cell r="I71">
            <v>138</v>
          </cell>
          <cell r="J71">
            <v>4</v>
          </cell>
          <cell r="K71">
            <v>0</v>
          </cell>
          <cell r="L71">
            <v>40</v>
          </cell>
          <cell r="M71">
            <v>0</v>
          </cell>
          <cell r="O71">
            <v>40</v>
          </cell>
          <cell r="S71">
            <v>28.4</v>
          </cell>
          <cell r="U71">
            <v>10.45774647887324</v>
          </cell>
          <cell r="V71">
            <v>7.6408450704225359</v>
          </cell>
          <cell r="Y71">
            <v>45.6</v>
          </cell>
          <cell r="Z71">
            <v>46.4</v>
          </cell>
          <cell r="AA71">
            <v>38.6</v>
          </cell>
          <cell r="AB71">
            <v>19</v>
          </cell>
          <cell r="AC71" t="str">
            <v>увел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1069</v>
          </cell>
          <cell r="D72">
            <v>146</v>
          </cell>
          <cell r="E72">
            <v>712</v>
          </cell>
          <cell r="F72">
            <v>474</v>
          </cell>
          <cell r="G72">
            <v>0.36</v>
          </cell>
          <cell r="H72" t="e">
            <v>#N/A</v>
          </cell>
          <cell r="I72">
            <v>734</v>
          </cell>
          <cell r="J72">
            <v>-22</v>
          </cell>
          <cell r="K72">
            <v>0</v>
          </cell>
          <cell r="L72">
            <v>30</v>
          </cell>
          <cell r="M72">
            <v>600</v>
          </cell>
          <cell r="O72">
            <v>160</v>
          </cell>
          <cell r="R72">
            <v>180</v>
          </cell>
          <cell r="S72">
            <v>142.4</v>
          </cell>
          <cell r="U72">
            <v>10.140449438202246</v>
          </cell>
          <cell r="V72">
            <v>3.3286516853932584</v>
          </cell>
          <cell r="Y72">
            <v>145</v>
          </cell>
          <cell r="Z72">
            <v>184.4</v>
          </cell>
          <cell r="AA72">
            <v>185.4</v>
          </cell>
          <cell r="AB72">
            <v>100</v>
          </cell>
          <cell r="AC72" t="str">
            <v>к720</v>
          </cell>
          <cell r="AD72" t="str">
            <v>к720</v>
          </cell>
        </row>
        <row r="73">
          <cell r="A73" t="str">
            <v>6773 САЛЯМИ Папа может п/к в/у 0,28кг 8шт.  ОСТАНКИНО</v>
          </cell>
          <cell r="B73" t="str">
            <v>шт</v>
          </cell>
          <cell r="C73">
            <v>507</v>
          </cell>
          <cell r="D73">
            <v>663</v>
          </cell>
          <cell r="E73">
            <v>671</v>
          </cell>
          <cell r="F73">
            <v>484</v>
          </cell>
          <cell r="G73">
            <v>0.28000000000000003</v>
          </cell>
          <cell r="H73" t="e">
            <v>#N/A</v>
          </cell>
          <cell r="I73">
            <v>673</v>
          </cell>
          <cell r="J73">
            <v>-2</v>
          </cell>
          <cell r="K73">
            <v>0</v>
          </cell>
          <cell r="L73">
            <v>200</v>
          </cell>
          <cell r="M73">
            <v>240</v>
          </cell>
          <cell r="O73">
            <v>160</v>
          </cell>
          <cell r="Q73">
            <v>200</v>
          </cell>
          <cell r="R73">
            <v>80</v>
          </cell>
          <cell r="S73">
            <v>134.19999999999999</v>
          </cell>
          <cell r="U73">
            <v>10.16393442622951</v>
          </cell>
          <cell r="V73">
            <v>3.6065573770491808</v>
          </cell>
          <cell r="Y73">
            <v>109.2</v>
          </cell>
          <cell r="Z73">
            <v>128</v>
          </cell>
          <cell r="AA73">
            <v>129.6</v>
          </cell>
          <cell r="AB73">
            <v>121</v>
          </cell>
          <cell r="AC73" t="str">
            <v>м10з</v>
          </cell>
          <cell r="AD73" t="str">
            <v>м10з</v>
          </cell>
        </row>
        <row r="74">
          <cell r="A74" t="str">
            <v>6777 МЯСНЫЕ С ГОВЯДИНОЙ ПМ сос п/о мгс 0.4кг  ОСТАНКИНО</v>
          </cell>
          <cell r="B74" t="str">
            <v>шт</v>
          </cell>
          <cell r="C74">
            <v>1448</v>
          </cell>
          <cell r="D74">
            <v>660</v>
          </cell>
          <cell r="E74">
            <v>1403</v>
          </cell>
          <cell r="F74">
            <v>1483</v>
          </cell>
          <cell r="G74">
            <v>0.4</v>
          </cell>
          <cell r="H74" t="e">
            <v>#N/A</v>
          </cell>
          <cell r="I74">
            <v>1396</v>
          </cell>
          <cell r="J74">
            <v>7</v>
          </cell>
          <cell r="K74">
            <v>0</v>
          </cell>
          <cell r="L74">
            <v>480</v>
          </cell>
          <cell r="M74">
            <v>0</v>
          </cell>
          <cell r="O74">
            <v>280</v>
          </cell>
          <cell r="Q74">
            <v>480</v>
          </cell>
          <cell r="R74">
            <v>80</v>
          </cell>
          <cell r="S74">
            <v>280.60000000000002</v>
          </cell>
          <cell r="U74">
            <v>9.9893086243763349</v>
          </cell>
          <cell r="V74">
            <v>5.2851033499643618</v>
          </cell>
          <cell r="Y74">
            <v>209</v>
          </cell>
          <cell r="Z74">
            <v>335.2</v>
          </cell>
          <cell r="AA74">
            <v>341.2</v>
          </cell>
          <cell r="AB74">
            <v>245</v>
          </cell>
          <cell r="AC74" t="str">
            <v>м122з</v>
          </cell>
          <cell r="AD74" t="str">
            <v>м122з</v>
          </cell>
        </row>
        <row r="75">
          <cell r="A75" t="str">
            <v>6785 ВЕНСКАЯ САЛЯМИ п/к в/у 0.33кг 8шт.  ОСТАНКИНО</v>
          </cell>
          <cell r="B75" t="str">
            <v>шт</v>
          </cell>
          <cell r="C75">
            <v>231</v>
          </cell>
          <cell r="D75">
            <v>570</v>
          </cell>
          <cell r="E75">
            <v>373</v>
          </cell>
          <cell r="F75">
            <v>417</v>
          </cell>
          <cell r="G75">
            <v>0.33</v>
          </cell>
          <cell r="H75" t="e">
            <v>#N/A</v>
          </cell>
          <cell r="I75">
            <v>382</v>
          </cell>
          <cell r="J75">
            <v>-9</v>
          </cell>
          <cell r="K75">
            <v>0</v>
          </cell>
          <cell r="L75">
            <v>120</v>
          </cell>
          <cell r="M75">
            <v>80</v>
          </cell>
          <cell r="O75">
            <v>80</v>
          </cell>
          <cell r="R75">
            <v>80</v>
          </cell>
          <cell r="S75">
            <v>74.599999999999994</v>
          </cell>
          <cell r="U75">
            <v>10.415549597855229</v>
          </cell>
          <cell r="V75">
            <v>5.5898123324396787</v>
          </cell>
          <cell r="Y75">
            <v>83</v>
          </cell>
          <cell r="Z75">
            <v>88.8</v>
          </cell>
          <cell r="AA75">
            <v>74.400000000000006</v>
          </cell>
          <cell r="AB75">
            <v>42</v>
          </cell>
          <cell r="AC75" t="str">
            <v>костик</v>
          </cell>
          <cell r="AD75" t="str">
            <v>костик</v>
          </cell>
        </row>
        <row r="76">
          <cell r="A76" t="str">
            <v>6787 СЕРВЕЛАТ КРЕМЛЕВСКИЙ в/к в/у 0,33кг 8шт.  ОСТАНКИНО</v>
          </cell>
          <cell r="B76" t="str">
            <v>шт</v>
          </cell>
          <cell r="C76">
            <v>302</v>
          </cell>
          <cell r="D76">
            <v>292</v>
          </cell>
          <cell r="E76">
            <v>325</v>
          </cell>
          <cell r="F76">
            <v>259</v>
          </cell>
          <cell r="G76">
            <v>0.33</v>
          </cell>
          <cell r="H76" t="e">
            <v>#N/A</v>
          </cell>
          <cell r="I76">
            <v>325</v>
          </cell>
          <cell r="J76">
            <v>0</v>
          </cell>
          <cell r="K76">
            <v>0</v>
          </cell>
          <cell r="L76">
            <v>40</v>
          </cell>
          <cell r="M76">
            <v>200</v>
          </cell>
          <cell r="O76">
            <v>80</v>
          </cell>
          <cell r="R76">
            <v>120</v>
          </cell>
          <cell r="S76">
            <v>65</v>
          </cell>
          <cell r="U76">
            <v>10.753846153846155</v>
          </cell>
          <cell r="V76">
            <v>3.9846153846153847</v>
          </cell>
          <cell r="Y76">
            <v>61.6</v>
          </cell>
          <cell r="Z76">
            <v>65.400000000000006</v>
          </cell>
          <cell r="AA76">
            <v>73.8</v>
          </cell>
          <cell r="AB76">
            <v>40</v>
          </cell>
          <cell r="AC76" t="str">
            <v>костик</v>
          </cell>
          <cell r="AD76" t="str">
            <v>костик</v>
          </cell>
        </row>
        <row r="77">
          <cell r="A77" t="str">
            <v>6793 БАЛЫКОВАЯ в/к в/у 0,33кг 8шт.  ОСТАНКИНО</v>
          </cell>
          <cell r="B77" t="str">
            <v>шт</v>
          </cell>
          <cell r="C77">
            <v>656</v>
          </cell>
          <cell r="D77">
            <v>700</v>
          </cell>
          <cell r="E77">
            <v>752</v>
          </cell>
          <cell r="F77">
            <v>583</v>
          </cell>
          <cell r="G77">
            <v>0.33</v>
          </cell>
          <cell r="H77" t="e">
            <v>#N/A</v>
          </cell>
          <cell r="I77">
            <v>763</v>
          </cell>
          <cell r="J77">
            <v>-11</v>
          </cell>
          <cell r="K77">
            <v>0</v>
          </cell>
          <cell r="L77">
            <v>160</v>
          </cell>
          <cell r="M77">
            <v>400</v>
          </cell>
          <cell r="O77">
            <v>160</v>
          </cell>
          <cell r="R77">
            <v>240</v>
          </cell>
          <cell r="S77">
            <v>150.4</v>
          </cell>
          <cell r="U77">
            <v>10.259308510638297</v>
          </cell>
          <cell r="V77">
            <v>3.8763297872340425</v>
          </cell>
          <cell r="Y77">
            <v>146.6</v>
          </cell>
          <cell r="Z77">
            <v>159.80000000000001</v>
          </cell>
          <cell r="AA77">
            <v>158.80000000000001</v>
          </cell>
          <cell r="AB77">
            <v>58</v>
          </cell>
          <cell r="AC77" t="str">
            <v>костик</v>
          </cell>
          <cell r="AD77" t="str">
            <v>костик</v>
          </cell>
        </row>
        <row r="78">
          <cell r="A78" t="str">
            <v>6794 БАЛЫКОВАЯ в/к в/у  ОСТАНКИНО</v>
          </cell>
          <cell r="B78" t="str">
            <v>кг</v>
          </cell>
          <cell r="C78">
            <v>43.064</v>
          </cell>
          <cell r="D78">
            <v>75.581000000000003</v>
          </cell>
          <cell r="E78">
            <v>45.052999999999997</v>
          </cell>
          <cell r="F78">
            <v>8.5980000000000008</v>
          </cell>
          <cell r="G78">
            <v>1</v>
          </cell>
          <cell r="H78" t="e">
            <v>#N/A</v>
          </cell>
          <cell r="I78">
            <v>54.12</v>
          </cell>
          <cell r="J78">
            <v>-9.0670000000000002</v>
          </cell>
          <cell r="K78">
            <v>0</v>
          </cell>
          <cell r="L78">
            <v>0</v>
          </cell>
          <cell r="M78">
            <v>50</v>
          </cell>
          <cell r="O78">
            <v>20</v>
          </cell>
          <cell r="Q78">
            <v>10</v>
          </cell>
          <cell r="R78">
            <v>10</v>
          </cell>
          <cell r="S78">
            <v>9.0106000000000002</v>
          </cell>
          <cell r="U78">
            <v>10.942445564113378</v>
          </cell>
          <cell r="V78">
            <v>0.95420948660466565</v>
          </cell>
          <cell r="Y78">
            <v>5.0556000000000001</v>
          </cell>
          <cell r="Z78">
            <v>4.7671999999999999</v>
          </cell>
          <cell r="AA78">
            <v>5.6093999999999999</v>
          </cell>
          <cell r="AB78">
            <v>0.65900000000000003</v>
          </cell>
          <cell r="AC78" t="str">
            <v>Витал</v>
          </cell>
          <cell r="AD78" t="str">
            <v>костик</v>
          </cell>
        </row>
        <row r="79">
          <cell r="A79" t="str">
            <v>6801 ОСТАНКИНСКАЯ вар п/о 0.4кг 8шт.  ОСТАНКИНО</v>
          </cell>
          <cell r="B79" t="str">
            <v>шт</v>
          </cell>
          <cell r="C79">
            <v>122</v>
          </cell>
          <cell r="D79">
            <v>81</v>
          </cell>
          <cell r="E79">
            <v>106</v>
          </cell>
          <cell r="F79">
            <v>95</v>
          </cell>
          <cell r="G79">
            <v>0.4</v>
          </cell>
          <cell r="H79" t="e">
            <v>#N/A</v>
          </cell>
          <cell r="I79">
            <v>108</v>
          </cell>
          <cell r="J79">
            <v>-2</v>
          </cell>
          <cell r="K79">
            <v>0</v>
          </cell>
          <cell r="L79">
            <v>0</v>
          </cell>
          <cell r="M79">
            <v>80</v>
          </cell>
          <cell r="R79">
            <v>40</v>
          </cell>
          <cell r="S79">
            <v>21.2</v>
          </cell>
          <cell r="U79">
            <v>10.141509433962264</v>
          </cell>
          <cell r="V79">
            <v>4.4811320754716979</v>
          </cell>
          <cell r="Y79">
            <v>26.2</v>
          </cell>
          <cell r="Z79">
            <v>22.8</v>
          </cell>
          <cell r="AA79">
            <v>20.8</v>
          </cell>
          <cell r="AB79">
            <v>20</v>
          </cell>
          <cell r="AC79" t="str">
            <v>увел</v>
          </cell>
          <cell r="AD79" t="str">
            <v>увел</v>
          </cell>
        </row>
        <row r="80">
          <cell r="A80" t="str">
            <v>6829 МОЛОЧНЫЕ КЛАССИЧЕСКИЕ сос п/о мгс 2*4_С  ОСТАНКИНО</v>
          </cell>
          <cell r="B80" t="str">
            <v>кг</v>
          </cell>
          <cell r="C80">
            <v>293.17</v>
          </cell>
          <cell r="D80">
            <v>818.56799999999998</v>
          </cell>
          <cell r="E80">
            <v>557.54999999999995</v>
          </cell>
          <cell r="F80">
            <v>497.27199999999999</v>
          </cell>
          <cell r="G80">
            <v>1</v>
          </cell>
          <cell r="H80" t="e">
            <v>#N/A</v>
          </cell>
          <cell r="I80">
            <v>577.70000000000005</v>
          </cell>
          <cell r="J80">
            <v>-20.150000000000091</v>
          </cell>
          <cell r="K80">
            <v>0</v>
          </cell>
          <cell r="L80">
            <v>150</v>
          </cell>
          <cell r="M80">
            <v>150</v>
          </cell>
          <cell r="O80">
            <v>110</v>
          </cell>
          <cell r="Q80">
            <v>160</v>
          </cell>
          <cell r="R80">
            <v>60</v>
          </cell>
          <cell r="S80">
            <v>111.50999999999999</v>
          </cell>
          <cell r="U80">
            <v>10.109156129495112</v>
          </cell>
          <cell r="V80">
            <v>4.4594386153708188</v>
          </cell>
          <cell r="Y80">
            <v>77.227400000000003</v>
          </cell>
          <cell r="Z80">
            <v>111.9188</v>
          </cell>
          <cell r="AA80">
            <v>97.632000000000005</v>
          </cell>
          <cell r="AB80">
            <v>128.768</v>
          </cell>
          <cell r="AC80" t="str">
            <v>костик</v>
          </cell>
          <cell r="AD80" t="str">
            <v>костик</v>
          </cell>
        </row>
        <row r="81">
          <cell r="A81" t="str">
            <v>6837 ФИЛЕЙНЫЕ Папа Может сос ц/о мгс 0.4кг  ОСТАНКИНО</v>
          </cell>
          <cell r="B81" t="str">
            <v>шт</v>
          </cell>
          <cell r="C81">
            <v>903</v>
          </cell>
          <cell r="D81">
            <v>1548</v>
          </cell>
          <cell r="E81">
            <v>1098</v>
          </cell>
          <cell r="F81">
            <v>1315</v>
          </cell>
          <cell r="G81">
            <v>0.4</v>
          </cell>
          <cell r="H81" t="e">
            <v>#N/A</v>
          </cell>
          <cell r="I81">
            <v>1084</v>
          </cell>
          <cell r="J81">
            <v>14</v>
          </cell>
          <cell r="K81">
            <v>0</v>
          </cell>
          <cell r="L81">
            <v>480</v>
          </cell>
          <cell r="M81">
            <v>0</v>
          </cell>
          <cell r="O81">
            <v>240</v>
          </cell>
          <cell r="R81">
            <v>240</v>
          </cell>
          <cell r="S81">
            <v>219.6</v>
          </cell>
          <cell r="U81">
            <v>10.359744990892532</v>
          </cell>
          <cell r="V81">
            <v>5.9881602914389802</v>
          </cell>
          <cell r="Y81">
            <v>197</v>
          </cell>
          <cell r="Z81">
            <v>302</v>
          </cell>
          <cell r="AA81">
            <v>240</v>
          </cell>
          <cell r="AB81">
            <v>151</v>
          </cell>
          <cell r="AC81" t="e">
            <v>#N/A</v>
          </cell>
          <cell r="AD81" t="e">
            <v>#N/A</v>
          </cell>
        </row>
        <row r="82">
          <cell r="A82" t="str">
            <v>6842 ДЫМОВИЦА ИЗ ОКОРОКА к/в мл/к в/у 0,3кг  ОСТАНКИНО</v>
          </cell>
          <cell r="B82" t="str">
            <v>шт</v>
          </cell>
          <cell r="C82">
            <v>94</v>
          </cell>
          <cell r="E82">
            <v>56</v>
          </cell>
          <cell r="F82">
            <v>32</v>
          </cell>
          <cell r="G82">
            <v>0.3</v>
          </cell>
          <cell r="H82" t="e">
            <v>#N/A</v>
          </cell>
          <cell r="I82">
            <v>54</v>
          </cell>
          <cell r="J82">
            <v>2</v>
          </cell>
          <cell r="K82">
            <v>0</v>
          </cell>
          <cell r="L82">
            <v>0</v>
          </cell>
          <cell r="M82">
            <v>0</v>
          </cell>
          <cell r="Q82">
            <v>60</v>
          </cell>
          <cell r="S82">
            <v>11.2</v>
          </cell>
          <cell r="U82">
            <v>8.2142857142857153</v>
          </cell>
          <cell r="V82">
            <v>2.8571428571428572</v>
          </cell>
          <cell r="Y82">
            <v>17.600000000000001</v>
          </cell>
          <cell r="Z82">
            <v>11.8</v>
          </cell>
          <cell r="AA82">
            <v>17.2</v>
          </cell>
          <cell r="AB82">
            <v>18</v>
          </cell>
          <cell r="AC82" t="str">
            <v>костик</v>
          </cell>
          <cell r="AD82" t="str">
            <v>костик</v>
          </cell>
        </row>
        <row r="83">
          <cell r="A83" t="str">
            <v>6852 МОЛОЧНЫЕ ПРЕМИУМ ПМ сос п/о в/ у 1/350  ОСТАНКИНО</v>
          </cell>
          <cell r="B83" t="str">
            <v>шт</v>
          </cell>
          <cell r="C83">
            <v>2377</v>
          </cell>
          <cell r="D83">
            <v>558</v>
          </cell>
          <cell r="E83">
            <v>2418</v>
          </cell>
          <cell r="F83">
            <v>1647</v>
          </cell>
          <cell r="G83">
            <v>0.35</v>
          </cell>
          <cell r="H83" t="e">
            <v>#N/A</v>
          </cell>
          <cell r="I83">
            <v>2434</v>
          </cell>
          <cell r="J83">
            <v>-16</v>
          </cell>
          <cell r="K83">
            <v>0</v>
          </cell>
          <cell r="L83">
            <v>720</v>
          </cell>
          <cell r="M83">
            <v>1000</v>
          </cell>
          <cell r="O83">
            <v>480</v>
          </cell>
          <cell r="R83">
            <v>960</v>
          </cell>
          <cell r="S83">
            <v>483.6</v>
          </cell>
          <cell r="U83">
            <v>9.9400330851943757</v>
          </cell>
          <cell r="V83">
            <v>3.4057071960297765</v>
          </cell>
          <cell r="Y83">
            <v>459.2</v>
          </cell>
          <cell r="Z83">
            <v>604.79999999999995</v>
          </cell>
          <cell r="AA83">
            <v>523.4</v>
          </cell>
          <cell r="AB83">
            <v>465</v>
          </cell>
          <cell r="AC83" t="str">
            <v>увел</v>
          </cell>
          <cell r="AD83" t="str">
            <v>увел</v>
          </cell>
        </row>
        <row r="84">
          <cell r="A84" t="str">
            <v>6854 МОЛОЧНЫЕ ПРЕМИУМ ПМ сос п/о мгс 0.6кг  ОСТАНКИНО</v>
          </cell>
          <cell r="B84" t="str">
            <v>шт</v>
          </cell>
          <cell r="C84">
            <v>244</v>
          </cell>
          <cell r="D84">
            <v>95</v>
          </cell>
          <cell r="E84">
            <v>263</v>
          </cell>
          <cell r="F84">
            <v>181</v>
          </cell>
          <cell r="G84">
            <v>0.6</v>
          </cell>
          <cell r="H84" t="e">
            <v>#N/A</v>
          </cell>
          <cell r="I84">
            <v>270</v>
          </cell>
          <cell r="J84">
            <v>-7</v>
          </cell>
          <cell r="K84">
            <v>0</v>
          </cell>
          <cell r="L84">
            <v>80</v>
          </cell>
          <cell r="M84">
            <v>160</v>
          </cell>
          <cell r="O84">
            <v>60</v>
          </cell>
          <cell r="R84">
            <v>60</v>
          </cell>
          <cell r="S84">
            <v>52.6</v>
          </cell>
          <cell r="U84">
            <v>10.285171102661597</v>
          </cell>
          <cell r="V84">
            <v>3.4410646387832697</v>
          </cell>
          <cell r="Y84">
            <v>69.8</v>
          </cell>
          <cell r="Z84">
            <v>74.400000000000006</v>
          </cell>
          <cell r="AA84">
            <v>48.2</v>
          </cell>
          <cell r="AB84">
            <v>54</v>
          </cell>
          <cell r="AC84" t="str">
            <v>костик</v>
          </cell>
          <cell r="AD84" t="str">
            <v>костик</v>
          </cell>
        </row>
        <row r="85">
          <cell r="A85" t="str">
            <v>6861 ДОМАШНИЙ РЕЦЕПТ Коровино вар п/о  ОСТАНКИНО</v>
          </cell>
          <cell r="B85" t="str">
            <v>кг</v>
          </cell>
          <cell r="C85">
            <v>227.02500000000001</v>
          </cell>
          <cell r="D85">
            <v>339.30200000000002</v>
          </cell>
          <cell r="E85">
            <v>334</v>
          </cell>
          <cell r="F85">
            <v>224</v>
          </cell>
          <cell r="G85">
            <v>1</v>
          </cell>
          <cell r="H85" t="e">
            <v>#N/A</v>
          </cell>
          <cell r="I85">
            <v>308.7</v>
          </cell>
          <cell r="J85">
            <v>25.300000000000011</v>
          </cell>
          <cell r="K85">
            <v>0</v>
          </cell>
          <cell r="L85">
            <v>80</v>
          </cell>
          <cell r="M85">
            <v>220</v>
          </cell>
          <cell r="O85">
            <v>100</v>
          </cell>
          <cell r="R85">
            <v>70</v>
          </cell>
          <cell r="S85">
            <v>66.8</v>
          </cell>
          <cell r="U85">
            <v>10.389221556886229</v>
          </cell>
          <cell r="V85">
            <v>3.3532934131736529</v>
          </cell>
          <cell r="Y85">
            <v>58.2</v>
          </cell>
          <cell r="Z85">
            <v>50.2</v>
          </cell>
          <cell r="AA85">
            <v>59.4</v>
          </cell>
          <cell r="AB85">
            <v>40.573999999999998</v>
          </cell>
          <cell r="AC85" t="str">
            <v>увел</v>
          </cell>
          <cell r="AD85" t="str">
            <v>увел</v>
          </cell>
        </row>
        <row r="86">
          <cell r="A86" t="str">
            <v>6862 ДОМАШНИЙ РЕЦЕПТ СО ШПИК. Коровино вар п/о  ОСТАНКИНО</v>
          </cell>
          <cell r="B86" t="str">
            <v>кг</v>
          </cell>
          <cell r="C86">
            <v>38.872</v>
          </cell>
          <cell r="D86">
            <v>28.388000000000002</v>
          </cell>
          <cell r="E86">
            <v>59.058999999999997</v>
          </cell>
          <cell r="F86">
            <v>3.9350000000000001</v>
          </cell>
          <cell r="G86">
            <v>1</v>
          </cell>
          <cell r="H86" t="e">
            <v>#N/A</v>
          </cell>
          <cell r="I86">
            <v>61.8</v>
          </cell>
          <cell r="J86">
            <v>-2.7409999999999997</v>
          </cell>
          <cell r="K86">
            <v>0</v>
          </cell>
          <cell r="L86">
            <v>10</v>
          </cell>
          <cell r="M86">
            <v>40</v>
          </cell>
          <cell r="O86">
            <v>40</v>
          </cell>
          <cell r="Q86">
            <v>10</v>
          </cell>
          <cell r="R86">
            <v>20</v>
          </cell>
          <cell r="S86">
            <v>11.8118</v>
          </cell>
          <cell r="U86">
            <v>10.492473628066849</v>
          </cell>
          <cell r="V86">
            <v>0.33314143483635011</v>
          </cell>
          <cell r="Y86">
            <v>12.145199999999999</v>
          </cell>
          <cell r="Z86">
            <v>6.0692000000000004</v>
          </cell>
          <cell r="AA86">
            <v>11.438800000000001</v>
          </cell>
          <cell r="AB86">
            <v>3.9350000000000001</v>
          </cell>
          <cell r="AC86" t="str">
            <v>костик</v>
          </cell>
          <cell r="AD86" t="str">
            <v>костик</v>
          </cell>
        </row>
        <row r="87">
          <cell r="A87" t="str">
            <v>6866 ВЕТЧ.НЕЖНАЯ Коровино п/о_Маяк  ОСТАНКИНО</v>
          </cell>
          <cell r="B87" t="str">
            <v>кг</v>
          </cell>
          <cell r="C87">
            <v>219.89400000000001</v>
          </cell>
          <cell r="D87">
            <v>120.61499999999999</v>
          </cell>
          <cell r="E87">
            <v>185.83500000000001</v>
          </cell>
          <cell r="F87">
            <v>145.60900000000001</v>
          </cell>
          <cell r="G87">
            <v>1</v>
          </cell>
          <cell r="H87" t="e">
            <v>#N/A</v>
          </cell>
          <cell r="I87">
            <v>190.345</v>
          </cell>
          <cell r="J87">
            <v>-4.5099999999999909</v>
          </cell>
          <cell r="K87">
            <v>0</v>
          </cell>
          <cell r="L87">
            <v>30</v>
          </cell>
          <cell r="M87">
            <v>50</v>
          </cell>
          <cell r="O87">
            <v>50</v>
          </cell>
          <cell r="Q87">
            <v>80</v>
          </cell>
          <cell r="R87">
            <v>50</v>
          </cell>
          <cell r="S87">
            <v>37.167000000000002</v>
          </cell>
          <cell r="U87">
            <v>10.913148760997659</v>
          </cell>
          <cell r="V87">
            <v>3.9176958054187856</v>
          </cell>
          <cell r="Y87">
            <v>31.354599999999998</v>
          </cell>
          <cell r="Z87">
            <v>38.963999999999999</v>
          </cell>
          <cell r="AA87">
            <v>40.478999999999999</v>
          </cell>
          <cell r="AB87">
            <v>17.015000000000001</v>
          </cell>
          <cell r="AC87" t="str">
            <v>Витал</v>
          </cell>
          <cell r="AD87" t="str">
            <v>Витал</v>
          </cell>
        </row>
        <row r="88">
          <cell r="A88" t="str">
            <v>6869 С ГОВЯДИНОЙ СН сос п/о мгс 1кг 6шт.  ОСТАНКИНО</v>
          </cell>
          <cell r="B88" t="str">
            <v>шт</v>
          </cell>
          <cell r="C88">
            <v>30</v>
          </cell>
          <cell r="D88">
            <v>10</v>
          </cell>
          <cell r="E88">
            <v>34</v>
          </cell>
          <cell r="F88">
            <v>3</v>
          </cell>
          <cell r="G88">
            <v>0</v>
          </cell>
          <cell r="H88">
            <v>45</v>
          </cell>
          <cell r="I88">
            <v>37</v>
          </cell>
          <cell r="J88">
            <v>-3</v>
          </cell>
          <cell r="K88">
            <v>0</v>
          </cell>
          <cell r="L88">
            <v>0</v>
          </cell>
          <cell r="M88">
            <v>0</v>
          </cell>
          <cell r="S88">
            <v>6.8</v>
          </cell>
          <cell r="U88">
            <v>0.44117647058823528</v>
          </cell>
          <cell r="V88">
            <v>0.44117647058823528</v>
          </cell>
          <cell r="Y88">
            <v>16.8</v>
          </cell>
          <cell r="Z88">
            <v>18</v>
          </cell>
          <cell r="AA88">
            <v>15.6</v>
          </cell>
          <cell r="AB88">
            <v>0</v>
          </cell>
          <cell r="AC88" t="str">
            <v>вывод</v>
          </cell>
          <cell r="AD88" t="str">
            <v>вывод</v>
          </cell>
        </row>
        <row r="89">
          <cell r="A89" t="str">
            <v>6909 ДЛЯ ДЕТЕЙ сос п/о мгс 0.33кг 8шт.  ОСТАНКИНО</v>
          </cell>
          <cell r="B89" t="str">
            <v>шт</v>
          </cell>
          <cell r="C89">
            <v>317</v>
          </cell>
          <cell r="D89">
            <v>458</v>
          </cell>
          <cell r="E89">
            <v>464</v>
          </cell>
          <cell r="F89">
            <v>18</v>
          </cell>
          <cell r="G89">
            <v>0.33</v>
          </cell>
          <cell r="H89">
            <v>30</v>
          </cell>
          <cell r="I89">
            <v>487</v>
          </cell>
          <cell r="J89">
            <v>-23</v>
          </cell>
          <cell r="K89">
            <v>0</v>
          </cell>
          <cell r="L89">
            <v>90</v>
          </cell>
          <cell r="M89">
            <v>200</v>
          </cell>
          <cell r="O89">
            <v>90</v>
          </cell>
          <cell r="Q89">
            <v>120</v>
          </cell>
          <cell r="R89">
            <v>240</v>
          </cell>
          <cell r="S89">
            <v>92.8</v>
          </cell>
          <cell r="U89">
            <v>8.168103448275863</v>
          </cell>
          <cell r="V89">
            <v>0.19396551724137931</v>
          </cell>
          <cell r="Y89">
            <v>95.6</v>
          </cell>
          <cell r="Z89">
            <v>85.6</v>
          </cell>
          <cell r="AA89">
            <v>77.2</v>
          </cell>
          <cell r="AB89">
            <v>9</v>
          </cell>
          <cell r="AC89" t="str">
            <v>Витал</v>
          </cell>
          <cell r="AD89" t="str">
            <v>Витал</v>
          </cell>
        </row>
        <row r="90">
          <cell r="A90" t="str">
            <v>6919 БЕКОН с/к с/н в/у 1/180 10шт.  ОСТАНКИНО</v>
          </cell>
          <cell r="B90" t="str">
            <v>шт</v>
          </cell>
          <cell r="C90">
            <v>505</v>
          </cell>
          <cell r="D90">
            <v>6</v>
          </cell>
          <cell r="E90">
            <v>395</v>
          </cell>
          <cell r="F90">
            <v>109</v>
          </cell>
          <cell r="G90">
            <v>0.18</v>
          </cell>
          <cell r="H90" t="e">
            <v>#N/A</v>
          </cell>
          <cell r="I90">
            <v>393</v>
          </cell>
          <cell r="J90">
            <v>2</v>
          </cell>
          <cell r="K90">
            <v>0</v>
          </cell>
          <cell r="L90">
            <v>0</v>
          </cell>
          <cell r="M90">
            <v>480</v>
          </cell>
          <cell r="O90">
            <v>80</v>
          </cell>
          <cell r="R90">
            <v>120</v>
          </cell>
          <cell r="S90">
            <v>79</v>
          </cell>
          <cell r="U90">
            <v>9.9873417721518987</v>
          </cell>
          <cell r="V90">
            <v>1.379746835443038</v>
          </cell>
          <cell r="Y90">
            <v>65.400000000000006</v>
          </cell>
          <cell r="Z90">
            <v>77.2</v>
          </cell>
          <cell r="AA90">
            <v>86.4</v>
          </cell>
          <cell r="AB90">
            <v>74</v>
          </cell>
          <cell r="AC90" t="str">
            <v>костик</v>
          </cell>
          <cell r="AD90" t="str">
            <v>костик</v>
          </cell>
        </row>
        <row r="91">
          <cell r="A91" t="str">
            <v>6921 БЕКОН Папа может с/к с/н в/у 1/140 10шт  ОСТАНКИНО</v>
          </cell>
          <cell r="B91" t="str">
            <v>шт</v>
          </cell>
          <cell r="C91">
            <v>927</v>
          </cell>
          <cell r="D91">
            <v>146</v>
          </cell>
          <cell r="E91">
            <v>1036</v>
          </cell>
          <cell r="F91">
            <v>374</v>
          </cell>
          <cell r="G91">
            <v>0.14000000000000001</v>
          </cell>
          <cell r="H91" t="e">
            <v>#N/A</v>
          </cell>
          <cell r="I91">
            <v>1053</v>
          </cell>
          <cell r="J91">
            <v>-17</v>
          </cell>
          <cell r="K91">
            <v>0</v>
          </cell>
          <cell r="L91">
            <v>240</v>
          </cell>
          <cell r="M91">
            <v>840</v>
          </cell>
          <cell r="O91">
            <v>240</v>
          </cell>
          <cell r="Q91">
            <v>120</v>
          </cell>
          <cell r="R91">
            <v>300</v>
          </cell>
          <cell r="S91">
            <v>207.2</v>
          </cell>
          <cell r="U91">
            <v>10.202702702702704</v>
          </cell>
          <cell r="V91">
            <v>1.8050193050193051</v>
          </cell>
          <cell r="Y91">
            <v>204.8</v>
          </cell>
          <cell r="Z91">
            <v>219.2</v>
          </cell>
          <cell r="AA91">
            <v>197.2</v>
          </cell>
          <cell r="AB91">
            <v>70</v>
          </cell>
          <cell r="AC91" t="str">
            <v>костик</v>
          </cell>
          <cell r="AD91" t="str">
            <v>костик</v>
          </cell>
        </row>
        <row r="92">
          <cell r="A92" t="str">
            <v>6948 МОЛОЧНЫЕ ПРЕМИУМ.ПМ сос п/о мгс 1,5*4 Останкино</v>
          </cell>
          <cell r="B92" t="str">
            <v>кг</v>
          </cell>
          <cell r="C92">
            <v>267.26</v>
          </cell>
          <cell r="D92">
            <v>109.34099999999999</v>
          </cell>
          <cell r="E92">
            <v>356.37799999999999</v>
          </cell>
          <cell r="F92">
            <v>220</v>
          </cell>
          <cell r="G92">
            <v>1</v>
          </cell>
          <cell r="H92" t="e">
            <v>#N/A</v>
          </cell>
          <cell r="I92">
            <v>350.1</v>
          </cell>
          <cell r="J92">
            <v>6.2779999999999632</v>
          </cell>
          <cell r="K92">
            <v>0</v>
          </cell>
          <cell r="L92">
            <v>80</v>
          </cell>
          <cell r="M92">
            <v>260</v>
          </cell>
          <cell r="O92">
            <v>70</v>
          </cell>
          <cell r="R92">
            <v>100</v>
          </cell>
          <cell r="S92">
            <v>71.275599999999997</v>
          </cell>
          <cell r="U92">
            <v>10.241934126124509</v>
          </cell>
          <cell r="V92">
            <v>3.0866102845854684</v>
          </cell>
          <cell r="Y92">
            <v>47.791000000000004</v>
          </cell>
          <cell r="Z92">
            <v>59.494000000000007</v>
          </cell>
          <cell r="AA92">
            <v>62.440800000000003</v>
          </cell>
          <cell r="AB92">
            <v>38.631</v>
          </cell>
          <cell r="AC92" t="e">
            <v>#N/A</v>
          </cell>
          <cell r="AD92" t="e">
            <v>#N/A</v>
          </cell>
        </row>
        <row r="93">
          <cell r="A93" t="str">
            <v>6951 СЛИВОЧНЫЕ Папа может сос п/о мгс 1.5*4  ОСТАНКИНО</v>
          </cell>
          <cell r="B93" t="str">
            <v>кг</v>
          </cell>
          <cell r="C93">
            <v>224.46299999999999</v>
          </cell>
          <cell r="D93">
            <v>4.6660000000000004</v>
          </cell>
          <cell r="E93">
            <v>192.65799999999999</v>
          </cell>
          <cell r="F93">
            <v>55</v>
          </cell>
          <cell r="G93">
            <v>1</v>
          </cell>
          <cell r="H93" t="e">
            <v>#N/A</v>
          </cell>
          <cell r="I93">
            <v>226.9</v>
          </cell>
          <cell r="J93">
            <v>-34.242000000000019</v>
          </cell>
          <cell r="K93">
            <v>0</v>
          </cell>
          <cell r="L93">
            <v>40</v>
          </cell>
          <cell r="M93">
            <v>120</v>
          </cell>
          <cell r="O93">
            <v>50</v>
          </cell>
          <cell r="Q93">
            <v>70</v>
          </cell>
          <cell r="R93">
            <v>70</v>
          </cell>
          <cell r="S93">
            <v>38.531599999999997</v>
          </cell>
          <cell r="U93">
            <v>10.510853429393018</v>
          </cell>
          <cell r="V93">
            <v>1.427399848436089</v>
          </cell>
          <cell r="Y93">
            <v>28.179000000000002</v>
          </cell>
          <cell r="Z93">
            <v>24.558799999999998</v>
          </cell>
          <cell r="AA93">
            <v>39.250799999999998</v>
          </cell>
          <cell r="AB93">
            <v>2.2959999999999998</v>
          </cell>
          <cell r="AC93" t="str">
            <v>костик</v>
          </cell>
          <cell r="AD93" t="e">
            <v>#N/A</v>
          </cell>
        </row>
        <row r="94">
          <cell r="A94" t="str">
            <v>6955 СОЧНЫЕ Папа может сос п/о мгс1.5*4_А Останкино</v>
          </cell>
          <cell r="B94" t="str">
            <v>кг</v>
          </cell>
          <cell r="C94">
            <v>2918.3429999999998</v>
          </cell>
          <cell r="D94">
            <v>1942.934</v>
          </cell>
          <cell r="E94">
            <v>3530</v>
          </cell>
          <cell r="F94">
            <v>4318</v>
          </cell>
          <cell r="G94">
            <v>1</v>
          </cell>
          <cell r="H94" t="e">
            <v>#N/A</v>
          </cell>
          <cell r="I94">
            <v>3192.9380000000001</v>
          </cell>
          <cell r="J94">
            <v>337.0619999999999</v>
          </cell>
          <cell r="K94">
            <v>800</v>
          </cell>
          <cell r="L94">
            <v>400</v>
          </cell>
          <cell r="M94">
            <v>0</v>
          </cell>
          <cell r="O94">
            <v>900</v>
          </cell>
          <cell r="Q94">
            <v>600</v>
          </cell>
          <cell r="R94">
            <v>240</v>
          </cell>
          <cell r="S94">
            <v>706</v>
          </cell>
          <cell r="T94">
            <v>500</v>
          </cell>
          <cell r="U94">
            <v>10.988668555240793</v>
          </cell>
          <cell r="V94">
            <v>6.1161473087818701</v>
          </cell>
          <cell r="Y94">
            <v>588.4</v>
          </cell>
          <cell r="Z94">
            <v>863.8</v>
          </cell>
          <cell r="AA94">
            <v>803.4</v>
          </cell>
          <cell r="AB94">
            <v>466.28699999999998</v>
          </cell>
          <cell r="AC94" t="str">
            <v>кофшар</v>
          </cell>
          <cell r="AD94" t="str">
            <v>кофшар</v>
          </cell>
        </row>
        <row r="95">
          <cell r="A95" t="str">
            <v>7001 КЛАССИЧЕСКИЕ Папа может сар б/о мгс 1*3  ОСТАНКИНО</v>
          </cell>
          <cell r="B95" t="str">
            <v>кг</v>
          </cell>
          <cell r="D95">
            <v>377.30900000000003</v>
          </cell>
          <cell r="E95">
            <v>70.994</v>
          </cell>
          <cell r="F95">
            <v>306.315</v>
          </cell>
          <cell r="G95">
            <v>1</v>
          </cell>
          <cell r="H95" t="e">
            <v>#N/A</v>
          </cell>
          <cell r="I95">
            <v>66.099999999999994</v>
          </cell>
          <cell r="J95">
            <v>4.8940000000000055</v>
          </cell>
          <cell r="K95">
            <v>0</v>
          </cell>
          <cell r="L95">
            <v>0</v>
          </cell>
          <cell r="M95">
            <v>90</v>
          </cell>
          <cell r="O95">
            <v>40</v>
          </cell>
          <cell r="S95">
            <v>14.1988</v>
          </cell>
          <cell r="U95">
            <v>30.72900526805082</v>
          </cell>
          <cell r="V95">
            <v>21.573301969180495</v>
          </cell>
          <cell r="Y95">
            <v>0</v>
          </cell>
          <cell r="Z95">
            <v>0</v>
          </cell>
          <cell r="AA95">
            <v>0</v>
          </cell>
          <cell r="AB95">
            <v>42.527000000000001</v>
          </cell>
          <cell r="AC95" t="str">
            <v>зв60</v>
          </cell>
          <cell r="AD95" t="e">
            <v>#N/A</v>
          </cell>
        </row>
        <row r="96">
          <cell r="A96" t="str">
            <v>7035 ВЕТЧ.КЛАССИЧЕСКАЯ ПМ п/о 0.35кг 8шт.  ОСТАНКИНО</v>
          </cell>
          <cell r="B96" t="str">
            <v>шт</v>
          </cell>
          <cell r="C96">
            <v>333</v>
          </cell>
          <cell r="D96">
            <v>60</v>
          </cell>
          <cell r="E96">
            <v>275</v>
          </cell>
          <cell r="F96">
            <v>94</v>
          </cell>
          <cell r="G96">
            <v>0.35</v>
          </cell>
          <cell r="H96">
            <v>60</v>
          </cell>
          <cell r="I96">
            <v>299</v>
          </cell>
          <cell r="J96">
            <v>-24</v>
          </cell>
          <cell r="K96">
            <v>0</v>
          </cell>
          <cell r="L96">
            <v>40</v>
          </cell>
          <cell r="M96">
            <v>280</v>
          </cell>
          <cell r="O96">
            <v>40</v>
          </cell>
          <cell r="R96">
            <v>120</v>
          </cell>
          <cell r="S96">
            <v>55</v>
          </cell>
          <cell r="U96">
            <v>10.436363636363636</v>
          </cell>
          <cell r="V96">
            <v>1.709090909090909</v>
          </cell>
          <cell r="Y96">
            <v>31.2</v>
          </cell>
          <cell r="Z96">
            <v>66.2</v>
          </cell>
          <cell r="AA96">
            <v>44.6</v>
          </cell>
          <cell r="AB96">
            <v>42</v>
          </cell>
          <cell r="AC96" t="str">
            <v>костик</v>
          </cell>
          <cell r="AD96" t="e">
            <v>#N/A</v>
          </cell>
        </row>
        <row r="97">
          <cell r="A97" t="str">
            <v>7038 С ГОВЯДИНОЙ ПМ сос п/о мгс 1.5*4  ОСТАНКИНО</v>
          </cell>
          <cell r="B97" t="str">
            <v>кг</v>
          </cell>
          <cell r="C97">
            <v>81.569999999999993</v>
          </cell>
          <cell r="D97">
            <v>99.876999999999995</v>
          </cell>
          <cell r="E97">
            <v>152</v>
          </cell>
          <cell r="F97">
            <v>66</v>
          </cell>
          <cell r="G97">
            <v>1</v>
          </cell>
          <cell r="H97" t="e">
            <v>#N/A</v>
          </cell>
          <cell r="I97">
            <v>111.7</v>
          </cell>
          <cell r="J97">
            <v>40.299999999999997</v>
          </cell>
          <cell r="K97">
            <v>0</v>
          </cell>
          <cell r="L97">
            <v>30</v>
          </cell>
          <cell r="M97">
            <v>50</v>
          </cell>
          <cell r="O97">
            <v>50</v>
          </cell>
          <cell r="Q97">
            <v>80</v>
          </cell>
          <cell r="R97">
            <v>40</v>
          </cell>
          <cell r="S97">
            <v>30.4</v>
          </cell>
          <cell r="U97">
            <v>10.394736842105264</v>
          </cell>
          <cell r="V97">
            <v>2.1710526315789473</v>
          </cell>
          <cell r="Y97">
            <v>3.742</v>
          </cell>
          <cell r="Z97">
            <v>5.8252000000000006</v>
          </cell>
          <cell r="AA97">
            <v>21.2</v>
          </cell>
          <cell r="AB97">
            <v>32.704000000000001</v>
          </cell>
          <cell r="AC97" t="str">
            <v>костик</v>
          </cell>
          <cell r="AD97" t="e">
            <v>#N/A</v>
          </cell>
        </row>
        <row r="98">
          <cell r="A98" t="str">
            <v>7040 С ИНДЕЙКОЙ ПМ сос ц/о в/у 1/270 8шт.  ОСТАНКИНО</v>
          </cell>
          <cell r="B98" t="str">
            <v>шт</v>
          </cell>
          <cell r="C98">
            <v>-7</v>
          </cell>
          <cell r="D98">
            <v>476</v>
          </cell>
          <cell r="E98">
            <v>241</v>
          </cell>
          <cell r="F98">
            <v>188</v>
          </cell>
          <cell r="G98">
            <v>0.27</v>
          </cell>
          <cell r="H98" t="e">
            <v>#N/A</v>
          </cell>
          <cell r="I98">
            <v>250</v>
          </cell>
          <cell r="J98">
            <v>-9</v>
          </cell>
          <cell r="K98">
            <v>0</v>
          </cell>
          <cell r="L98">
            <v>80</v>
          </cell>
          <cell r="M98">
            <v>80</v>
          </cell>
          <cell r="O98">
            <v>80</v>
          </cell>
          <cell r="Q98">
            <v>80</v>
          </cell>
          <cell r="R98">
            <v>80</v>
          </cell>
          <cell r="S98">
            <v>48.2</v>
          </cell>
          <cell r="U98">
            <v>12.199170124481327</v>
          </cell>
          <cell r="V98">
            <v>3.900414937759336</v>
          </cell>
          <cell r="Y98">
            <v>20.399999999999999</v>
          </cell>
          <cell r="Z98">
            <v>20.399999999999999</v>
          </cell>
          <cell r="AA98">
            <v>26</v>
          </cell>
          <cell r="AB98">
            <v>68</v>
          </cell>
          <cell r="AC98" t="e">
            <v>#N/A</v>
          </cell>
          <cell r="AD98" t="e">
            <v>#N/A</v>
          </cell>
        </row>
        <row r="99">
          <cell r="A99" t="str">
            <v>7052 ПЕППЕРОНИ с/к с/н мгс 1*2_HRC  ОСТАНКИНО</v>
          </cell>
          <cell r="B99" t="str">
            <v>кг</v>
          </cell>
          <cell r="C99">
            <v>53.704000000000001</v>
          </cell>
          <cell r="E99">
            <v>16.129000000000001</v>
          </cell>
          <cell r="F99">
            <v>37.575000000000003</v>
          </cell>
          <cell r="G99">
            <v>1</v>
          </cell>
          <cell r="H99" t="e">
            <v>#N/A</v>
          </cell>
          <cell r="I99">
            <v>15.329000000000001</v>
          </cell>
          <cell r="J99">
            <v>0.80000000000000071</v>
          </cell>
          <cell r="K99">
            <v>0</v>
          </cell>
          <cell r="L99">
            <v>0</v>
          </cell>
          <cell r="M99">
            <v>0</v>
          </cell>
          <cell r="S99">
            <v>3.2258000000000004</v>
          </cell>
          <cell r="U99">
            <v>11.648273296546593</v>
          </cell>
          <cell r="V99">
            <v>11.648273296546593</v>
          </cell>
          <cell r="Y99">
            <v>0</v>
          </cell>
          <cell r="Z99">
            <v>0</v>
          </cell>
          <cell r="AA99">
            <v>0</v>
          </cell>
          <cell r="AB99">
            <v>2.2120000000000002</v>
          </cell>
          <cell r="AC99" t="e">
            <v>#N/A</v>
          </cell>
          <cell r="AD99" t="e">
            <v>#N/A</v>
          </cell>
        </row>
        <row r="100">
          <cell r="A100" t="str">
            <v>7053 БЕКОН ДЛЯ КУЛИНАРИИ с/к с/н мгс 1*2_HRC  ОСТАНКИНО</v>
          </cell>
          <cell r="B100" t="str">
            <v>кг</v>
          </cell>
          <cell r="C100">
            <v>46.061</v>
          </cell>
          <cell r="E100">
            <v>20.928000000000001</v>
          </cell>
          <cell r="F100">
            <v>15.423</v>
          </cell>
          <cell r="G100">
            <v>1</v>
          </cell>
          <cell r="H100" t="e">
            <v>#N/A</v>
          </cell>
          <cell r="I100">
            <v>26.315999999999999</v>
          </cell>
          <cell r="J100">
            <v>-5.3879999999999981</v>
          </cell>
          <cell r="K100">
            <v>0</v>
          </cell>
          <cell r="L100">
            <v>0</v>
          </cell>
          <cell r="M100">
            <v>20</v>
          </cell>
          <cell r="S100">
            <v>4.1856</v>
          </cell>
          <cell r="U100">
            <v>8.4630638379204903</v>
          </cell>
          <cell r="V100">
            <v>3.6847763761467891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 t="str">
            <v>Вит</v>
          </cell>
          <cell r="AD100" t="e">
            <v>#N/A</v>
          </cell>
        </row>
        <row r="101">
          <cell r="A101" t="str">
            <v>7059 ШПИКАЧКИ СОЧНЫЕ С БЕК. п/о мгс 0.3кг_60с  ОСТАНКИНО</v>
          </cell>
          <cell r="B101" t="str">
            <v>шт</v>
          </cell>
          <cell r="D101">
            <v>120</v>
          </cell>
          <cell r="E101">
            <v>0</v>
          </cell>
          <cell r="F101">
            <v>120</v>
          </cell>
          <cell r="G101">
            <v>0.3</v>
          </cell>
          <cell r="H101" t="e">
            <v>#N/A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S101">
            <v>0</v>
          </cell>
          <cell r="U101" t="e">
            <v>#DIV/0!</v>
          </cell>
          <cell r="V101" t="e">
            <v>#DIV/0!</v>
          </cell>
          <cell r="Y101">
            <v>0</v>
          </cell>
          <cell r="Z101">
            <v>0</v>
          </cell>
          <cell r="AA101">
            <v>0</v>
          </cell>
          <cell r="AB101">
            <v>1</v>
          </cell>
          <cell r="AC101" t="str">
            <v>увел</v>
          </cell>
          <cell r="AD101" t="e">
            <v>#N/A</v>
          </cell>
        </row>
        <row r="102">
          <cell r="A102" t="str">
            <v>7066 СОЧНЫЕ ПМ сос п/о мгс 0.41кг 10шт_50с  ОСТАНКИНО</v>
          </cell>
          <cell r="B102" t="str">
            <v>шт</v>
          </cell>
          <cell r="D102">
            <v>6000</v>
          </cell>
          <cell r="E102">
            <v>0</v>
          </cell>
          <cell r="F102">
            <v>6000</v>
          </cell>
          <cell r="G102">
            <v>0</v>
          </cell>
          <cell r="H102" t="e">
            <v>#N/A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S102">
            <v>0</v>
          </cell>
          <cell r="U102" t="e">
            <v>#DIV/0!</v>
          </cell>
          <cell r="V102" t="e">
            <v>#DIV/0!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 t="e">
            <v>#N/A</v>
          </cell>
          <cell r="AD102" t="e">
            <v>#N/A</v>
          </cell>
        </row>
        <row r="103">
          <cell r="A103" t="str">
            <v>7070 СОЧНЫЕ ПМ сос п/о мгс 1.5*4_А_50с  ОСТАНКИНО</v>
          </cell>
          <cell r="B103" t="str">
            <v>кг</v>
          </cell>
          <cell r="D103">
            <v>3642.0340000000001</v>
          </cell>
          <cell r="E103">
            <v>0</v>
          </cell>
          <cell r="F103">
            <v>3642.0340000000001</v>
          </cell>
          <cell r="G103">
            <v>0</v>
          </cell>
          <cell r="H103" t="e">
            <v>#N/A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S103">
            <v>0</v>
          </cell>
          <cell r="U103" t="e">
            <v>#DIV/0!</v>
          </cell>
          <cell r="V103" t="e">
            <v>#DIV/0!</v>
          </cell>
          <cell r="Y103">
            <v>0</v>
          </cell>
          <cell r="Z103">
            <v>0</v>
          </cell>
          <cell r="AA103">
            <v>0</v>
          </cell>
          <cell r="AB103">
            <v>113.17400000000001</v>
          </cell>
          <cell r="AC103" t="e">
            <v>#N/A</v>
          </cell>
          <cell r="AD103" t="e">
            <v>#N/A</v>
          </cell>
        </row>
        <row r="104">
          <cell r="A104" t="str">
            <v>7073 МОЛОЧ.ПРЕМИУМ ПМ сос п/о в/у 1/350_50с  ОСТАНКИНО</v>
          </cell>
          <cell r="B104" t="str">
            <v>шт</v>
          </cell>
          <cell r="D104">
            <v>1200</v>
          </cell>
          <cell r="E104">
            <v>0</v>
          </cell>
          <cell r="F104">
            <v>1200</v>
          </cell>
          <cell r="G104">
            <v>0</v>
          </cell>
          <cell r="H104" t="e">
            <v>#N/A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S104">
            <v>0</v>
          </cell>
          <cell r="U104" t="e">
            <v>#DIV/0!</v>
          </cell>
          <cell r="V104" t="e">
            <v>#DIV/0!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 t="e">
            <v>#N/A</v>
          </cell>
          <cell r="AD104" t="e">
            <v>#N/A</v>
          </cell>
        </row>
        <row r="105">
          <cell r="A105" t="str">
            <v>7074 МОЛОЧ.ПРЕМИУМ ПМ сос п/о мгс 0.6кг_50с  ОСТАНКИНО</v>
          </cell>
          <cell r="B105" t="str">
            <v>шт</v>
          </cell>
          <cell r="D105">
            <v>120</v>
          </cell>
          <cell r="E105">
            <v>0</v>
          </cell>
          <cell r="F105">
            <v>120</v>
          </cell>
          <cell r="G105">
            <v>0</v>
          </cell>
          <cell r="H105" t="e">
            <v>#N/A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S105">
            <v>0</v>
          </cell>
          <cell r="U105" t="e">
            <v>#DIV/0!</v>
          </cell>
          <cell r="V105" t="e">
            <v>#DIV/0!</v>
          </cell>
          <cell r="Y105">
            <v>0</v>
          </cell>
          <cell r="Z105">
            <v>0</v>
          </cell>
          <cell r="AA105">
            <v>0</v>
          </cell>
          <cell r="AB105">
            <v>1</v>
          </cell>
          <cell r="AC105" t="e">
            <v>#N/A</v>
          </cell>
          <cell r="AD105" t="e">
            <v>#N/A</v>
          </cell>
        </row>
        <row r="106">
          <cell r="A106" t="str">
            <v>7075 МОЛОЧ.ПРЕМИУМ ПМ сос п/о мгс 1.5*4_О_50с  ОСТАНКИНО</v>
          </cell>
          <cell r="B106" t="str">
            <v>кг</v>
          </cell>
          <cell r="D106">
            <v>202.58600000000001</v>
          </cell>
          <cell r="E106">
            <v>0</v>
          </cell>
          <cell r="F106">
            <v>202.58600000000001</v>
          </cell>
          <cell r="G106">
            <v>0</v>
          </cell>
          <cell r="H106" t="e">
            <v>#N/A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S106">
            <v>0</v>
          </cell>
          <cell r="U106" t="e">
            <v>#DIV/0!</v>
          </cell>
          <cell r="V106" t="e">
            <v>#DIV/0!</v>
          </cell>
          <cell r="Y106">
            <v>0</v>
          </cell>
          <cell r="Z106">
            <v>0</v>
          </cell>
          <cell r="AA106">
            <v>0</v>
          </cell>
          <cell r="AB106">
            <v>7.7149999999999999</v>
          </cell>
          <cell r="AC106" t="e">
            <v>#N/A</v>
          </cell>
          <cell r="AD106" t="e">
            <v>#N/A</v>
          </cell>
        </row>
        <row r="107">
          <cell r="A107" t="str">
            <v>7077 МЯСНЫЕ С ГОВЯД.ПМ сос п/о мгс 0.4кг_50с  ОСТАНКИНО</v>
          </cell>
          <cell r="B107" t="str">
            <v>шт</v>
          </cell>
          <cell r="D107">
            <v>840</v>
          </cell>
          <cell r="E107">
            <v>0</v>
          </cell>
          <cell r="F107">
            <v>840</v>
          </cell>
          <cell r="G107">
            <v>0</v>
          </cell>
          <cell r="H107" t="e">
            <v>#N/A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S107">
            <v>0</v>
          </cell>
          <cell r="U107" t="e">
            <v>#DIV/0!</v>
          </cell>
          <cell r="V107" t="e">
            <v>#DIV/0!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 t="e">
            <v>#N/A</v>
          </cell>
          <cell r="AD107" t="e">
            <v>#N/A</v>
          </cell>
        </row>
        <row r="108">
          <cell r="A108" t="str">
            <v>7080 СЛИВОЧНЫЕ ПМ сос п/о мгс 0.41кг 10шт. 50с  ОСТАНКИНО</v>
          </cell>
          <cell r="B108" t="str">
            <v>шт</v>
          </cell>
          <cell r="D108">
            <v>2400</v>
          </cell>
          <cell r="E108">
            <v>0</v>
          </cell>
          <cell r="F108">
            <v>2400</v>
          </cell>
          <cell r="G108">
            <v>0</v>
          </cell>
          <cell r="H108" t="e">
            <v>#N/A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S108">
            <v>0</v>
          </cell>
          <cell r="U108" t="e">
            <v>#DIV/0!</v>
          </cell>
          <cell r="V108" t="e">
            <v>#DIV/0!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 t="e">
            <v>#N/A</v>
          </cell>
          <cell r="AD108" t="e">
            <v>#N/A</v>
          </cell>
        </row>
        <row r="109">
          <cell r="A109" t="str">
            <v>7082 СЛИВОЧНЫЕ ПМ сос п/о мгс 1.5*4_50с  ОСТАНКИНО</v>
          </cell>
          <cell r="B109" t="str">
            <v>кг</v>
          </cell>
          <cell r="D109">
            <v>18.78</v>
          </cell>
          <cell r="E109">
            <v>0</v>
          </cell>
          <cell r="F109">
            <v>18.78</v>
          </cell>
          <cell r="G109">
            <v>0</v>
          </cell>
          <cell r="H109" t="e">
            <v>#N/A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S109">
            <v>0</v>
          </cell>
          <cell r="U109" t="e">
            <v>#DIV/0!</v>
          </cell>
          <cell r="V109" t="e">
            <v>#DIV/0!</v>
          </cell>
          <cell r="Y109">
            <v>0</v>
          </cell>
          <cell r="Z109">
            <v>0</v>
          </cell>
          <cell r="AA109">
            <v>0</v>
          </cell>
          <cell r="AB109">
            <v>47.154000000000003</v>
          </cell>
          <cell r="AC109" t="e">
            <v>#N/A</v>
          </cell>
          <cell r="AD109" t="e">
            <v>#N/A</v>
          </cell>
        </row>
        <row r="110">
          <cell r="A110" t="str">
            <v>7092 БЕКОН Папа может с/к с/н в/у 1/140_50с  ОСТАНКИНО</v>
          </cell>
          <cell r="B110" t="str">
            <v>шт</v>
          </cell>
          <cell r="D110">
            <v>360</v>
          </cell>
          <cell r="E110">
            <v>0</v>
          </cell>
          <cell r="F110">
            <v>360</v>
          </cell>
          <cell r="G110">
            <v>0</v>
          </cell>
          <cell r="H110" t="e">
            <v>#N/A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S110">
            <v>0</v>
          </cell>
          <cell r="U110" t="e">
            <v>#DIV/0!</v>
          </cell>
          <cell r="V110" t="e">
            <v>#DIV/0!</v>
          </cell>
          <cell r="Y110">
            <v>0</v>
          </cell>
          <cell r="Z110">
            <v>0</v>
          </cell>
          <cell r="AA110">
            <v>0</v>
          </cell>
          <cell r="AB110">
            <v>34</v>
          </cell>
          <cell r="AC110" t="e">
            <v>#N/A</v>
          </cell>
          <cell r="AD110" t="e">
            <v>#N/A</v>
          </cell>
        </row>
        <row r="111">
          <cell r="A111" t="str">
            <v>БОНУС ДОМАШНИЙ РЕЦЕПТ Коровино 0.5кг 8шт. (6305)</v>
          </cell>
          <cell r="B111" t="str">
            <v>шт</v>
          </cell>
          <cell r="C111">
            <v>79</v>
          </cell>
          <cell r="E111">
            <v>8</v>
          </cell>
          <cell r="F111">
            <v>71</v>
          </cell>
          <cell r="G111">
            <v>0</v>
          </cell>
          <cell r="H111" t="e">
            <v>#N/A</v>
          </cell>
          <cell r="I111">
            <v>8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S111">
            <v>1.6</v>
          </cell>
          <cell r="U111">
            <v>44.375</v>
          </cell>
          <cell r="V111">
            <v>44.375</v>
          </cell>
          <cell r="Y111">
            <v>6.2</v>
          </cell>
          <cell r="Z111">
            <v>10.199999999999999</v>
          </cell>
          <cell r="AA111">
            <v>5.8</v>
          </cell>
          <cell r="AB111">
            <v>5</v>
          </cell>
          <cell r="AC111" t="e">
            <v>#N/A</v>
          </cell>
          <cell r="AD111" t="e">
            <v>#N/A</v>
          </cell>
        </row>
        <row r="112">
          <cell r="A112" t="str">
            <v>БОНУС ДОМАШНИЙ РЕЦЕПТ Коровино вар п/о (5324)</v>
          </cell>
          <cell r="B112" t="str">
            <v>кг</v>
          </cell>
          <cell r="C112">
            <v>21.417000000000002</v>
          </cell>
          <cell r="D112">
            <v>53.981999999999999</v>
          </cell>
          <cell r="E112">
            <v>25.821999999999999</v>
          </cell>
          <cell r="F112">
            <v>45.594999999999999</v>
          </cell>
          <cell r="G112">
            <v>0</v>
          </cell>
          <cell r="H112" t="e">
            <v>#N/A</v>
          </cell>
          <cell r="I112">
            <v>30</v>
          </cell>
          <cell r="J112">
            <v>-4.1780000000000008</v>
          </cell>
          <cell r="K112">
            <v>0</v>
          </cell>
          <cell r="L112">
            <v>0</v>
          </cell>
          <cell r="M112">
            <v>0</v>
          </cell>
          <cell r="S112">
            <v>5.1643999999999997</v>
          </cell>
          <cell r="U112">
            <v>8.8287119510494936</v>
          </cell>
          <cell r="V112">
            <v>8.8287119510494936</v>
          </cell>
          <cell r="Y112">
            <v>5.4569999999999999</v>
          </cell>
          <cell r="Z112">
            <v>4.375</v>
          </cell>
          <cell r="AA112">
            <v>6.6933999999999996</v>
          </cell>
          <cell r="AB112">
            <v>7.976</v>
          </cell>
          <cell r="AC112" t="e">
            <v>#N/A</v>
          </cell>
          <cell r="AD112" t="e">
            <v>#N/A</v>
          </cell>
        </row>
        <row r="113">
          <cell r="A113" t="str">
            <v>БОНУС СОЧНЫЕ Папа может сос п/о мгс 1.5*4 (6954)  ОСТАНКИНО</v>
          </cell>
          <cell r="B113" t="str">
            <v>кг</v>
          </cell>
          <cell r="C113">
            <v>170.12</v>
          </cell>
          <cell r="D113">
            <v>506.173</v>
          </cell>
          <cell r="E113">
            <v>249.61500000000001</v>
          </cell>
          <cell r="F113">
            <v>420.505</v>
          </cell>
          <cell r="G113">
            <v>0</v>
          </cell>
          <cell r="H113" t="e">
            <v>#N/A</v>
          </cell>
          <cell r="I113">
            <v>253.5</v>
          </cell>
          <cell r="J113">
            <v>-3.8849999999999909</v>
          </cell>
          <cell r="K113">
            <v>0</v>
          </cell>
          <cell r="L113">
            <v>0</v>
          </cell>
          <cell r="M113">
            <v>0</v>
          </cell>
          <cell r="S113">
            <v>49.923000000000002</v>
          </cell>
          <cell r="U113">
            <v>8.4230715301564398</v>
          </cell>
          <cell r="V113">
            <v>8.4230715301564398</v>
          </cell>
          <cell r="Y113">
            <v>39.799799999999998</v>
          </cell>
          <cell r="Z113">
            <v>52.580999999999996</v>
          </cell>
          <cell r="AA113">
            <v>66.631</v>
          </cell>
          <cell r="AB113">
            <v>20.170999999999999</v>
          </cell>
          <cell r="AC113" t="e">
            <v>#N/A</v>
          </cell>
          <cell r="AD113" t="e">
            <v>#N/A</v>
          </cell>
        </row>
        <row r="114">
          <cell r="A114" t="str">
            <v>БОНУС СОЧНЫЕ сос п/о мгс 0.41кг_UZ (6087)  ОСТАНКИНО</v>
          </cell>
          <cell r="B114" t="str">
            <v>шт</v>
          </cell>
          <cell r="C114">
            <v>535</v>
          </cell>
          <cell r="E114">
            <v>126</v>
          </cell>
          <cell r="F114">
            <v>407</v>
          </cell>
          <cell r="G114">
            <v>0</v>
          </cell>
          <cell r="H114">
            <v>0</v>
          </cell>
          <cell r="I114">
            <v>125</v>
          </cell>
          <cell r="J114">
            <v>1</v>
          </cell>
          <cell r="K114">
            <v>0</v>
          </cell>
          <cell r="L114">
            <v>0</v>
          </cell>
          <cell r="M114">
            <v>0</v>
          </cell>
          <cell r="S114">
            <v>25.2</v>
          </cell>
          <cell r="U114">
            <v>16.150793650793652</v>
          </cell>
          <cell r="V114">
            <v>16.150793650793652</v>
          </cell>
          <cell r="Y114">
            <v>26.8</v>
          </cell>
          <cell r="Z114">
            <v>31.8</v>
          </cell>
          <cell r="AA114">
            <v>15.6</v>
          </cell>
          <cell r="AB114">
            <v>26</v>
          </cell>
          <cell r="AC114">
            <v>0</v>
          </cell>
          <cell r="AD1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07.02.2025 - 13.02.2025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1.35</v>
          </cell>
          <cell r="F7">
            <v>527.79100000000005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2.65</v>
          </cell>
          <cell r="F8">
            <v>523.73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8.15</v>
          </cell>
          <cell r="F9">
            <v>1870.2850000000001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1411</v>
          </cell>
          <cell r="F10">
            <v>3227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1730</v>
          </cell>
          <cell r="F11">
            <v>5744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1831</v>
          </cell>
          <cell r="F12">
            <v>5914</v>
          </cell>
        </row>
        <row r="13">
          <cell r="A13" t="str">
            <v xml:space="preserve"> 035  Колбаса Сервелат Запекуша с говядиной, Вязанка 0,35кг,  ПОКОМ</v>
          </cell>
          <cell r="F13">
            <v>2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55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244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3</v>
          </cell>
          <cell r="F16">
            <v>268</v>
          </cell>
        </row>
        <row r="17">
          <cell r="A17" t="str">
            <v xml:space="preserve"> 078  Колбаса Сервелат Зернистый, ПОКОМ 0.35 кг,ПОКОМ</v>
          </cell>
          <cell r="F17">
            <v>1</v>
          </cell>
        </row>
        <row r="18">
          <cell r="A18" t="str">
            <v xml:space="preserve"> 079  Колбаса Сервелат Кремлевский,  0.35 кг, ПОКОМ</v>
          </cell>
          <cell r="F18">
            <v>17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9</v>
          </cell>
          <cell r="F19">
            <v>1017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4</v>
          </cell>
          <cell r="F20">
            <v>444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600</v>
          </cell>
          <cell r="F21">
            <v>690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51</v>
          </cell>
          <cell r="F22">
            <v>704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3</v>
          </cell>
          <cell r="F23">
            <v>539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2.5499999999999998</v>
          </cell>
          <cell r="F24">
            <v>448.46100000000001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42.804000000000002</v>
          </cell>
          <cell r="F25">
            <v>4393.43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3.4</v>
          </cell>
          <cell r="F26">
            <v>327.30200000000002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F27">
            <v>0.8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5</v>
          </cell>
          <cell r="F28">
            <v>1108.297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1.7</v>
          </cell>
          <cell r="F29">
            <v>576.03099999999995</v>
          </cell>
        </row>
        <row r="30">
          <cell r="A30" t="str">
            <v xml:space="preserve"> 230  Колбаса Молочная Особая ТМ Особый рецепт, п/а, ВЕС. ПОКОМ</v>
          </cell>
          <cell r="D30">
            <v>2.5</v>
          </cell>
          <cell r="F30">
            <v>2.5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2.5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5.05</v>
          </cell>
          <cell r="F32">
            <v>197.304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4.25</v>
          </cell>
          <cell r="F33">
            <v>171.785</v>
          </cell>
        </row>
        <row r="34">
          <cell r="A34" t="str">
            <v xml:space="preserve"> 240  Колбаса Салями охотничья, ВЕС. ПОКОМ</v>
          </cell>
          <cell r="F34">
            <v>12.885999999999999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6.75</v>
          </cell>
          <cell r="F35">
            <v>450.61200000000002</v>
          </cell>
        </row>
        <row r="36">
          <cell r="A36" t="str">
            <v xml:space="preserve"> 247  Сардельки Нежные, ВЕС.  ПОКОМ</v>
          </cell>
          <cell r="F36">
            <v>150.625</v>
          </cell>
        </row>
        <row r="37">
          <cell r="A37" t="str">
            <v xml:space="preserve"> 248  Сардельки Сочные ТМ Особый рецепт,   ПОКОМ</v>
          </cell>
          <cell r="F37">
            <v>147.45400000000001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17.216999999999999</v>
          </cell>
          <cell r="F38">
            <v>1000.184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118.846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101.1</v>
          </cell>
        </row>
        <row r="41">
          <cell r="A41" t="str">
            <v xml:space="preserve"> 263  Шпикачки Стародворские, ВЕС.  ПОКОМ</v>
          </cell>
          <cell r="D41">
            <v>1.4</v>
          </cell>
          <cell r="F41">
            <v>114.952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0.9</v>
          </cell>
          <cell r="F42">
            <v>44.381999999999998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F43">
            <v>52.651000000000003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D44">
            <v>0.9</v>
          </cell>
          <cell r="F44">
            <v>61.902000000000001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2</v>
          </cell>
          <cell r="F45">
            <v>926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1035</v>
          </cell>
          <cell r="F46">
            <v>3765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2819</v>
          </cell>
          <cell r="F47">
            <v>8153</v>
          </cell>
        </row>
        <row r="48">
          <cell r="A48" t="str">
            <v xml:space="preserve"> 283  Сосиски Сочинки, ВЕС, ТМ Стародворье ПОКОМ</v>
          </cell>
          <cell r="D48">
            <v>9.3000000000000007</v>
          </cell>
          <cell r="F48">
            <v>453.90100000000001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30</v>
          </cell>
          <cell r="F49">
            <v>569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13</v>
          </cell>
          <cell r="F50">
            <v>1146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F51">
            <v>281.62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23</v>
          </cell>
          <cell r="F52">
            <v>1728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24</v>
          </cell>
          <cell r="F53">
            <v>2423</v>
          </cell>
        </row>
        <row r="54">
          <cell r="A54" t="str">
            <v xml:space="preserve"> 303  Колбаса Мясорубская ТМ Стародворье с рубленой грудинкой в/у 0,4 кг срез  ПОКОМ</v>
          </cell>
          <cell r="F54">
            <v>15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5.7</v>
          </cell>
          <cell r="F55">
            <v>102.324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1.4</v>
          </cell>
          <cell r="F56">
            <v>245.917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13</v>
          </cell>
          <cell r="F57">
            <v>1144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17</v>
          </cell>
          <cell r="F58">
            <v>1592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16</v>
          </cell>
          <cell r="F59">
            <v>1106</v>
          </cell>
        </row>
        <row r="60">
          <cell r="A60" t="str">
            <v xml:space="preserve"> 312  Ветчина Филейская ВЕС ТМ  Вязанка ТС Столичная  ПОКОМ</v>
          </cell>
          <cell r="F60">
            <v>205.92699999999999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6.75</v>
          </cell>
          <cell r="F61">
            <v>669.16800000000001</v>
          </cell>
        </row>
        <row r="62">
          <cell r="A62" t="str">
            <v xml:space="preserve"> 316  Колбаса Нежная ТМ Зареченские ВЕС  ПОКОМ</v>
          </cell>
          <cell r="F62">
            <v>76.5</v>
          </cell>
        </row>
        <row r="63">
          <cell r="A63" t="str">
            <v xml:space="preserve"> 318  Сосиски Датские ТМ Зареченские, ВЕС  ПОКОМ</v>
          </cell>
          <cell r="D63">
            <v>1.4</v>
          </cell>
          <cell r="F63">
            <v>3474.2629999999999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2535</v>
          </cell>
          <cell r="F64">
            <v>5423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2325</v>
          </cell>
          <cell r="F65">
            <v>5359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11</v>
          </cell>
          <cell r="F66">
            <v>1175</v>
          </cell>
        </row>
        <row r="67">
          <cell r="A67" t="str">
            <v xml:space="preserve"> 328  Сардельки Сочинки Стародворье ТМ  0,4 кг ПОКОМ</v>
          </cell>
          <cell r="D67">
            <v>8</v>
          </cell>
          <cell r="F67">
            <v>449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5</v>
          </cell>
          <cell r="F68">
            <v>325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8.4499999999999993</v>
          </cell>
          <cell r="F69">
            <v>981.29300000000001</v>
          </cell>
        </row>
        <row r="70">
          <cell r="A70" t="str">
            <v xml:space="preserve"> 333  Колбаса Балыковая, Вязанка фиброуз в/у, ВЕС ПОКОМ</v>
          </cell>
          <cell r="F70">
            <v>3.1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25</v>
          </cell>
          <cell r="F71">
            <v>344</v>
          </cell>
        </row>
        <row r="72">
          <cell r="A72" t="str">
            <v xml:space="preserve"> 335  Колбаса Сливушка ТМ Вязанка. ВЕС.  ПОКОМ </v>
          </cell>
          <cell r="F72">
            <v>263.56400000000002</v>
          </cell>
        </row>
        <row r="73">
          <cell r="A73" t="str">
            <v xml:space="preserve"> 336  Ветчина Сливушка с индейкой ТМ Вязанка. ВЕС  ПОКОМ</v>
          </cell>
          <cell r="F73">
            <v>6.65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1127</v>
          </cell>
          <cell r="F74">
            <v>3750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20</v>
          </cell>
          <cell r="F75">
            <v>2344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4.8</v>
          </cell>
          <cell r="F76">
            <v>515.59199999999998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4</v>
          </cell>
          <cell r="F77">
            <v>266.40800000000002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6.4</v>
          </cell>
          <cell r="F78">
            <v>568.077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4</v>
          </cell>
          <cell r="F79">
            <v>342.67700000000002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</v>
          </cell>
          <cell r="F80">
            <v>135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3</v>
          </cell>
          <cell r="F81">
            <v>286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2</v>
          </cell>
          <cell r="F82">
            <v>445</v>
          </cell>
        </row>
        <row r="83">
          <cell r="A83" t="str">
            <v xml:space="preserve"> 358  Колбаса Молочная стародворская, амифлекс, 0,5кг, ТМ Стародворье  ПОКОМ</v>
          </cell>
          <cell r="D83">
            <v>3</v>
          </cell>
          <cell r="F83">
            <v>3</v>
          </cell>
        </row>
        <row r="84">
          <cell r="A84" t="str">
            <v xml:space="preserve"> 364  Сардельки Филейские Вязанка ВЕС NDX ТМ Вязанка  ПОКОМ</v>
          </cell>
          <cell r="F84">
            <v>92.084999999999994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6</v>
          </cell>
          <cell r="F85">
            <v>588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6</v>
          </cell>
          <cell r="F86">
            <v>701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8</v>
          </cell>
          <cell r="F87">
            <v>622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7</v>
          </cell>
          <cell r="F88">
            <v>669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6</v>
          </cell>
          <cell r="F89">
            <v>417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F90">
            <v>268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2931</v>
          </cell>
          <cell r="F91">
            <v>6491</v>
          </cell>
        </row>
        <row r="92">
          <cell r="A92" t="str">
            <v xml:space="preserve"> 412  Сосиски Баварские ТМ Стародворье 0,35 кг ПОКОМ</v>
          </cell>
          <cell r="D92">
            <v>4664</v>
          </cell>
          <cell r="F92">
            <v>9608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F93">
            <v>8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7</v>
          </cell>
          <cell r="F94">
            <v>493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F95">
            <v>117.45099999999999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F96">
            <v>14.85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5</v>
          </cell>
          <cell r="F97">
            <v>338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1.3</v>
          </cell>
          <cell r="F98">
            <v>75.81</v>
          </cell>
        </row>
        <row r="99">
          <cell r="A99" t="str">
            <v xml:space="preserve"> 438  Колбаса Филедворская 0,4 кг. ТМ Стародворье  ПОКОМ</v>
          </cell>
          <cell r="F99">
            <v>2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F100">
            <v>62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F101">
            <v>58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F102">
            <v>157</v>
          </cell>
        </row>
        <row r="103">
          <cell r="A103" t="str">
            <v xml:space="preserve"> 448  Сосиски Сливушки по-венски ТМ Вязанка. 0,3 кг ПОКОМ</v>
          </cell>
          <cell r="D103">
            <v>6</v>
          </cell>
          <cell r="F103">
            <v>1084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1.7</v>
          </cell>
          <cell r="F104">
            <v>283.02999999999997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20.100000000000001</v>
          </cell>
          <cell r="F105">
            <v>3340.1689999999999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30.11</v>
          </cell>
          <cell r="F106">
            <v>5073.2489999999998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20.2</v>
          </cell>
          <cell r="F107">
            <v>3992.4630000000002</v>
          </cell>
        </row>
        <row r="108">
          <cell r="A108" t="str">
            <v xml:space="preserve"> 460  Колбаса Стародворская Традиционная ВЕС ТМ Стародворье в оболочке полиамид. ПОКОМ</v>
          </cell>
          <cell r="F108">
            <v>2.63</v>
          </cell>
        </row>
        <row r="109">
          <cell r="A109" t="str">
            <v xml:space="preserve"> 463  Колбаса Молочная Традиционнаяв оболочке полиамид.ТМ Стародворье. ВЕС ПОКОМ</v>
          </cell>
          <cell r="F109">
            <v>3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F110">
            <v>190.428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3</v>
          </cell>
          <cell r="F111">
            <v>187</v>
          </cell>
        </row>
        <row r="112">
          <cell r="A112" t="str">
            <v xml:space="preserve"> 468  Колбаса Стародворская Традиционная ТМ Стародворье в оболочке полиамид 0,4 кг. ПОКОМ</v>
          </cell>
          <cell r="F112">
            <v>7</v>
          </cell>
        </row>
        <row r="113">
          <cell r="A113" t="str">
            <v xml:space="preserve"> 478  Сардельки Зареченские ВЕС ТМ Зареченские  ПОКОМ</v>
          </cell>
          <cell r="F113">
            <v>44.911999999999999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F114">
            <v>42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F115">
            <v>56</v>
          </cell>
        </row>
        <row r="116">
          <cell r="A116" t="str">
            <v xml:space="preserve"> 492  Колбаса Салями Филейская 0,3кг ТМ Вязанка  ПОКОМ</v>
          </cell>
          <cell r="F116">
            <v>63</v>
          </cell>
        </row>
        <row r="117">
          <cell r="A117" t="str">
            <v xml:space="preserve"> 495  Колбаса Сочинка по-европейски с сочной грудинкой 0,3кг ТМ Стародворье  ПОКОМ</v>
          </cell>
          <cell r="D117">
            <v>15</v>
          </cell>
          <cell r="F117">
            <v>1072</v>
          </cell>
        </row>
        <row r="118">
          <cell r="A118" t="str">
            <v xml:space="preserve"> 496  Колбаса Сочинка по-фински с сочным окроком 0,3кг ТМ Стародворье  ПОКОМ</v>
          </cell>
          <cell r="D118">
            <v>5</v>
          </cell>
          <cell r="F118">
            <v>614</v>
          </cell>
        </row>
        <row r="119">
          <cell r="A119" t="str">
            <v xml:space="preserve"> 497  Колбаса Сочинка зернистая с сочной грудинкой 0,3кг ТМ Стародворье  ПОКОМ</v>
          </cell>
          <cell r="D119">
            <v>8</v>
          </cell>
          <cell r="F119">
            <v>655</v>
          </cell>
        </row>
        <row r="120">
          <cell r="A120" t="str">
            <v xml:space="preserve"> 498  Колбаса Сочинка рубленая с сочным окороком 0,3кг ТМ Стародворье  ПОКОМ</v>
          </cell>
          <cell r="D120">
            <v>7</v>
          </cell>
          <cell r="F120">
            <v>507</v>
          </cell>
        </row>
        <row r="121">
          <cell r="A121" t="str">
            <v xml:space="preserve"> 499  Сардельки Дугушки со сливочным маслом ВЕС ТМ Стародворье ТС Дугушка  ПОКОМ</v>
          </cell>
          <cell r="F121">
            <v>25.45</v>
          </cell>
        </row>
        <row r="122">
          <cell r="A122" t="str">
            <v xml:space="preserve"> 500  Сосиски Сливушки по-венски ВЕС ТМ Вязанка  ПОКОМ</v>
          </cell>
          <cell r="F122">
            <v>1.3</v>
          </cell>
        </row>
        <row r="123">
          <cell r="A123" t="str">
            <v xml:space="preserve"> 502  Колбаски Краковюрст ТМ Баварушка с изысканными пряностями в оболочке NDX в мгс 0,28 кг. ПОКОМ</v>
          </cell>
          <cell r="D123">
            <v>9</v>
          </cell>
          <cell r="F123">
            <v>651</v>
          </cell>
        </row>
        <row r="124">
          <cell r="A124" t="str">
            <v xml:space="preserve"> 504  Ветчина Мясорубская с окороком 0,33кг срез ТМ Стародворье  ПОКОМ</v>
          </cell>
          <cell r="F124">
            <v>18</v>
          </cell>
        </row>
        <row r="125">
          <cell r="A125" t="str">
            <v xml:space="preserve"> 506 Сосиски Филейские рубленые ТМ Вязанка в оболочке целлофан в м/г среде. ВЕС.ПОКОМ</v>
          </cell>
          <cell r="F125">
            <v>22.251000000000001</v>
          </cell>
        </row>
        <row r="126">
          <cell r="A126" t="str">
            <v xml:space="preserve"> 507  Колбаса Персидская халяль ВЕС ТМ Вязанка  ПОКОМ</v>
          </cell>
          <cell r="D126">
            <v>1.4</v>
          </cell>
          <cell r="F126">
            <v>44.057000000000002</v>
          </cell>
        </row>
        <row r="127">
          <cell r="A127" t="str">
            <v xml:space="preserve"> 508  Сосиски Аравийские ВЕС ТМ Вязанка  ПОКОМ</v>
          </cell>
          <cell r="F127">
            <v>52.378</v>
          </cell>
        </row>
        <row r="128">
          <cell r="A128" t="str">
            <v xml:space="preserve"> 509  Колбаса Пряная Халяль ВЕС ТМ Сафияль  ПОКОМ</v>
          </cell>
          <cell r="D128">
            <v>0.8</v>
          </cell>
          <cell r="F128">
            <v>48.927999999999997</v>
          </cell>
        </row>
        <row r="129">
          <cell r="A129" t="str">
            <v xml:space="preserve"> 513  Колбаса вареная Стародворская 0,4кг ТМ Стародворье  ПОКОМ</v>
          </cell>
          <cell r="F129">
            <v>214</v>
          </cell>
        </row>
        <row r="130">
          <cell r="A130" t="str">
            <v>1146 Ароматная с/к в/у ОСТАНКИНО</v>
          </cell>
          <cell r="D130">
            <v>14</v>
          </cell>
          <cell r="F130">
            <v>14</v>
          </cell>
        </row>
        <row r="131">
          <cell r="A131" t="str">
            <v>3215 ВЕТЧ.МЯСНАЯ Папа может п/о 0.4кг 8шт.    ОСТАНКИНО</v>
          </cell>
          <cell r="D131">
            <v>550</v>
          </cell>
          <cell r="F131">
            <v>550</v>
          </cell>
        </row>
        <row r="132">
          <cell r="A132" t="str">
            <v>3680 ПРЕСИЖН с/к дек. спец мгс ОСТАНКИНО</v>
          </cell>
          <cell r="D132">
            <v>4.5</v>
          </cell>
          <cell r="F132">
            <v>4.5</v>
          </cell>
        </row>
        <row r="133">
          <cell r="A133" t="str">
            <v>3684 ПРЕСИЖН с/к в/у 1/250 8шт.   ОСТАНКИНО</v>
          </cell>
          <cell r="D133">
            <v>148</v>
          </cell>
          <cell r="F133">
            <v>148</v>
          </cell>
        </row>
        <row r="134">
          <cell r="A134" t="str">
            <v>4063 МЯСНАЯ Папа может вар п/о_Л   ОСТАНКИНО</v>
          </cell>
          <cell r="D134">
            <v>1679.62</v>
          </cell>
          <cell r="F134">
            <v>1679.62</v>
          </cell>
        </row>
        <row r="135">
          <cell r="A135" t="str">
            <v>4117 ЭКСТРА Папа может с/к в/у_Л   ОСТАНКИНО</v>
          </cell>
          <cell r="D135">
            <v>52.4</v>
          </cell>
          <cell r="F135">
            <v>52.4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117.2</v>
          </cell>
          <cell r="F136">
            <v>117.2</v>
          </cell>
        </row>
        <row r="137">
          <cell r="A137" t="str">
            <v>4574 Мясная со шпиком Папа может вар п/о ОСТАНКИНО</v>
          </cell>
          <cell r="D137">
            <v>1.3</v>
          </cell>
          <cell r="F137">
            <v>1.3</v>
          </cell>
        </row>
        <row r="138">
          <cell r="A138" t="str">
            <v>4691 ШЕЙКА КОПЧЕНАЯ к/в мл/к в/у 300*6  ОСТАНКИНО</v>
          </cell>
          <cell r="D138">
            <v>4</v>
          </cell>
          <cell r="F138">
            <v>4</v>
          </cell>
        </row>
        <row r="139">
          <cell r="A139" t="str">
            <v>4786 КОЛБ.СНЭКИ Папа может в/к мгс 1/70_5  ОСТАНКИНО</v>
          </cell>
          <cell r="D139">
            <v>112</v>
          </cell>
          <cell r="F139">
            <v>112</v>
          </cell>
        </row>
        <row r="140">
          <cell r="A140" t="str">
            <v>4813 ФИЛЕЙНАЯ Папа может вар п/о_Л   ОСТАНКИНО</v>
          </cell>
          <cell r="D140">
            <v>554.45000000000005</v>
          </cell>
          <cell r="F140">
            <v>555.80499999999995</v>
          </cell>
        </row>
        <row r="141">
          <cell r="A141" t="str">
            <v>4993 САЛЯМИ ИТАЛЬЯНСКАЯ с/к в/у 1/250*8_120c ОСТАНКИНО</v>
          </cell>
          <cell r="D141">
            <v>401</v>
          </cell>
          <cell r="F141">
            <v>401</v>
          </cell>
        </row>
        <row r="142">
          <cell r="A142" t="str">
            <v>5246 ДОКТОРСКАЯ ПРЕМИУМ вар б/о мгс_30с ОСТАНКИНО</v>
          </cell>
          <cell r="D142">
            <v>16.5</v>
          </cell>
          <cell r="F142">
            <v>16.5</v>
          </cell>
        </row>
        <row r="143">
          <cell r="A143" t="str">
            <v>5247 РУССКАЯ ПРЕМИУМ вар б/о мгс_30с ОСТАНКИНО</v>
          </cell>
          <cell r="D143">
            <v>58.5</v>
          </cell>
          <cell r="F143">
            <v>58.5</v>
          </cell>
        </row>
        <row r="144">
          <cell r="A144" t="str">
            <v>5341 СЕРВЕЛАТ ОХОТНИЧИЙ в/к в/у  ОСТАНКИНО</v>
          </cell>
          <cell r="D144">
            <v>511.6</v>
          </cell>
          <cell r="F144">
            <v>511.6</v>
          </cell>
        </row>
        <row r="145">
          <cell r="A145" t="str">
            <v>5483 ЭКСТРА Папа может с/к в/у 1/250 8шт.   ОСТАНКИНО</v>
          </cell>
          <cell r="D145">
            <v>714</v>
          </cell>
          <cell r="F145">
            <v>714</v>
          </cell>
        </row>
        <row r="146">
          <cell r="A146" t="str">
            <v>5544 Сервелат Финский в/к в/у_45с НОВАЯ ОСТАНКИНО</v>
          </cell>
          <cell r="D146">
            <v>1120.9639999999999</v>
          </cell>
          <cell r="F146">
            <v>1120.9639999999999</v>
          </cell>
        </row>
        <row r="147">
          <cell r="A147" t="str">
            <v>5679 САЛЯМИ ИТАЛЬЯНСКАЯ с/к в/у 1/150_60с ОСТАНКИНО</v>
          </cell>
          <cell r="D147">
            <v>216</v>
          </cell>
          <cell r="F147">
            <v>216</v>
          </cell>
        </row>
        <row r="148">
          <cell r="A148" t="str">
            <v>5682 САЛЯМИ МЕЛКОЗЕРНЕНАЯ с/к в/у 1/120_60с   ОСТАНКИНО</v>
          </cell>
          <cell r="D148">
            <v>1696</v>
          </cell>
          <cell r="F148">
            <v>1696</v>
          </cell>
        </row>
        <row r="149">
          <cell r="A149" t="str">
            <v>5698 СЫТНЫЕ Папа может сар б/о мгс 1*3_Маяк  ОСТАНКИНО</v>
          </cell>
          <cell r="D149">
            <v>14</v>
          </cell>
          <cell r="F149">
            <v>14</v>
          </cell>
        </row>
        <row r="150">
          <cell r="A150" t="str">
            <v>5706 АРОМАТНАЯ Папа может с/к в/у 1/250 8шт.  ОСТАНКИНО</v>
          </cell>
          <cell r="D150">
            <v>745</v>
          </cell>
          <cell r="F150">
            <v>745</v>
          </cell>
        </row>
        <row r="151">
          <cell r="A151" t="str">
            <v>5708 ПОСОЛЬСКАЯ Папа может с/к в/у ОСТАНКИНО</v>
          </cell>
          <cell r="D151">
            <v>36.299999999999997</v>
          </cell>
          <cell r="F151">
            <v>36.299999999999997</v>
          </cell>
        </row>
        <row r="152">
          <cell r="A152" t="str">
            <v>5851 ЭКСТРА Папа может вар п/о   ОСТАНКИНО</v>
          </cell>
          <cell r="D152">
            <v>436.4</v>
          </cell>
          <cell r="F152">
            <v>436.4</v>
          </cell>
        </row>
        <row r="153">
          <cell r="A153" t="str">
            <v>5931 ОХОТНИЧЬЯ Папа может с/к в/у 1/220 8шт.   ОСТАНКИНО</v>
          </cell>
          <cell r="D153">
            <v>1041</v>
          </cell>
          <cell r="F153">
            <v>1041</v>
          </cell>
        </row>
        <row r="154">
          <cell r="A154" t="str">
            <v>6004 РАГУ СВИНОЕ 1кг 8шт.зам_120с ОСТАНКИНО</v>
          </cell>
          <cell r="D154">
            <v>125</v>
          </cell>
          <cell r="F154">
            <v>125</v>
          </cell>
        </row>
        <row r="155">
          <cell r="A155" t="str">
            <v>6158 ВРЕМЯ ОЛИВЬЕ Папа может вар п/о 0.4кг   ОСТАНКИНО</v>
          </cell>
          <cell r="D155">
            <v>1169</v>
          </cell>
          <cell r="F155">
            <v>1169</v>
          </cell>
        </row>
        <row r="156">
          <cell r="A156" t="str">
            <v>6200 ГРУДИНКА ПРЕМИУМ к/в мл/к в/у 0.3кг  ОСТАНКИНО</v>
          </cell>
          <cell r="D156">
            <v>443</v>
          </cell>
          <cell r="F156">
            <v>443</v>
          </cell>
        </row>
        <row r="157">
          <cell r="A157" t="str">
            <v>6201 ГРУДИНКА ПРЕМИУМ к/в с/н в/у 1/150 8 шт ОСТАНКИНО</v>
          </cell>
          <cell r="D157">
            <v>49</v>
          </cell>
          <cell r="F157">
            <v>49</v>
          </cell>
        </row>
        <row r="158">
          <cell r="A158" t="str">
            <v>6206 СВИНИНА ПО-ДОМАШНЕМУ к/в мл/к в/у 0.3кг  ОСТАНКИНО</v>
          </cell>
          <cell r="D158">
            <v>566</v>
          </cell>
          <cell r="F158">
            <v>566</v>
          </cell>
        </row>
        <row r="159">
          <cell r="A159" t="str">
            <v>6221 НЕАПОЛИТАНСКИЙ ДУЭТ с/к с/н мгс 1/90  ОСТАНКИНО</v>
          </cell>
          <cell r="D159">
            <v>301</v>
          </cell>
          <cell r="F159">
            <v>301</v>
          </cell>
        </row>
        <row r="160">
          <cell r="A160" t="str">
            <v>6222 ИТАЛЬЯНСКОЕ АССОРТИ с/в с/н мгс 1/90 ОСТАНКИНО</v>
          </cell>
          <cell r="D160">
            <v>130</v>
          </cell>
          <cell r="F160">
            <v>130</v>
          </cell>
        </row>
        <row r="161">
          <cell r="A161" t="str">
            <v>6228 МЯСНОЕ АССОРТИ к/з с/н мгс 1/90 10шт.  ОСТАНКИНО</v>
          </cell>
          <cell r="D161">
            <v>287</v>
          </cell>
          <cell r="F161">
            <v>287</v>
          </cell>
        </row>
        <row r="162">
          <cell r="A162" t="str">
            <v>6247 ДОМАШНЯЯ Папа может вар п/о 0,4кг 8шт.  ОСТАНКИНО</v>
          </cell>
          <cell r="D162">
            <v>200</v>
          </cell>
          <cell r="F162">
            <v>200</v>
          </cell>
        </row>
        <row r="163">
          <cell r="A163" t="str">
            <v>6268 ГОВЯЖЬЯ Папа может вар п/о 0,4кг 8 шт.  ОСТАНКИНО</v>
          </cell>
          <cell r="D163">
            <v>410</v>
          </cell>
          <cell r="F163">
            <v>410</v>
          </cell>
        </row>
        <row r="164">
          <cell r="A164" t="str">
            <v>6279 КОРЕЙКА ПО-ОСТ.к/в в/с с/н в/у 1/150_45с  ОСТАНКИНО</v>
          </cell>
          <cell r="D164">
            <v>294</v>
          </cell>
          <cell r="F164">
            <v>294</v>
          </cell>
        </row>
        <row r="165">
          <cell r="A165" t="str">
            <v>6303 МЯСНЫЕ Папа может сос п/о мгс 1.5*3  ОСТАНКИНО</v>
          </cell>
          <cell r="D165">
            <v>409.1</v>
          </cell>
          <cell r="F165">
            <v>409.1</v>
          </cell>
        </row>
        <row r="166">
          <cell r="A166" t="str">
            <v>6324 ДОКТОРСКАЯ ГОСТ вар п/о 0.4кг 8шт.  ОСТАНКИНО</v>
          </cell>
          <cell r="D166">
            <v>223</v>
          </cell>
          <cell r="F166">
            <v>223</v>
          </cell>
        </row>
        <row r="167">
          <cell r="A167" t="str">
            <v>6325 ДОКТОРСКАЯ ПРЕМИУМ вар п/о 0.4кг 8шт.  ОСТАНКИНО</v>
          </cell>
          <cell r="D167">
            <v>536</v>
          </cell>
          <cell r="F167">
            <v>536</v>
          </cell>
        </row>
        <row r="168">
          <cell r="A168" t="str">
            <v>6333 МЯСНАЯ Папа может вар п/о 0.4кг 8шт.  ОСТАНКИНО</v>
          </cell>
          <cell r="D168">
            <v>5943</v>
          </cell>
          <cell r="F168">
            <v>5945</v>
          </cell>
        </row>
        <row r="169">
          <cell r="A169" t="str">
            <v>6340 ДОМАШНИЙ РЕЦЕПТ Коровино 0.5кг 8шт.  ОСТАНКИНО</v>
          </cell>
          <cell r="D169">
            <v>718</v>
          </cell>
          <cell r="F169">
            <v>718</v>
          </cell>
        </row>
        <row r="170">
          <cell r="A170" t="str">
            <v>6341 ДОМАШНИЙ РЕЦЕПТ СО ШПИКОМ Коровино 0.5кг  ОСТАНКИНО</v>
          </cell>
          <cell r="D170">
            <v>93</v>
          </cell>
          <cell r="F170">
            <v>93</v>
          </cell>
        </row>
        <row r="171">
          <cell r="A171" t="str">
            <v>6353 ЭКСТРА Папа может вар п/о 0.4кг 8шт.  ОСТАНКИНО</v>
          </cell>
          <cell r="D171">
            <v>2451</v>
          </cell>
          <cell r="F171">
            <v>2453</v>
          </cell>
        </row>
        <row r="172">
          <cell r="A172" t="str">
            <v>6392 ФИЛЕЙНАЯ Папа может вар п/о 0.4кг. ОСТАНКИНО</v>
          </cell>
          <cell r="D172">
            <v>4160</v>
          </cell>
          <cell r="F172">
            <v>4161</v>
          </cell>
        </row>
        <row r="173">
          <cell r="A173" t="str">
            <v>6411 ВЕТЧ.РУБЛЕНАЯ ПМ в/у срез 0.3кг 6шт.  ОСТАНКИНО</v>
          </cell>
          <cell r="D173">
            <v>10</v>
          </cell>
          <cell r="F173">
            <v>10</v>
          </cell>
        </row>
        <row r="174">
          <cell r="A174" t="str">
            <v>6415 БАЛЫКОВАЯ Коровино п/к в/у 0.84кг 6шт.  ОСТАНКИНО</v>
          </cell>
          <cell r="D174">
            <v>54</v>
          </cell>
          <cell r="F174">
            <v>54</v>
          </cell>
        </row>
        <row r="175">
          <cell r="A175" t="str">
            <v>6426 КЛАССИЧЕСКАЯ ПМ вар п/о 0.3кг 8шт.  ОСТАНКИНО</v>
          </cell>
          <cell r="D175">
            <v>2038</v>
          </cell>
          <cell r="F175">
            <v>2038</v>
          </cell>
        </row>
        <row r="176">
          <cell r="A176" t="str">
            <v>6448 СВИНИНА МАДЕРА с/к с/н в/у 1/100 10шт.   ОСТАНКИНО</v>
          </cell>
          <cell r="D176">
            <v>336</v>
          </cell>
          <cell r="F176">
            <v>336</v>
          </cell>
        </row>
        <row r="177">
          <cell r="A177" t="str">
            <v>6453 ЭКСТРА Папа может с/к с/н в/у 1/100 14шт.   ОСТАНКИНО</v>
          </cell>
          <cell r="D177">
            <v>1467</v>
          </cell>
          <cell r="F177">
            <v>1467</v>
          </cell>
        </row>
        <row r="178">
          <cell r="A178" t="str">
            <v>6454 АРОМАТНАЯ с/к с/н в/у 1/100 14шт.  ОСТАНКИНО</v>
          </cell>
          <cell r="D178">
            <v>1408</v>
          </cell>
          <cell r="F178">
            <v>1408</v>
          </cell>
        </row>
        <row r="179">
          <cell r="A179" t="str">
            <v>6459 СЕРВЕЛАТ ШВЕЙЦАРСК. в/к с/н в/у 1/100*10  ОСТАНКИНО</v>
          </cell>
          <cell r="D179">
            <v>633</v>
          </cell>
          <cell r="F179">
            <v>633</v>
          </cell>
        </row>
        <row r="180">
          <cell r="A180" t="str">
            <v>6470 ВЕТЧ.МРАМОРНАЯ в/у_45с  ОСТАНКИНО</v>
          </cell>
          <cell r="D180">
            <v>60.4</v>
          </cell>
          <cell r="F180">
            <v>60.4</v>
          </cell>
        </row>
        <row r="181">
          <cell r="A181" t="str">
            <v>6492 ШПИК С ЧЕСНОК.И ПЕРЦЕМ к/в в/у 0.3кг_45c  ОСТАНКИНО</v>
          </cell>
          <cell r="D181">
            <v>209</v>
          </cell>
          <cell r="F181">
            <v>209</v>
          </cell>
        </row>
        <row r="182">
          <cell r="A182" t="str">
            <v>6495 ВЕТЧ.МРАМОРНАЯ в/у срез 0.3кг 6шт_45с  ОСТАНКИНО</v>
          </cell>
          <cell r="D182">
            <v>645</v>
          </cell>
          <cell r="F182">
            <v>645</v>
          </cell>
        </row>
        <row r="183">
          <cell r="A183" t="str">
            <v>6527 ШПИКАЧКИ СОЧНЫЕ ПМ сар б/о мгс 1*3 45с ОСТАНКИНО</v>
          </cell>
          <cell r="D183">
            <v>511.84</v>
          </cell>
          <cell r="F183">
            <v>511.84</v>
          </cell>
        </row>
        <row r="184">
          <cell r="A184" t="str">
            <v>6528 ШПИКАЧКИ СОЧНЫЕ ПМ сар б/о мгс 0.4кг 45с  ОСТАНКИНО</v>
          </cell>
          <cell r="D184">
            <v>1</v>
          </cell>
          <cell r="F184">
            <v>1</v>
          </cell>
        </row>
        <row r="185">
          <cell r="A185" t="str">
            <v>6586 МРАМОРНАЯ И БАЛЫКОВАЯ в/к с/н мгс 1/90 ОСТАНКИНО</v>
          </cell>
          <cell r="D185">
            <v>395</v>
          </cell>
          <cell r="F185">
            <v>395</v>
          </cell>
        </row>
        <row r="186">
          <cell r="A186" t="str">
            <v>6609 С ГОВЯДИНОЙ ПМ сар б/о мгс 0.4кг_45с ОСТАНКИНО</v>
          </cell>
          <cell r="D186">
            <v>53</v>
          </cell>
          <cell r="F186">
            <v>53</v>
          </cell>
        </row>
        <row r="187">
          <cell r="A187" t="str">
            <v>6616 МОЛОЧНЫЕ КЛАССИЧЕСКИЕ сос п/о в/у 0.3кг  ОСТАНКИНО</v>
          </cell>
          <cell r="D187">
            <v>294</v>
          </cell>
          <cell r="F187">
            <v>294</v>
          </cell>
        </row>
        <row r="188">
          <cell r="A188" t="str">
            <v>6653 ШПИКАЧКИ СОЧНЫЕ С БЕКОНОМ п/о мгс 0.3кг. ОСТАНКИНО</v>
          </cell>
          <cell r="D188">
            <v>41</v>
          </cell>
          <cell r="F188">
            <v>41</v>
          </cell>
        </row>
        <row r="189">
          <cell r="A189" t="str">
            <v>6666 БОЯНСКАЯ Папа может п/к в/у 0,28кг 8 шт. ОСТАНКИНО</v>
          </cell>
          <cell r="D189">
            <v>1447</v>
          </cell>
          <cell r="F189">
            <v>1450</v>
          </cell>
        </row>
        <row r="190">
          <cell r="A190" t="str">
            <v>6683 СЕРВЕЛАТ ЗЕРНИСТЫЙ ПМ в/к в/у 0,35кг  ОСТАНКИНО</v>
          </cell>
          <cell r="D190">
            <v>3965</v>
          </cell>
          <cell r="F190">
            <v>3965</v>
          </cell>
        </row>
        <row r="191">
          <cell r="A191" t="str">
            <v>6684 СЕРВЕЛАТ КАРЕЛЬСКИЙ ПМ в/к в/у 0.28кг  ОСТАНКИНО</v>
          </cell>
          <cell r="D191">
            <v>3099</v>
          </cell>
          <cell r="F191">
            <v>3102</v>
          </cell>
        </row>
        <row r="192">
          <cell r="A192" t="str">
            <v>6689 СЕРВЕЛАТ ОХОТНИЧИЙ ПМ в/к в/у 0,35кг 8шт  ОСТАНКИНО</v>
          </cell>
          <cell r="D192">
            <v>4083</v>
          </cell>
          <cell r="F192">
            <v>4089</v>
          </cell>
        </row>
        <row r="193">
          <cell r="A193" t="str">
            <v>6697 СЕРВЕЛАТ ФИНСКИЙ ПМ в/к в/у 0,35кг 8шт.  ОСТАНКИНО</v>
          </cell>
          <cell r="D193">
            <v>5884</v>
          </cell>
          <cell r="F193">
            <v>5886</v>
          </cell>
        </row>
        <row r="194">
          <cell r="A194" t="str">
            <v>6713 СОЧНЫЙ ГРИЛЬ ПМ сос п/о мгс 0.41кг 8шт.  ОСТАНКИНО</v>
          </cell>
          <cell r="D194">
            <v>2204</v>
          </cell>
          <cell r="F194">
            <v>2204</v>
          </cell>
        </row>
        <row r="195">
          <cell r="A195" t="str">
            <v>6722 СОЧНЫЕ ПМ сос п/о мгс 0,41кг 10шт.  ОСТАНКИНО</v>
          </cell>
          <cell r="D195">
            <v>5778</v>
          </cell>
          <cell r="F195">
            <v>5780</v>
          </cell>
        </row>
        <row r="196">
          <cell r="A196" t="str">
            <v>6724 МОЛОЧНЫЕ ПМ сос п/о мгс 0.41кг 10шт.  ОСТАНКИНО</v>
          </cell>
          <cell r="D196">
            <v>184</v>
          </cell>
          <cell r="F196">
            <v>184</v>
          </cell>
        </row>
        <row r="197">
          <cell r="A197" t="str">
            <v>6726 СЛИВОЧНЫЕ ПМ сос п/о мгс 0.41кг 10шт.  ОСТАНКИНО</v>
          </cell>
          <cell r="D197">
            <v>2178</v>
          </cell>
          <cell r="F197">
            <v>2183</v>
          </cell>
        </row>
        <row r="198">
          <cell r="A198" t="str">
            <v>6762 СЛИВОЧНЫЕ сос ц/о мгс 0.41кг 8шт.  ОСТАНКИНО</v>
          </cell>
          <cell r="D198">
            <v>102</v>
          </cell>
          <cell r="F198">
            <v>102</v>
          </cell>
        </row>
        <row r="199">
          <cell r="A199" t="str">
            <v>6765 РУБЛЕНЫЕ сос ц/о мгс 0.36кг 6шт.  ОСТАНКИНО</v>
          </cell>
          <cell r="D199">
            <v>619</v>
          </cell>
          <cell r="F199">
            <v>619</v>
          </cell>
        </row>
        <row r="200">
          <cell r="A200" t="str">
            <v>6773 САЛЯМИ Папа может п/к в/у 0,28кг 8шт.  ОСТАНКИНО</v>
          </cell>
          <cell r="D200">
            <v>708</v>
          </cell>
          <cell r="F200">
            <v>708</v>
          </cell>
        </row>
        <row r="201">
          <cell r="A201" t="str">
            <v>6777 МЯСНЫЕ С ГОВЯДИНОЙ ПМ сос п/о мгс 0.4кг  ОСТАНКИНО</v>
          </cell>
          <cell r="D201">
            <v>1307</v>
          </cell>
          <cell r="F201">
            <v>1307</v>
          </cell>
        </row>
        <row r="202">
          <cell r="A202" t="str">
            <v>6785 ВЕНСКАЯ САЛЯМИ п/к в/у 0.33кг 8шт.  ОСТАНКИНО</v>
          </cell>
          <cell r="D202">
            <v>345</v>
          </cell>
          <cell r="F202">
            <v>345</v>
          </cell>
        </row>
        <row r="203">
          <cell r="A203" t="str">
            <v>6787 СЕРВЕЛАТ КРЕМЛЕВСКИЙ в/к в/у 0,33кг 8шт.  ОСТАНКИНО</v>
          </cell>
          <cell r="D203">
            <v>244</v>
          </cell>
          <cell r="F203">
            <v>244</v>
          </cell>
        </row>
        <row r="204">
          <cell r="A204" t="str">
            <v>6793 БАЛЫКОВАЯ в/к в/у 0,33кг 8шт.  ОСТАНКИНО</v>
          </cell>
          <cell r="D204">
            <v>531</v>
          </cell>
          <cell r="F204">
            <v>531</v>
          </cell>
        </row>
        <row r="205">
          <cell r="A205" t="str">
            <v>6794 БАЛЫКОВАЯ в/к в/у  ОСТАНКИНО</v>
          </cell>
          <cell r="D205">
            <v>29.22</v>
          </cell>
          <cell r="F205">
            <v>29.22</v>
          </cell>
        </row>
        <row r="206">
          <cell r="A206" t="str">
            <v>6801 ОСТАНКИНСКАЯ вар п/о 0.4кг 8шт.  ОСТАНКИНО</v>
          </cell>
          <cell r="D206">
            <v>63</v>
          </cell>
          <cell r="F206">
            <v>63</v>
          </cell>
        </row>
        <row r="207">
          <cell r="A207" t="str">
            <v>6829 МОЛОЧНЫЕ КЛАССИЧЕСКИЕ сос п/о мгс 2*4_С  ОСТАНКИНО</v>
          </cell>
          <cell r="D207">
            <v>623.20000000000005</v>
          </cell>
          <cell r="F207">
            <v>623.20000000000005</v>
          </cell>
        </row>
        <row r="208">
          <cell r="A208" t="str">
            <v>6837 ФИЛЕЙНЫЕ Папа Может сос ц/о мгс 0.4кг  ОСТАНКИНО</v>
          </cell>
          <cell r="D208">
            <v>1178</v>
          </cell>
          <cell r="F208">
            <v>1178</v>
          </cell>
        </row>
        <row r="209">
          <cell r="A209" t="str">
            <v>6842 ДЫМОВИЦА ИЗ ОКОРОКА к/в мл/к в/у 0,3кг  ОСТАНКИНО</v>
          </cell>
          <cell r="D209">
            <v>74</v>
          </cell>
          <cell r="F209">
            <v>74</v>
          </cell>
        </row>
        <row r="210">
          <cell r="A210" t="str">
            <v>6852 МОЛОЧНЫЕ ПРЕМИУМ ПМ сос п/о в/ у 1/350  ОСТАНКИНО</v>
          </cell>
          <cell r="D210">
            <v>1783</v>
          </cell>
          <cell r="F210">
            <v>1783</v>
          </cell>
        </row>
        <row r="211">
          <cell r="A211" t="str">
            <v>6854 МОЛОЧНЫЕ ПРЕМИУМ ПМ сос п/о мгс 0.6кг  ОСТАНКИНО</v>
          </cell>
          <cell r="D211">
            <v>85</v>
          </cell>
          <cell r="F211">
            <v>85</v>
          </cell>
        </row>
        <row r="212">
          <cell r="A212" t="str">
            <v>6861 ДОМАШНИЙ РЕЦЕПТ Коровино вар п/о  ОСТАНКИНО</v>
          </cell>
          <cell r="D212">
            <v>313.89999999999998</v>
          </cell>
          <cell r="F212">
            <v>313.89999999999998</v>
          </cell>
        </row>
        <row r="213">
          <cell r="A213" t="str">
            <v>6862 ДОМАШНИЙ РЕЦЕПТ СО ШПИК. Коровино вар п/о  ОСТАНКИНО</v>
          </cell>
          <cell r="D213">
            <v>48.1</v>
          </cell>
          <cell r="F213">
            <v>48.1</v>
          </cell>
        </row>
        <row r="214">
          <cell r="A214" t="str">
            <v>6866 ВЕТЧ.НЕЖНАЯ Коровино п/о_Маяк  ОСТАНКИНО</v>
          </cell>
          <cell r="D214">
            <v>224.5</v>
          </cell>
          <cell r="F214">
            <v>224.5</v>
          </cell>
        </row>
        <row r="215">
          <cell r="A215" t="str">
            <v>6909 ДЛЯ ДЕТЕЙ сос п/о мгс 0.33кг 8шт.  ОСТАНКИНО</v>
          </cell>
          <cell r="D215">
            <v>316</v>
          </cell>
          <cell r="F215">
            <v>316</v>
          </cell>
        </row>
        <row r="216">
          <cell r="A216" t="str">
            <v>6919 БЕКОН с/к с/н в/у 1/180 10шт.  ОСТАНКИНО</v>
          </cell>
          <cell r="D216">
            <v>255</v>
          </cell>
          <cell r="F216">
            <v>255</v>
          </cell>
        </row>
        <row r="217">
          <cell r="A217" t="str">
            <v>6921 БЕКОН Папа может с/к с/н в/у 1/140 10шт  ОСТАНКИНО</v>
          </cell>
          <cell r="D217">
            <v>251</v>
          </cell>
          <cell r="F217">
            <v>251</v>
          </cell>
        </row>
        <row r="218">
          <cell r="A218" t="str">
            <v>6948 МОЛОЧНЫЕ ПРЕМИУМ.ПМ сос п/о мгс 1,5*4 Останкино</v>
          </cell>
          <cell r="D218">
            <v>115.7</v>
          </cell>
          <cell r="F218">
            <v>115.7</v>
          </cell>
        </row>
        <row r="219">
          <cell r="A219" t="str">
            <v>6951 СЛИВОЧНЫЕ Папа может сос п/о мгс 1.5*4  ОСТАНКИНО</v>
          </cell>
          <cell r="D219">
            <v>89.3</v>
          </cell>
          <cell r="F219">
            <v>89.3</v>
          </cell>
        </row>
        <row r="220">
          <cell r="A220" t="str">
            <v>6955 СОЧНЫЕ Папа может сос п/о мгс1.5*4_А Останкино</v>
          </cell>
          <cell r="D220">
            <v>1102.55</v>
          </cell>
          <cell r="F220">
            <v>1104.075</v>
          </cell>
        </row>
        <row r="221">
          <cell r="A221" t="str">
            <v>6962 МЯСНИКС ПМ сос б/о мгс 1/160 10шт.  ОСТАНКИНО</v>
          </cell>
          <cell r="D221">
            <v>2</v>
          </cell>
          <cell r="F221">
            <v>2</v>
          </cell>
        </row>
        <row r="222">
          <cell r="A222" t="str">
            <v>6987 СУПЕР СЫТНЫЕ ПМ сос п/о мгс 0.6кг 8 шт.  ОСТАНКИНО</v>
          </cell>
          <cell r="D222">
            <v>18</v>
          </cell>
          <cell r="F222">
            <v>18</v>
          </cell>
        </row>
        <row r="223">
          <cell r="A223" t="str">
            <v>7001 КЛАССИЧЕСКИЕ Папа может сар б/о мгс 1*3  ОСТАНКИНО</v>
          </cell>
          <cell r="D223">
            <v>323.60000000000002</v>
          </cell>
          <cell r="F223">
            <v>323.60000000000002</v>
          </cell>
        </row>
        <row r="224">
          <cell r="A224" t="str">
            <v>7035 ВЕТЧ.КЛАССИЧЕСКАЯ ПМ п/о 0.35кг 8шт.  ОСТАНКИНО</v>
          </cell>
          <cell r="D224">
            <v>330</v>
          </cell>
          <cell r="F224">
            <v>330</v>
          </cell>
        </row>
        <row r="225">
          <cell r="A225" t="str">
            <v>7038 С ГОВЯДИНОЙ ПМ сос п/о мгс 1.5*4  ОСТАНКИНО</v>
          </cell>
          <cell r="D225">
            <v>154.5</v>
          </cell>
          <cell r="F225">
            <v>154.5</v>
          </cell>
        </row>
        <row r="226">
          <cell r="A226" t="str">
            <v>7040 С ИНДЕЙКОЙ ПМ сос ц/о в/у 1/270 8шт.  ОСТАНКИНО</v>
          </cell>
          <cell r="D226">
            <v>270</v>
          </cell>
          <cell r="F226">
            <v>270</v>
          </cell>
        </row>
        <row r="227">
          <cell r="A227" t="str">
            <v>7045 БЕКОН Папа может с/к с/н в/у 1/250 7 шт ОСТАНКИНО</v>
          </cell>
          <cell r="D227">
            <v>13</v>
          </cell>
          <cell r="F227">
            <v>13</v>
          </cell>
        </row>
        <row r="228">
          <cell r="A228" t="str">
            <v>7052 ПЕППЕРОНИ с/к с/н мгс 1*2_HRC  ОСТАНКИНО</v>
          </cell>
          <cell r="D228">
            <v>4</v>
          </cell>
          <cell r="F228">
            <v>4</v>
          </cell>
        </row>
        <row r="229">
          <cell r="A229" t="str">
            <v>7053 БЕКОН ДЛЯ КУЛИНАРИИ с/к с/н мгс 1*2_HRC  ОСТАНКИНО</v>
          </cell>
          <cell r="D229">
            <v>23.044</v>
          </cell>
          <cell r="F229">
            <v>23.044</v>
          </cell>
        </row>
        <row r="230">
          <cell r="A230" t="str">
            <v>7059 ШПИКАЧКИ СОЧНЫЕ С БЕК. п/о мгс 0.3кг_60с  ОСТАНКИНО</v>
          </cell>
          <cell r="D230">
            <v>100</v>
          </cell>
          <cell r="F230">
            <v>100</v>
          </cell>
        </row>
        <row r="231">
          <cell r="A231" t="str">
            <v>7066 СОЧНЫЕ ПМ сос п/о мгс 0.41кг 10шт_50с  ОСТАНКИНО</v>
          </cell>
          <cell r="D231">
            <v>1609</v>
          </cell>
          <cell r="F231">
            <v>1609</v>
          </cell>
        </row>
        <row r="232">
          <cell r="A232" t="str">
            <v>7070 СОЧНЫЕ ПМ сос п/о мгс 1.5*4_А_50с  ОСТАНКИНО</v>
          </cell>
          <cell r="D232">
            <v>2379.5</v>
          </cell>
          <cell r="F232">
            <v>2379.5</v>
          </cell>
        </row>
        <row r="233">
          <cell r="A233" t="str">
            <v>7073 МОЛОЧ.ПРЕМИУМ ПМ сос п/о в/у 1/350_50с  ОСТАНКИНО</v>
          </cell>
          <cell r="D233">
            <v>536</v>
          </cell>
          <cell r="F233">
            <v>536</v>
          </cell>
        </row>
        <row r="234">
          <cell r="A234" t="str">
            <v>7074 МОЛОЧ.ПРЕМИУМ ПМ сос п/о мгс 0.6кг_50с  ОСТАНКИНО</v>
          </cell>
          <cell r="D234">
            <v>253</v>
          </cell>
          <cell r="F234">
            <v>253</v>
          </cell>
        </row>
        <row r="235">
          <cell r="A235" t="str">
            <v>7075 МОЛОЧ.ПРЕМИУМ ПМ сос п/о мгс 1.5*4_О_50с  ОСТАНКИНО</v>
          </cell>
          <cell r="D235">
            <v>237.2</v>
          </cell>
          <cell r="F235">
            <v>237.2</v>
          </cell>
        </row>
        <row r="236">
          <cell r="A236" t="str">
            <v>7077 МЯСНЫЕ С ГОВЯД.ПМ сос п/о мгс 0.4кг_50с  ОСТАНКИНО</v>
          </cell>
          <cell r="D236">
            <v>6</v>
          </cell>
          <cell r="F236">
            <v>6</v>
          </cell>
        </row>
        <row r="237">
          <cell r="A237" t="str">
            <v>7080 СЛИВОЧНЫЕ ПМ сос п/о мгс 0.41кг 10шт. 50с  ОСТАНКИНО</v>
          </cell>
          <cell r="D237">
            <v>1335</v>
          </cell>
          <cell r="F237">
            <v>1335</v>
          </cell>
        </row>
        <row r="238">
          <cell r="A238" t="str">
            <v>7082 СЛИВОЧНЫЕ ПМ сос п/о мгс 1.5*4_50с  ОСТАНКИНО</v>
          </cell>
          <cell r="D238">
            <v>113</v>
          </cell>
          <cell r="F238">
            <v>113</v>
          </cell>
        </row>
        <row r="239">
          <cell r="A239" t="str">
            <v>7087 ШПИК С ЧЕСНОК.И ПЕРЦЕМ к/в в/у 0.3кг_50с  ОСТАНКИНО</v>
          </cell>
          <cell r="D239">
            <v>3</v>
          </cell>
          <cell r="F239">
            <v>3</v>
          </cell>
        </row>
        <row r="240">
          <cell r="A240" t="str">
            <v>7090 СВИНИНА ПО-ДОМ. к/в мл/к в/у 0.3кг_50с  ОСТАНКИНО</v>
          </cell>
          <cell r="D240">
            <v>8</v>
          </cell>
          <cell r="F240">
            <v>8</v>
          </cell>
        </row>
        <row r="241">
          <cell r="A241" t="str">
            <v>7092 БЕКОН Папа может с/к с/н в/у 1/140_50с  ОСТАНКИНО</v>
          </cell>
          <cell r="D241">
            <v>567</v>
          </cell>
          <cell r="F241">
            <v>567</v>
          </cell>
        </row>
        <row r="242">
          <cell r="A242" t="str">
            <v>7103 БЕКОН с/к с/н в/у 1/180 10шт.  ОСТАНКИНО</v>
          </cell>
          <cell r="D242">
            <v>64</v>
          </cell>
          <cell r="F242">
            <v>64</v>
          </cell>
        </row>
        <row r="243">
          <cell r="A243" t="str">
            <v>Балык говяжий с/к "Эликатессе" 0,10 кг.шт. нарезка (лоток с ср.защ.атм.)  СПК</v>
          </cell>
          <cell r="D243">
            <v>141</v>
          </cell>
          <cell r="F243">
            <v>141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235</v>
          </cell>
          <cell r="F244">
            <v>235</v>
          </cell>
        </row>
        <row r="245">
          <cell r="A245" t="str">
            <v>Балыковая с/к 200 гр. срез "Эликатессе" термоформ.пак.  СПК</v>
          </cell>
          <cell r="D245">
            <v>81</v>
          </cell>
          <cell r="F245">
            <v>81</v>
          </cell>
        </row>
        <row r="246">
          <cell r="A246" t="str">
            <v>БОНУС ДОМАШНИЙ РЕЦЕПТ Коровино 0.5кг 8шт. (6305)</v>
          </cell>
          <cell r="D246">
            <v>44</v>
          </cell>
          <cell r="F246">
            <v>44</v>
          </cell>
        </row>
        <row r="247">
          <cell r="A247" t="str">
            <v>БОНУС ДОМАШНИЙ РЕЦЕПТ Коровино вар п/о (5324)</v>
          </cell>
          <cell r="D247">
            <v>44</v>
          </cell>
          <cell r="F247">
            <v>44</v>
          </cell>
        </row>
        <row r="248">
          <cell r="A248" t="str">
            <v>БОНУС СОЧНЫЕ Папа может сос п/о мгс 1.5*4 (6954)  ОСТАНКИНО</v>
          </cell>
          <cell r="D248">
            <v>284.05</v>
          </cell>
          <cell r="F248">
            <v>284.05</v>
          </cell>
        </row>
        <row r="249">
          <cell r="A249" t="str">
            <v>БОНУС СОЧНЫЕ сос п/о мгс 0.41кг_UZ (6087)  ОСТАНКИНО</v>
          </cell>
          <cell r="D249">
            <v>100</v>
          </cell>
          <cell r="F249">
            <v>100</v>
          </cell>
        </row>
        <row r="250">
          <cell r="A250" t="str">
            <v>БОНУС_ 457  Колбаса Молочная ТМ Особый рецепт ВЕС большой батон  ПОКОМ</v>
          </cell>
          <cell r="F250">
            <v>905.346</v>
          </cell>
        </row>
        <row r="251">
          <cell r="A251" t="str">
            <v>БОНУС_079  Колбаса Сервелат Кремлевский,  0.35 кг, ПОКОМ</v>
          </cell>
          <cell r="F251">
            <v>1370</v>
          </cell>
        </row>
        <row r="252">
          <cell r="A252" t="str">
            <v>БОНУС_302  Сосиски Сочинки по-баварски,  0.4кг, ТМ Стародворье  ПОКОМ</v>
          </cell>
          <cell r="F252">
            <v>498</v>
          </cell>
        </row>
        <row r="253">
          <cell r="A253" t="str">
            <v>БОНУС_312  Ветчина Филейская ВЕС ТМ  Вязанка ТС Столичная  ПОКОМ</v>
          </cell>
          <cell r="F253">
            <v>591.79999999999995</v>
          </cell>
        </row>
        <row r="254">
          <cell r="A254" t="str">
            <v>БОНУС_Готовые чебупели с ветчиной и сыром Горячая штучка 0,3кг зам  ПОКОМ</v>
          </cell>
          <cell r="F254">
            <v>832</v>
          </cell>
        </row>
        <row r="255">
          <cell r="A255" t="str">
            <v>БОНУС_Готовые чебупели сочные с мясом ТМ Горячая штучка  0,3кг зам    ПОКОМ</v>
          </cell>
          <cell r="F255">
            <v>42</v>
          </cell>
        </row>
        <row r="256">
          <cell r="A256" t="str">
            <v>БОНУС_Колбаса вареная Филейская ТМ Вязанка. ВЕС  ПОКОМ</v>
          </cell>
          <cell r="F256">
            <v>5.3</v>
          </cell>
        </row>
        <row r="257">
          <cell r="A257" t="str">
            <v>БОНУС_Пельмени Отборные из свинины и говядины 0,9 кг ТМ Стародворье ТС Медвежье ушко  ПОКОМ</v>
          </cell>
          <cell r="F257">
            <v>595</v>
          </cell>
        </row>
        <row r="258">
          <cell r="A258" t="str">
            <v>БОНУС_ПолуКоп п/к 250 гр.шт. термоформ.пак.  СПК</v>
          </cell>
          <cell r="D258">
            <v>20</v>
          </cell>
          <cell r="F258">
            <v>20</v>
          </cell>
        </row>
        <row r="259">
          <cell r="A259" t="str">
            <v>Бутербродная вареная 0,47 кг шт.  СПК</v>
          </cell>
          <cell r="D259">
            <v>88</v>
          </cell>
          <cell r="F259">
            <v>88</v>
          </cell>
        </row>
        <row r="260">
          <cell r="A260" t="str">
            <v>Вацлавская п/к (черева) 390 гр.шт. термоус.пак  СПК</v>
          </cell>
          <cell r="D260">
            <v>29</v>
          </cell>
          <cell r="F260">
            <v>29</v>
          </cell>
        </row>
        <row r="261">
          <cell r="A261" t="str">
            <v>ВЫВЕДЕНА!Пельмени Отборные из свинины и говядины 0,43 кг ТМ Стародворье  ПОКОМ</v>
          </cell>
          <cell r="F261">
            <v>1</v>
          </cell>
        </row>
        <row r="262">
          <cell r="A262" t="str">
            <v>Готовые бельмеши сочные с мясом ТМ Горячая штучка 0,3кг зам  ПОКОМ</v>
          </cell>
          <cell r="D262">
            <v>7</v>
          </cell>
          <cell r="F262">
            <v>290</v>
          </cell>
        </row>
        <row r="263">
          <cell r="A263" t="str">
            <v>Готовые чебупели острые с мясом Горячая штучка 0,3 кг зам  ПОКОМ</v>
          </cell>
          <cell r="D263">
            <v>14</v>
          </cell>
          <cell r="F263">
            <v>510</v>
          </cell>
        </row>
        <row r="264">
          <cell r="A264" t="str">
            <v>Готовые чебупели с ветчиной и сыром Горячая штучка 0,3кг зам  ПОКОМ</v>
          </cell>
          <cell r="D264">
            <v>2396</v>
          </cell>
          <cell r="F264">
            <v>3788</v>
          </cell>
        </row>
        <row r="265">
          <cell r="A265" t="str">
            <v>Готовые чебупели сочные с мясом ТМ Горячая штучка  0,3кг зам  ПОКОМ</v>
          </cell>
          <cell r="D265">
            <v>1544</v>
          </cell>
          <cell r="F265">
            <v>3020</v>
          </cell>
        </row>
        <row r="266">
          <cell r="A266" t="str">
            <v>Готовые чебуреки с мясом ТМ Горячая штучка 0,09 кг флоу-пак ПОКОМ</v>
          </cell>
          <cell r="F266">
            <v>431</v>
          </cell>
        </row>
        <row r="267">
          <cell r="A267" t="str">
            <v>Гуцульская с/к "КолбасГрад" 160 гр.шт. термоус. пак  СПК</v>
          </cell>
          <cell r="D267">
            <v>154</v>
          </cell>
          <cell r="F267">
            <v>154</v>
          </cell>
        </row>
        <row r="268">
          <cell r="A268" t="str">
            <v>Дельгаро с/в "Эликатессе" 140 гр.шт.  СПК</v>
          </cell>
          <cell r="D268">
            <v>79</v>
          </cell>
          <cell r="F268">
            <v>79</v>
          </cell>
        </row>
        <row r="269">
          <cell r="A269" t="str">
            <v>Деревенская с чесночком и сальцем п/к (черева) 390 гр.шт. термоус. пак.  СПК</v>
          </cell>
          <cell r="D269">
            <v>203</v>
          </cell>
          <cell r="F269">
            <v>203</v>
          </cell>
        </row>
        <row r="270">
          <cell r="A270" t="str">
            <v>Докторская вареная в/с  СПК</v>
          </cell>
          <cell r="D270">
            <v>5</v>
          </cell>
          <cell r="F270">
            <v>5</v>
          </cell>
        </row>
        <row r="271">
          <cell r="A271" t="str">
            <v>Докторская вареная в/с 0,47 кг шт.  СПК</v>
          </cell>
          <cell r="D271">
            <v>77</v>
          </cell>
          <cell r="F271">
            <v>77</v>
          </cell>
        </row>
        <row r="272">
          <cell r="A272" t="str">
            <v>Докторская вареная термоус.пак. "Высокий вкус"  СПК</v>
          </cell>
          <cell r="D272">
            <v>93.4</v>
          </cell>
          <cell r="F272">
            <v>93.4</v>
          </cell>
        </row>
        <row r="273">
          <cell r="A273" t="str">
            <v>ЖАР-ладушки с клубникой и вишней ТМ Стародворье 0,2 кг ПОКОМ</v>
          </cell>
          <cell r="D273">
            <v>2</v>
          </cell>
          <cell r="F273">
            <v>404</v>
          </cell>
        </row>
        <row r="274">
          <cell r="A274" t="str">
            <v>ЖАР-ладушки с мясом 0,2кг ТМ Стародворье  ПОКОМ</v>
          </cell>
          <cell r="D274">
            <v>6</v>
          </cell>
          <cell r="F274">
            <v>536</v>
          </cell>
        </row>
        <row r="275">
          <cell r="A275" t="str">
            <v>ЖАР-ладушки с яблоком и грушей ТМ Стародворье 0,2 кг. ПОКОМ</v>
          </cell>
          <cell r="F275">
            <v>283</v>
          </cell>
        </row>
        <row r="276">
          <cell r="A276" t="str">
            <v>Карбонад Юбилейный термоус.пак.  СПК</v>
          </cell>
          <cell r="D276">
            <v>34.689</v>
          </cell>
          <cell r="F276">
            <v>34.689</v>
          </cell>
        </row>
        <row r="277">
          <cell r="A277" t="str">
            <v>Каша гречневая с говядиной "СПК" ж/б 0,340 кг.шт. термоус. пл. ЧМК  СПК</v>
          </cell>
          <cell r="D277">
            <v>4</v>
          </cell>
          <cell r="F277">
            <v>4</v>
          </cell>
        </row>
        <row r="278">
          <cell r="A278" t="str">
            <v>Каша перловая с говядиной "СПК" ж/б 0,340 кг.шт. термоус. пл. ЧМК СПК</v>
          </cell>
          <cell r="D278">
            <v>4</v>
          </cell>
          <cell r="F278">
            <v>29</v>
          </cell>
        </row>
        <row r="279">
          <cell r="A279" t="str">
            <v>Классическая с/к 80 гр.шт.нар. (лоток с ср.защ.атм.)  СПК</v>
          </cell>
          <cell r="D279">
            <v>10</v>
          </cell>
          <cell r="F279">
            <v>10</v>
          </cell>
        </row>
        <row r="280">
          <cell r="A280" t="str">
            <v>Колбаски ПодПивасики оригинальные с/к 0,10 кг.шт. термофор.пак.  СПК</v>
          </cell>
          <cell r="D280">
            <v>595</v>
          </cell>
          <cell r="F280">
            <v>595</v>
          </cell>
        </row>
        <row r="281">
          <cell r="A281" t="str">
            <v>Колбаски ПодПивасики острые с/к 0,10 кг.шт. термофор.пак.  СПК</v>
          </cell>
          <cell r="D281">
            <v>642</v>
          </cell>
          <cell r="F281">
            <v>642</v>
          </cell>
        </row>
        <row r="282">
          <cell r="A282" t="str">
            <v>Колбаски ПодПивасики с сыром с/к 100 гр.шт. (в ср.защ.атм.)  СПК</v>
          </cell>
          <cell r="D282">
            <v>75</v>
          </cell>
          <cell r="F282">
            <v>75</v>
          </cell>
        </row>
        <row r="283">
          <cell r="A283" t="str">
            <v>Круггетсы с сырным соусом ТМ Горячая штучка 0,25 кг зам  ПОКОМ</v>
          </cell>
          <cell r="D283">
            <v>7</v>
          </cell>
          <cell r="F283">
            <v>618</v>
          </cell>
        </row>
        <row r="284">
          <cell r="A284" t="str">
            <v>Круггетсы сочные ТМ Горячая штучка ТС Круггетсы 0,25 кг зам  ПОКОМ</v>
          </cell>
          <cell r="D284">
            <v>1150</v>
          </cell>
          <cell r="F284">
            <v>2301</v>
          </cell>
        </row>
        <row r="285">
          <cell r="A285" t="str">
            <v>Ла Фаворте с/в "Эликатессе" 140 гр.шт.  СПК</v>
          </cell>
          <cell r="D285">
            <v>138</v>
          </cell>
          <cell r="F285">
            <v>138</v>
          </cell>
        </row>
        <row r="286">
          <cell r="A286" t="str">
            <v>Ливерная Печеночная "Просто выгодно" 0,3 кг.шт.  СПК</v>
          </cell>
          <cell r="D286">
            <v>11</v>
          </cell>
          <cell r="F286">
            <v>11</v>
          </cell>
        </row>
        <row r="287">
          <cell r="A287" t="str">
            <v>Любительская вареная термоус.пак. "Высокий вкус"  СПК</v>
          </cell>
          <cell r="D287">
            <v>73.400000000000006</v>
          </cell>
          <cell r="F287">
            <v>73.400000000000006</v>
          </cell>
        </row>
        <row r="288">
          <cell r="A288" t="str">
            <v>Мини-пицца Владимирский стандарт с ветчиной и грибами 0,25кг ТМ Владимирский стандарт  ПОКОМ</v>
          </cell>
          <cell r="F288">
            <v>12</v>
          </cell>
        </row>
        <row r="289">
          <cell r="A289" t="str">
            <v>Мини-пицца с ветчиной и сыром 0,3кг ТМ Зареченские  ПОКОМ</v>
          </cell>
          <cell r="F289">
            <v>7</v>
          </cell>
        </row>
        <row r="290">
          <cell r="A290" t="str">
            <v>Мини-сосиски в тесте 0,3кг ТМ Зареченские  ПОКОМ</v>
          </cell>
          <cell r="F290">
            <v>2</v>
          </cell>
        </row>
        <row r="291">
          <cell r="A291" t="str">
            <v>Мини-сосиски в тесте 3,7кг ВЕС заморож. ТМ Зареченские  ПОКОМ</v>
          </cell>
          <cell r="F291">
            <v>218.20099999999999</v>
          </cell>
        </row>
        <row r="292">
          <cell r="A292" t="str">
            <v>Мини-чебуречки с мясом ВЕС 5,5кг ТМ Зареченские  ПОКОМ</v>
          </cell>
          <cell r="F292">
            <v>44</v>
          </cell>
        </row>
        <row r="293">
          <cell r="A293" t="str">
            <v>Мини-шарики с курочкой и сыром ТМ Зареченские ВЕС  ПОКОМ</v>
          </cell>
          <cell r="F293">
            <v>157.4</v>
          </cell>
        </row>
        <row r="294">
          <cell r="A294" t="str">
            <v>Наггетсы Foodgital 0,25кг ТМ Горячая штучка  ПОКОМ</v>
          </cell>
          <cell r="F294">
            <v>29</v>
          </cell>
        </row>
        <row r="295">
          <cell r="A295" t="str">
            <v>Наггетсы из печи 0,25кг ТМ Вязанка ТС Няняггетсы Сливушки замор.  ПОКОМ</v>
          </cell>
          <cell r="D295">
            <v>22</v>
          </cell>
          <cell r="F295">
            <v>2707</v>
          </cell>
        </row>
        <row r="296">
          <cell r="A296" t="str">
            <v>Наггетсы Нагетосы Сочная курочка со сметаной и зеленью ТМ Горячая штучка 0,25 ПОКОМ</v>
          </cell>
          <cell r="D296">
            <v>1</v>
          </cell>
          <cell r="F296">
            <v>1</v>
          </cell>
        </row>
        <row r="297">
          <cell r="A297" t="str">
            <v>Наггетсы Нагетосы Сочная курочка ТМ Горячая штучка 0,25 кг зам  ПОКОМ</v>
          </cell>
          <cell r="D297">
            <v>20</v>
          </cell>
          <cell r="F297">
            <v>1836</v>
          </cell>
        </row>
        <row r="298">
          <cell r="A298" t="str">
            <v>Наггетсы с индейкой 0,25кг ТМ Вязанка ТС Няняггетсы Сливушки НД2 замор.  ПОКОМ</v>
          </cell>
          <cell r="D298">
            <v>18</v>
          </cell>
          <cell r="F298">
            <v>2391</v>
          </cell>
        </row>
        <row r="299">
          <cell r="A299" t="str">
            <v>Наггетсы с куриным филе и сыром ТМ Вязанка 0,25 кг ПОКОМ</v>
          </cell>
          <cell r="D299">
            <v>14</v>
          </cell>
          <cell r="F299">
            <v>1373</v>
          </cell>
        </row>
        <row r="300">
          <cell r="A300" t="str">
            <v>Наггетсы Хрустящие 0,3кг ТМ Зареченские  ПОКОМ</v>
          </cell>
          <cell r="F300">
            <v>128</v>
          </cell>
        </row>
        <row r="301">
          <cell r="A301" t="str">
            <v>Наггетсы Хрустящие ТМ Зареченские. ВЕС ПОКОМ</v>
          </cell>
          <cell r="D301">
            <v>6</v>
          </cell>
          <cell r="F301">
            <v>713.5</v>
          </cell>
        </row>
        <row r="302">
          <cell r="A302" t="str">
            <v>Оригинальная с перцем с/к  СПК</v>
          </cell>
          <cell r="D302">
            <v>88.55</v>
          </cell>
          <cell r="F302">
            <v>88.55</v>
          </cell>
        </row>
        <row r="303">
          <cell r="A303" t="str">
            <v>Оригинальная с перцем с/к 0,235 кг.шт.  СПК</v>
          </cell>
          <cell r="D303">
            <v>90</v>
          </cell>
          <cell r="F303">
            <v>90</v>
          </cell>
        </row>
        <row r="304">
          <cell r="A304" t="str">
            <v>Особая вареная  СПК</v>
          </cell>
          <cell r="D304">
            <v>4</v>
          </cell>
          <cell r="F304">
            <v>4</v>
          </cell>
        </row>
        <row r="305">
          <cell r="A305" t="str">
            <v>Паштет печеночный 140 гр.шт.  СПК</v>
          </cell>
          <cell r="D305">
            <v>24</v>
          </cell>
          <cell r="F305">
            <v>24</v>
          </cell>
        </row>
        <row r="306">
          <cell r="A306" t="str">
            <v>Пекерсы с индейкой в сливочном соусе ТМ Горячая штучка 0,25 кг зам  ПОКОМ</v>
          </cell>
          <cell r="D306">
            <v>6</v>
          </cell>
          <cell r="F306">
            <v>303</v>
          </cell>
        </row>
        <row r="307">
          <cell r="A307" t="str">
            <v>Пельмени Grandmeni с говядиной и свининой 0,7кг ТМ Горячая штучка  ПОКОМ</v>
          </cell>
          <cell r="F307">
            <v>478</v>
          </cell>
        </row>
        <row r="308">
          <cell r="A308" t="str">
            <v>Пельмени Бигбули #МЕГАВКУСИЩЕ с сочной грудинкой 0,9 кг  ПОКОМ</v>
          </cell>
          <cell r="F308">
            <v>4</v>
          </cell>
        </row>
        <row r="309">
          <cell r="A309" t="str">
            <v>Пельмени Бигбули #МЕГАВКУСИЩЕ с сочной грудинкой ТМ Горячая штучка 0,4 кг. ПОКОМ</v>
          </cell>
          <cell r="F309">
            <v>80</v>
          </cell>
        </row>
        <row r="310">
          <cell r="A310" t="str">
            <v>Пельмени Бигбули #МЕГАВКУСИЩЕ с сочной грудинкой ТМ Горячая штучка 0,7 кг. ПОКОМ</v>
          </cell>
          <cell r="D310">
            <v>3</v>
          </cell>
          <cell r="F310">
            <v>422</v>
          </cell>
        </row>
        <row r="311">
          <cell r="A311" t="str">
            <v>Пельмени Бигбули с мясом ТМ Горячая штучка. флоу-пак сфера 0,4 кг. ПОКОМ</v>
          </cell>
          <cell r="F311">
            <v>116</v>
          </cell>
        </row>
        <row r="312">
          <cell r="A312" t="str">
            <v>Пельмени Бигбули с мясом ТМ Горячая штучка. флоу-пак сфера 0,7 кг ПОКОМ</v>
          </cell>
          <cell r="D312">
            <v>40</v>
          </cell>
          <cell r="F312">
            <v>802</v>
          </cell>
        </row>
        <row r="313">
          <cell r="A313" t="str">
            <v>Пельмени Бигбули со сливоч.маслом (Мегамаслище) ТМ БУЛЬМЕНИ сфера 0,43. замор. ПОКОМ</v>
          </cell>
          <cell r="F313">
            <v>58</v>
          </cell>
        </row>
        <row r="314">
          <cell r="A314" t="str">
            <v>Пельмени Бигбули со сливочным маслом #МЕГАМАСЛИЩЕ Горячая штучка 0,9 кг  ПОКОМ</v>
          </cell>
          <cell r="D314">
            <v>2</v>
          </cell>
          <cell r="F314">
            <v>5</v>
          </cell>
        </row>
        <row r="315">
          <cell r="A315" t="str">
            <v>Пельмени Бигбули со сливочным маслом ТМ Горячая штучка, флоу-пак сфера 0,4. ПОКОМ</v>
          </cell>
          <cell r="D315">
            <v>3</v>
          </cell>
          <cell r="F315">
            <v>98</v>
          </cell>
        </row>
        <row r="316">
          <cell r="A316" t="str">
            <v>Пельмени Бигбули со сливочным маслом ТМ Горячая штучка, флоу-пак сфера 0,7. ПОКОМ</v>
          </cell>
          <cell r="D316">
            <v>1</v>
          </cell>
          <cell r="F316">
            <v>1079</v>
          </cell>
        </row>
        <row r="317">
          <cell r="A317" t="str">
            <v>Пельмени Бульмени по-сибирски с говядиной и свининой ТМ Горячая штучка 0,8 кг ПОКОМ</v>
          </cell>
          <cell r="F317">
            <v>869</v>
          </cell>
        </row>
        <row r="318">
          <cell r="A318" t="str">
            <v>Пельмени Бульмени с говядиной и свининой Горячая шт. 0,9 кг  ПОКОМ</v>
          </cell>
          <cell r="F318">
            <v>5</v>
          </cell>
        </row>
        <row r="319">
          <cell r="A319" t="str">
            <v>Пельмени Бульмени с говядиной и свининой Горячая штучка 0,43  ПОКОМ</v>
          </cell>
          <cell r="F319">
            <v>1</v>
          </cell>
        </row>
        <row r="320">
          <cell r="A320" t="str">
            <v>Пельмени Бульмени с говядиной и свининой Наваристые 2,7кг Горячая штучка ВЕС  ПОКОМ</v>
          </cell>
          <cell r="D320">
            <v>2.7</v>
          </cell>
          <cell r="F320">
            <v>137.80000000000001</v>
          </cell>
        </row>
        <row r="321">
          <cell r="A321" t="str">
            <v>Пельмени Бульмени с говядиной и свининой Наваристые 5кг Горячая штучка ВЕС  ПОКОМ</v>
          </cell>
          <cell r="D321">
            <v>25</v>
          </cell>
          <cell r="F321">
            <v>1046</v>
          </cell>
        </row>
        <row r="322">
          <cell r="A322" t="str">
            <v>Пельмени Бульмени с говядиной и свининой ТМ Горячая штучка. флоу-пак сфера 0,4 кг ПОКОМ</v>
          </cell>
          <cell r="D322">
            <v>22</v>
          </cell>
          <cell r="F322">
            <v>882</v>
          </cell>
        </row>
        <row r="323">
          <cell r="A323" t="str">
            <v>Пельмени Бульмени с говядиной и свининой ТМ Горячая штучка. флоу-пак сфера 0,7 кг ПОКОМ</v>
          </cell>
          <cell r="D323">
            <v>102</v>
          </cell>
          <cell r="F323">
            <v>2335</v>
          </cell>
        </row>
        <row r="324">
          <cell r="A324" t="str">
            <v>Пельмени Бульмени со сливочным маслом Горячая штучка 0,9 кг  ПОКОМ</v>
          </cell>
          <cell r="F324">
            <v>2</v>
          </cell>
        </row>
        <row r="325">
          <cell r="A325" t="str">
            <v>Пельмени Бульмени со сливочным маслом ТМ Горячая шт. 0,43 кг  ПОКОМ</v>
          </cell>
          <cell r="F325">
            <v>1</v>
          </cell>
        </row>
        <row r="326">
          <cell r="A326" t="str">
            <v>Пельмени Бульмени со сливочным маслом ТМ Горячая штучка. флоу-пак сфера 0,4 кг. ПОКОМ</v>
          </cell>
          <cell r="D326">
            <v>24</v>
          </cell>
          <cell r="F326">
            <v>1259</v>
          </cell>
        </row>
        <row r="327">
          <cell r="A327" t="str">
            <v>Пельмени Бульмени со сливочным маслом ТМ Горячая штучка.флоу-пак сфера 0,7 кг. ПОКОМ</v>
          </cell>
          <cell r="D327">
            <v>150</v>
          </cell>
          <cell r="F327">
            <v>2748</v>
          </cell>
        </row>
        <row r="328">
          <cell r="A328" t="str">
            <v>Пельмени Домашние с говядиной и свининой 0,7кг, сфера ТМ Зареченские  ПОКОМ</v>
          </cell>
          <cell r="F328">
            <v>8</v>
          </cell>
        </row>
        <row r="329">
          <cell r="A329" t="str">
            <v>Пельмени Домашние со сливочным маслом 0,7кг, сфера ТМ Зареченские  ПОКОМ</v>
          </cell>
          <cell r="F329">
            <v>22</v>
          </cell>
        </row>
        <row r="330">
          <cell r="A330" t="str">
            <v>Пельмени Медвежьи ушки с фермерскими сливками 0,7кг  ПОКОМ</v>
          </cell>
          <cell r="D330">
            <v>6</v>
          </cell>
          <cell r="F330">
            <v>338</v>
          </cell>
        </row>
        <row r="331">
          <cell r="A331" t="str">
            <v>Пельмени Медвежьи ушки с фермерской свининой и говядиной Малые 0,7кг  ПОКОМ</v>
          </cell>
          <cell r="D331">
            <v>6</v>
          </cell>
          <cell r="F331">
            <v>424</v>
          </cell>
        </row>
        <row r="332">
          <cell r="A332" t="str">
            <v>Пельмени Мясорубские с рубленой грудинкой ТМ Стародворье флоупак  0,7 кг. ПОКОМ</v>
          </cell>
          <cell r="F332">
            <v>76</v>
          </cell>
        </row>
        <row r="333">
          <cell r="A333" t="str">
            <v>Пельмени Мясорубские ТМ Стародворье фоупак равиоли 0,7 кг  ПОКОМ</v>
          </cell>
          <cell r="D333">
            <v>7</v>
          </cell>
          <cell r="F333">
            <v>1384</v>
          </cell>
        </row>
        <row r="334">
          <cell r="A334" t="str">
            <v>Пельмени Отборные из свинины и говядины 0,9 кг ТМ Стародворье ТС Медвежье ушко  ПОКОМ</v>
          </cell>
          <cell r="D334">
            <v>4</v>
          </cell>
          <cell r="F334">
            <v>195</v>
          </cell>
        </row>
        <row r="335">
          <cell r="A335" t="str">
            <v>Пельмени С говядиной и свининой, ВЕС, сфера пуговки Мясная Галерея  ПОКОМ</v>
          </cell>
          <cell r="D335">
            <v>5</v>
          </cell>
          <cell r="F335">
            <v>355</v>
          </cell>
        </row>
        <row r="336">
          <cell r="A336" t="str">
            <v>Пельмени Со свининой и говядиной ТМ Особый рецепт Любимая ложка 1,0 кг  ПОКОМ</v>
          </cell>
          <cell r="D336">
            <v>3</v>
          </cell>
          <cell r="F336">
            <v>624</v>
          </cell>
        </row>
        <row r="337">
          <cell r="A337" t="str">
            <v>Пельмени Сочные сфера 0,8 кг ТМ Стародворье  ПОКОМ</v>
          </cell>
          <cell r="D337">
            <v>2</v>
          </cell>
          <cell r="F337">
            <v>180</v>
          </cell>
        </row>
        <row r="338">
          <cell r="A338" t="str">
            <v>Пельмени Татарские 0,4кг ТМ Особый рецепт  ПОКОМ</v>
          </cell>
          <cell r="F338">
            <v>14</v>
          </cell>
        </row>
        <row r="339">
          <cell r="A339" t="str">
            <v>Пипперони с/к "Эликатессе" 0,10 кг.шт.  СПК</v>
          </cell>
          <cell r="D339">
            <v>9</v>
          </cell>
          <cell r="F339">
            <v>9</v>
          </cell>
        </row>
        <row r="340">
          <cell r="A340" t="str">
            <v>Пирожки с мясом 0,3кг ТМ Зареченские  ПОКОМ</v>
          </cell>
          <cell r="F340">
            <v>18</v>
          </cell>
        </row>
        <row r="341">
          <cell r="A341" t="str">
            <v>Пирожки с мясом 3,7кг ВЕС ТМ Зареченские  ПОКОМ</v>
          </cell>
          <cell r="D341">
            <v>11.1</v>
          </cell>
          <cell r="F341">
            <v>159.102</v>
          </cell>
        </row>
        <row r="342">
          <cell r="A342" t="str">
            <v>Пирожки с яблоком и грушей ВЕС ТМ Зареченские  ПОКОМ</v>
          </cell>
          <cell r="F342">
            <v>22.2</v>
          </cell>
        </row>
        <row r="343">
          <cell r="A343" t="str">
            <v>Плавленый сыр "Шоколадный" 30% 180 гр ТМ "ПАПА МОЖЕТ"  ОСТАНКИНО</v>
          </cell>
          <cell r="D343">
            <v>25</v>
          </cell>
          <cell r="F343">
            <v>25</v>
          </cell>
        </row>
        <row r="344">
          <cell r="A344" t="str">
            <v>Плавленый Сыр 45% "С ветчиной" СТМ "ПапаМожет" 180гр  ОСТАНКИНО</v>
          </cell>
          <cell r="D344">
            <v>46</v>
          </cell>
          <cell r="F344">
            <v>46</v>
          </cell>
        </row>
        <row r="345">
          <cell r="A345" t="str">
            <v>Плавленый Сыр 45% "С грибами" СТМ "ПапаМожет 180гр  ОСТАНКИНО</v>
          </cell>
          <cell r="D345">
            <v>35</v>
          </cell>
          <cell r="F345">
            <v>35</v>
          </cell>
        </row>
        <row r="346">
          <cell r="A346" t="str">
            <v>Покровская вареная 0,47 кг шт.  СПК</v>
          </cell>
          <cell r="D346">
            <v>4</v>
          </cell>
          <cell r="F346">
            <v>4</v>
          </cell>
        </row>
        <row r="347">
          <cell r="A347" t="str">
            <v>Продукт колбасный с сыром копченый Коровино 400 гр  ОСТАНКИНО</v>
          </cell>
          <cell r="D347">
            <v>3</v>
          </cell>
          <cell r="F347">
            <v>3</v>
          </cell>
        </row>
        <row r="348">
          <cell r="A348" t="str">
            <v>Ричеза с/к 230 гр.шт.  СПК</v>
          </cell>
          <cell r="D348">
            <v>114</v>
          </cell>
          <cell r="F348">
            <v>114</v>
          </cell>
        </row>
        <row r="349">
          <cell r="A349" t="str">
            <v>Российский сливочный 45% ТМ Папа Может, брус (2шт)  ОСТАНКИНО</v>
          </cell>
          <cell r="D349">
            <v>33.6</v>
          </cell>
          <cell r="F349">
            <v>33.6</v>
          </cell>
        </row>
        <row r="350">
          <cell r="A350" t="str">
            <v>Сальчетти с/к 230 гр.шт.  СПК</v>
          </cell>
          <cell r="D350">
            <v>169</v>
          </cell>
          <cell r="F350">
            <v>169</v>
          </cell>
        </row>
        <row r="351">
          <cell r="A351" t="str">
            <v>Сальчичон с/к 200 гр. срез "Эликатессе" термоформ.пак.  СПК</v>
          </cell>
          <cell r="D351">
            <v>18</v>
          </cell>
          <cell r="F351">
            <v>18</v>
          </cell>
        </row>
        <row r="352">
          <cell r="A352" t="str">
            <v>Салями с перчиком с/к "КолбасГрад" 160 гр.шт. термоус. пак.  СПК</v>
          </cell>
          <cell r="D352">
            <v>144</v>
          </cell>
          <cell r="F352">
            <v>144</v>
          </cell>
        </row>
        <row r="353">
          <cell r="A353" t="str">
            <v>Салями с/к 100 гр.шт.нар. (лоток с ср.защ.атм.)  СПК</v>
          </cell>
          <cell r="D353">
            <v>17</v>
          </cell>
          <cell r="F353">
            <v>17</v>
          </cell>
        </row>
        <row r="354">
          <cell r="A354" t="str">
            <v>Салями Трюфель с/в "Эликатессе" 0,16 кг.шт.  СПК</v>
          </cell>
          <cell r="D354">
            <v>161</v>
          </cell>
          <cell r="F354">
            <v>161</v>
          </cell>
        </row>
        <row r="355">
          <cell r="A355" t="str">
            <v>Сардельки "Докторские" (черева) ( в ср.защ.атм.) 1.0 кг. "Высокий вкус"  СПК</v>
          </cell>
          <cell r="D355">
            <v>63</v>
          </cell>
          <cell r="F355">
            <v>63</v>
          </cell>
        </row>
        <row r="356">
          <cell r="A356" t="str">
            <v>Сардельки "Необыкновенные" (в ср.защ.атм.)  СПК</v>
          </cell>
          <cell r="D356">
            <v>2</v>
          </cell>
          <cell r="F356">
            <v>2</v>
          </cell>
        </row>
        <row r="357">
          <cell r="A357" t="str">
            <v>Сардельки из говядины (черева) (в ср.защ.атм.) "Высокий вкус"  СПК</v>
          </cell>
          <cell r="D357">
            <v>25</v>
          </cell>
          <cell r="F357">
            <v>25</v>
          </cell>
        </row>
        <row r="358">
          <cell r="A358" t="str">
            <v>Семейная с чесночком Экстра вареная  СПК</v>
          </cell>
          <cell r="D358">
            <v>44.3</v>
          </cell>
          <cell r="F358">
            <v>44.3</v>
          </cell>
        </row>
        <row r="359">
          <cell r="A359" t="str">
            <v>Сервелат Европейский в/к, в/с 0,38 кг.шт.термофор.пак  СПК</v>
          </cell>
          <cell r="D359">
            <v>51</v>
          </cell>
          <cell r="F359">
            <v>51</v>
          </cell>
        </row>
        <row r="360">
          <cell r="A360" t="str">
            <v>Сервелат Коньячный в/к 0,38 кг.шт термофор.пак  СПК</v>
          </cell>
          <cell r="D360">
            <v>12</v>
          </cell>
          <cell r="F360">
            <v>12</v>
          </cell>
        </row>
        <row r="361">
          <cell r="A361" t="str">
            <v>Сервелат мелкозернистый в/к 0,5 кг.шт. термоус.пак. "Высокий вкус"  СПК</v>
          </cell>
          <cell r="D361">
            <v>24</v>
          </cell>
          <cell r="F361">
            <v>24</v>
          </cell>
        </row>
        <row r="362">
          <cell r="A362" t="str">
            <v>Сервелат Финский в/к 0,38 кг.шт. термофор.пак.  СПК</v>
          </cell>
          <cell r="D362">
            <v>31</v>
          </cell>
          <cell r="F362">
            <v>31</v>
          </cell>
        </row>
        <row r="363">
          <cell r="A363" t="str">
            <v>Сервелат Фирменный в/к 0,10 кг.шт. нарезка (лоток с ср.защ.атм.)  СПК</v>
          </cell>
          <cell r="D363">
            <v>37</v>
          </cell>
          <cell r="F363">
            <v>37</v>
          </cell>
        </row>
        <row r="364">
          <cell r="A364" t="str">
            <v>Сибирская особая с/к 0,10 кг.шт. нарезка (лоток с ср.защ.атм.)  СПК</v>
          </cell>
          <cell r="D364">
            <v>153</v>
          </cell>
          <cell r="F364">
            <v>153</v>
          </cell>
        </row>
        <row r="365">
          <cell r="A365" t="str">
            <v>Сибирская особая с/к 0,235 кг шт.  СПК</v>
          </cell>
          <cell r="D365">
            <v>224</v>
          </cell>
          <cell r="F365">
            <v>224</v>
          </cell>
        </row>
        <row r="366">
          <cell r="A366" t="str">
            <v>Сливочный со вкусом топл. молока 45% тм Папа Может. брус (2шт)  ОСТАНКИНО</v>
          </cell>
          <cell r="D366">
            <v>47.106000000000002</v>
          </cell>
          <cell r="F366">
            <v>50.124000000000002</v>
          </cell>
        </row>
        <row r="367">
          <cell r="A367" t="str">
            <v>Сосиски "Баварские" 0,36 кг.шт. вак.упак.  СПК</v>
          </cell>
          <cell r="D367">
            <v>11</v>
          </cell>
          <cell r="F367">
            <v>11</v>
          </cell>
        </row>
        <row r="368">
          <cell r="A368" t="str">
            <v>Сосиски "Молочные" 0,36 кг.шт. вак.упак.  СПК</v>
          </cell>
          <cell r="D368">
            <v>16</v>
          </cell>
          <cell r="F368">
            <v>16</v>
          </cell>
        </row>
        <row r="369">
          <cell r="A369" t="str">
            <v>Сосиски Мини (коллаген) (лоток с ср.защ.атм.) (для ХОРЕКА)  СПК</v>
          </cell>
          <cell r="D369">
            <v>2</v>
          </cell>
          <cell r="F369">
            <v>5.9820000000000002</v>
          </cell>
        </row>
        <row r="370">
          <cell r="A370" t="str">
            <v>Сосиски Мусульманские "Просто выгодно" (в ср.защ.атм.)  СПК</v>
          </cell>
          <cell r="D370">
            <v>23</v>
          </cell>
          <cell r="F370">
            <v>23</v>
          </cell>
        </row>
        <row r="371">
          <cell r="A371" t="str">
            <v>Сосиски Хот-дог подкопченные (лоток с ср.защ.атм.)  СПК</v>
          </cell>
          <cell r="D371">
            <v>15</v>
          </cell>
          <cell r="F371">
            <v>15</v>
          </cell>
        </row>
        <row r="372">
          <cell r="A372" t="str">
            <v>Сочный мегачебурек ТМ Зареченские ВЕС ПОКОМ</v>
          </cell>
          <cell r="F372">
            <v>162.80000000000001</v>
          </cell>
        </row>
        <row r="373">
          <cell r="A373" t="str">
            <v>Сыр "Пармезан" 40% кусок 180 гр  ОСТАНКИНО</v>
          </cell>
          <cell r="D373">
            <v>99</v>
          </cell>
          <cell r="F373">
            <v>99</v>
          </cell>
        </row>
        <row r="374">
          <cell r="A374" t="str">
            <v>Сыр Боккончини копченый 40% 100 гр.  ОСТАНКИНО</v>
          </cell>
          <cell r="D374">
            <v>101</v>
          </cell>
          <cell r="F374">
            <v>101</v>
          </cell>
        </row>
        <row r="375">
          <cell r="A375" t="str">
            <v>Сыр колбасный копченый Папа Может 400 гр  ОСТАНКИНО</v>
          </cell>
          <cell r="D375">
            <v>6</v>
          </cell>
          <cell r="F375">
            <v>6</v>
          </cell>
        </row>
        <row r="376">
          <cell r="A376" t="str">
            <v>Сыр Останкино "Алтайский Gold" 50% вес  ОСТАНКИНО</v>
          </cell>
          <cell r="D376">
            <v>1.2</v>
          </cell>
          <cell r="F376">
            <v>1.2</v>
          </cell>
        </row>
        <row r="377">
          <cell r="A377" t="str">
            <v>Сыр ПАПА МОЖЕТ "Гауда Голд" 45% 180 г  ОСТАНКИНО</v>
          </cell>
          <cell r="D377">
            <v>498</v>
          </cell>
          <cell r="F377">
            <v>498</v>
          </cell>
        </row>
        <row r="378">
          <cell r="A378" t="str">
            <v>Сыр ПАПА МОЖЕТ "Голландский традиционный" 45% 180 г  ОСТАНКИНО</v>
          </cell>
          <cell r="D378">
            <v>1014</v>
          </cell>
          <cell r="F378">
            <v>1014</v>
          </cell>
        </row>
        <row r="379">
          <cell r="A379" t="str">
            <v>Сыр ПАПА МОЖЕТ "Министерский" 180гр, 45 %  ОСТАНКИНО</v>
          </cell>
          <cell r="D379">
            <v>122</v>
          </cell>
          <cell r="F379">
            <v>122</v>
          </cell>
        </row>
        <row r="380">
          <cell r="A380" t="str">
            <v>Сыр ПАПА МОЖЕТ "Папин завтрак" 180гр, 45 %  ОСТАНКИНО</v>
          </cell>
          <cell r="D380">
            <v>88</v>
          </cell>
          <cell r="F380">
            <v>88</v>
          </cell>
        </row>
        <row r="381">
          <cell r="A381" t="str">
            <v>Сыр ПАПА МОЖЕТ "Российский традиционный" 45% 180 г  ОСТАНКИНО</v>
          </cell>
          <cell r="D381">
            <v>1016</v>
          </cell>
          <cell r="F381">
            <v>1016</v>
          </cell>
        </row>
        <row r="382">
          <cell r="A382" t="str">
            <v>Сыр Папа Может "Российский традиционный" ВЕС брусок массовая доля жира 50%  ОСТАНКИНО</v>
          </cell>
          <cell r="D382">
            <v>21.5</v>
          </cell>
          <cell r="F382">
            <v>21.5</v>
          </cell>
        </row>
        <row r="383">
          <cell r="A383" t="str">
            <v>Сыр ПАПА МОЖЕТ "Тильзитер" 45% 180 г  ОСТАНКИНО</v>
          </cell>
          <cell r="D383">
            <v>278</v>
          </cell>
          <cell r="F383">
            <v>278</v>
          </cell>
        </row>
        <row r="384">
          <cell r="A384" t="str">
            <v>Сыр плавленый Сливочный ж 45 % 180г ТМ Папа Может (16шт) ОСТАНКИНО</v>
          </cell>
          <cell r="D384">
            <v>105</v>
          </cell>
          <cell r="F384">
            <v>105</v>
          </cell>
        </row>
        <row r="385">
          <cell r="A385" t="str">
            <v>Сыр полутвердый "Гауда", 45%, ВЕС брус из блока 1/5  ОСТАНКИНО</v>
          </cell>
          <cell r="D385">
            <v>35.4</v>
          </cell>
          <cell r="F385">
            <v>35.4</v>
          </cell>
        </row>
        <row r="386">
          <cell r="A386" t="str">
            <v>Сыр полутвердый "Голландский" 45%, брус ВЕС  ОСТАНКИНО</v>
          </cell>
          <cell r="D386">
            <v>64.5</v>
          </cell>
          <cell r="F386">
            <v>64.5</v>
          </cell>
        </row>
        <row r="387">
          <cell r="A387" t="str">
            <v>Сыр полутвердый "Тильзитер" 45%, ВЕС брус ТМ "Папа может"  ОСТАНКИНО</v>
          </cell>
          <cell r="D387">
            <v>29.1</v>
          </cell>
          <cell r="F387">
            <v>29.1</v>
          </cell>
        </row>
        <row r="388">
          <cell r="A388" t="str">
            <v>Сыр Скаморца свежий 40% 100 гр.  ОСТАНКИНО</v>
          </cell>
          <cell r="D388">
            <v>95</v>
          </cell>
          <cell r="F388">
            <v>95</v>
          </cell>
        </row>
        <row r="389">
          <cell r="A389" t="str">
            <v>Сыр творожный с зеленью 60% Папа может 140 гр.  ОСТАНКИНО</v>
          </cell>
          <cell r="D389">
            <v>45</v>
          </cell>
          <cell r="F389">
            <v>45</v>
          </cell>
        </row>
        <row r="390">
          <cell r="A390" t="str">
            <v>Сыр Чечил копченый 43% 100г/6шт ТМ Папа Может  ОСТАНКИНО</v>
          </cell>
          <cell r="D390">
            <v>183</v>
          </cell>
          <cell r="F390">
            <v>183</v>
          </cell>
        </row>
        <row r="391">
          <cell r="A391" t="str">
            <v>Сыр Чечил свежий 45% 100г/6шт ТМ Папа Может  ОСТАНКИНО</v>
          </cell>
          <cell r="D391">
            <v>168</v>
          </cell>
          <cell r="F391">
            <v>168</v>
          </cell>
        </row>
        <row r="392">
          <cell r="A392" t="str">
            <v>Сыч/Прод Коровино Российский 50% 200г СЗМЖ  ОСТАНКИНО</v>
          </cell>
          <cell r="D392">
            <v>152</v>
          </cell>
          <cell r="F392">
            <v>152</v>
          </cell>
        </row>
        <row r="393">
          <cell r="A393" t="str">
            <v>Сыч/Прод Коровино Российский Оригин 50% ВЕС (5 кг)  ОСТАНКИНО</v>
          </cell>
          <cell r="D393">
            <v>177.8</v>
          </cell>
          <cell r="F393">
            <v>177.8</v>
          </cell>
        </row>
        <row r="394">
          <cell r="A394" t="str">
            <v>Сыч/Прод Коровино Тильзитер 50% 200г СЗМЖ  ОСТАНКИНО</v>
          </cell>
          <cell r="D394">
            <v>113</v>
          </cell>
          <cell r="F394">
            <v>113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137.4</v>
          </cell>
          <cell r="F395">
            <v>137.4</v>
          </cell>
        </row>
        <row r="396">
          <cell r="A396" t="str">
            <v>Творожный Сыр 60% Сливочный  СТМ "ПапаМожет" - 140гр  ОСТАНКИНО</v>
          </cell>
          <cell r="D396">
            <v>283</v>
          </cell>
          <cell r="F396">
            <v>283</v>
          </cell>
        </row>
        <row r="397">
          <cell r="A397" t="str">
            <v>Торо Неро с/в "Эликатессе" 140 гр.шт.  СПК</v>
          </cell>
          <cell r="D397">
            <v>45</v>
          </cell>
          <cell r="F397">
            <v>45</v>
          </cell>
        </row>
        <row r="398">
          <cell r="A398" t="str">
            <v>Уши свиные копченые к пиву 0,15кг нар. д/ф шт.  СПК</v>
          </cell>
          <cell r="D398">
            <v>46</v>
          </cell>
          <cell r="F398">
            <v>46</v>
          </cell>
        </row>
        <row r="399">
          <cell r="A399" t="str">
            <v>Фестивальная пора с/к 100 гр.шт.нар. (лоток с ср.защ.атм.)  СПК</v>
          </cell>
          <cell r="D399">
            <v>219</v>
          </cell>
          <cell r="F399">
            <v>219</v>
          </cell>
        </row>
        <row r="400">
          <cell r="A400" t="str">
            <v>Фестивальная пора с/к 235 гр.шт.  СПК</v>
          </cell>
          <cell r="D400">
            <v>422</v>
          </cell>
          <cell r="F400">
            <v>422</v>
          </cell>
        </row>
        <row r="401">
          <cell r="A401" t="str">
            <v>Фестивальная пора с/к термоус.пак  СПК</v>
          </cell>
          <cell r="D401">
            <v>25</v>
          </cell>
          <cell r="F401">
            <v>25</v>
          </cell>
        </row>
        <row r="402">
          <cell r="A402" t="str">
            <v>Фирменная с/к 200 гр. срез "Эликатессе" термоформ.пак.  СПК</v>
          </cell>
          <cell r="D402">
            <v>90</v>
          </cell>
          <cell r="F402">
            <v>90</v>
          </cell>
        </row>
        <row r="403">
          <cell r="A403" t="str">
            <v>Фуэт с/в "Эликатессе" 160 гр.шт.  СПК</v>
          </cell>
          <cell r="D403">
            <v>199</v>
          </cell>
          <cell r="F403">
            <v>199</v>
          </cell>
        </row>
        <row r="404">
          <cell r="A404" t="str">
            <v>Хинкали Классические ТМ Зареченские ВЕС ПОКОМ</v>
          </cell>
          <cell r="F404">
            <v>51</v>
          </cell>
        </row>
        <row r="405">
          <cell r="A405" t="str">
            <v>Хот-догстер ТМ Горячая штучка ТС Хот-Догстер флоу-пак 0,09 кг. ПОКОМ</v>
          </cell>
          <cell r="D405">
            <v>10</v>
          </cell>
          <cell r="F405">
            <v>793</v>
          </cell>
        </row>
        <row r="406">
          <cell r="A406" t="str">
            <v>Хотстеры с сыром 0,25кг ТМ Горячая штучка  ПОКОМ</v>
          </cell>
          <cell r="D406">
            <v>10</v>
          </cell>
          <cell r="F406">
            <v>634</v>
          </cell>
        </row>
        <row r="407">
          <cell r="A407" t="str">
            <v>Хотстеры ТМ Горячая штучка ТС Хотстеры 0,25 кг зам  ПОКОМ</v>
          </cell>
          <cell r="D407">
            <v>1334</v>
          </cell>
          <cell r="F407">
            <v>3046</v>
          </cell>
        </row>
        <row r="408">
          <cell r="A408" t="str">
            <v>Хрустипай с ветчиной и сыром ТМ Горячая штучка флоу-пак 0,07 кг. ПОКОМ</v>
          </cell>
          <cell r="F408">
            <v>132</v>
          </cell>
        </row>
        <row r="409">
          <cell r="A409" t="str">
            <v>Хрустящие крылышки острые к пиву ТМ Горячая штучка 0,3кг зам  ПОКОМ</v>
          </cell>
          <cell r="D409">
            <v>6</v>
          </cell>
          <cell r="F409">
            <v>532</v>
          </cell>
        </row>
        <row r="410">
          <cell r="A410" t="str">
            <v>Хрустящие крылышки ТМ Горячая штучка 0,3 кг зам  ПОКОМ</v>
          </cell>
          <cell r="D410">
            <v>6</v>
          </cell>
          <cell r="F410">
            <v>522</v>
          </cell>
        </row>
        <row r="411">
          <cell r="A411" t="str">
            <v>Чебупай сладкая клубника 0,2кг ТМ Горячая штучка  ПОКОМ</v>
          </cell>
          <cell r="F411">
            <v>18</v>
          </cell>
        </row>
        <row r="412">
          <cell r="A412" t="str">
            <v>Чебупели Foodgital 0,25кг ТМ Горячая штучка  ПОКОМ</v>
          </cell>
          <cell r="F412">
            <v>5</v>
          </cell>
        </row>
        <row r="413">
          <cell r="A413" t="str">
            <v>Чебупели Курочка гриль ТМ Горячая штучка, 0,3 кг зам  ПОКОМ</v>
          </cell>
          <cell r="D413">
            <v>1</v>
          </cell>
          <cell r="F413">
            <v>315</v>
          </cell>
        </row>
        <row r="414">
          <cell r="A414" t="str">
            <v>Чебупицца курочка по-итальянски Горячая штучка 0,25 кг зам  ПОКОМ</v>
          </cell>
          <cell r="D414">
            <v>2269</v>
          </cell>
          <cell r="F414">
            <v>3950</v>
          </cell>
        </row>
        <row r="415">
          <cell r="A415" t="str">
            <v>Чебупицца Пепперони ТМ Горячая штучка ТС Чебупицца 0.25кг зам  ПОКОМ</v>
          </cell>
          <cell r="D415">
            <v>3357</v>
          </cell>
          <cell r="F415">
            <v>6410</v>
          </cell>
        </row>
        <row r="416">
          <cell r="A416" t="str">
            <v>Чебуреки Мясные вес 2,7 кг ТМ Зареченские ВЕС ПОКОМ</v>
          </cell>
          <cell r="F416">
            <v>2.7</v>
          </cell>
        </row>
        <row r="417">
          <cell r="A417" t="str">
            <v>Чебуреки сочные ВЕС ТМ Зареченские  ПОКОМ</v>
          </cell>
          <cell r="D417">
            <v>15</v>
          </cell>
          <cell r="F417">
            <v>500.5</v>
          </cell>
        </row>
        <row r="418">
          <cell r="A418" t="str">
            <v>Шпикачки Русские (черева) (в ср.защ.атм.) "Высокий вкус"  СПК</v>
          </cell>
          <cell r="D418">
            <v>45</v>
          </cell>
          <cell r="F418">
            <v>46.106000000000002</v>
          </cell>
        </row>
        <row r="419">
          <cell r="A419" t="str">
            <v>Эликапреза с/в "Эликатессе" 85 гр.шт. нарезка (лоток с ср.защ.атм.)  СПК</v>
          </cell>
          <cell r="D419">
            <v>6</v>
          </cell>
          <cell r="F419">
            <v>6</v>
          </cell>
        </row>
        <row r="420">
          <cell r="A420" t="str">
            <v>Юбилейная с/к 0,235 кг.шт.  СПК</v>
          </cell>
          <cell r="D420">
            <v>353</v>
          </cell>
          <cell r="F420">
            <v>353</v>
          </cell>
        </row>
        <row r="421">
          <cell r="A421" t="str">
            <v>Юбилейная с/к термоус.пак.  СПК</v>
          </cell>
          <cell r="D421">
            <v>2.5</v>
          </cell>
          <cell r="F421">
            <v>2.5</v>
          </cell>
        </row>
        <row r="422">
          <cell r="A422" t="str">
            <v>Итого</v>
          </cell>
          <cell r="D422">
            <v>132072.06400000001</v>
          </cell>
          <cell r="F422">
            <v>277538.75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13.02.2025 - 13.02.2025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41.136000000000003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132.756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165.929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329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477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601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68</v>
          </cell>
        </row>
        <row r="16">
          <cell r="A16" t="str">
            <v xml:space="preserve"> 079  Колбаса Сервелат Кремлевский,  0.35 кг, ПОКОМ</v>
          </cell>
          <cell r="D16">
            <v>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259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58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75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52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90.406000000000006</v>
          </cell>
        </row>
        <row r="23">
          <cell r="A23" t="str">
            <v xml:space="preserve"> 201  Ветчина Нежная ТМ Особый рецепт, (2,5кг), ПОКОМ</v>
          </cell>
          <cell r="D23">
            <v>671.88199999999995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60.325000000000003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292.50599999999997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127.057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46.365000000000002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30.056000000000001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95.352999999999994</v>
          </cell>
        </row>
        <row r="30">
          <cell r="A30" t="str">
            <v xml:space="preserve"> 247  Сардельки Нежные, ВЕС.  ПОКОМ</v>
          </cell>
          <cell r="D30">
            <v>30.463999999999999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20.399999999999999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145.99799999999999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17.978999999999999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19.484999999999999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1.8120000000000001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7.9050000000000002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5.4749999999999996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115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711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543</v>
          </cell>
        </row>
        <row r="41">
          <cell r="A41" t="str">
            <v xml:space="preserve"> 283  Сосиски Сочинки, ВЕС, ТМ Стародворье ПОКОМ</v>
          </cell>
          <cell r="D41">
            <v>93.781000000000006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142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313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43.631999999999998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379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421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16.792999999999999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48.494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235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323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320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33.506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91.593999999999994</v>
          </cell>
        </row>
        <row r="54">
          <cell r="A54" t="str">
            <v xml:space="preserve"> 316  Колбаса Нежная ТМ Зареченские ВЕС  ПОКОМ</v>
          </cell>
          <cell r="D54">
            <v>19.527999999999999</v>
          </cell>
        </row>
        <row r="55">
          <cell r="A55" t="str">
            <v xml:space="preserve"> 318  Сосиски Датские ТМ Зареченские, ВЕС  ПОКОМ</v>
          </cell>
          <cell r="D55">
            <v>244.35900000000001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592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609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168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112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88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119.224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87</v>
          </cell>
        </row>
        <row r="63">
          <cell r="A63" t="str">
            <v xml:space="preserve"> 335  Колбаса Сливушка ТМ Вязанка. ВЕС.  ПОКОМ </v>
          </cell>
          <cell r="D63">
            <v>42.213000000000001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448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364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124.371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70.078000000000003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101.252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90.977000000000004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57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51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81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28.666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92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123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141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4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97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514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1049</v>
          </cell>
        </row>
        <row r="82">
          <cell r="A82" t="str">
            <v xml:space="preserve"> 414  Колбаса Филейбургская с филе сочного окорока 0,11 кг ТМ Баварушка ПОКОМ</v>
          </cell>
          <cell r="D82">
            <v>3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159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21.75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55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13.05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7</v>
          </cell>
        </row>
        <row r="88">
          <cell r="A88" t="str">
            <v xml:space="preserve"> 446  Колбаса Краковюрст ТМ Баварушка с душистым чесноком в оболочке черева в в.у 0,2 кг. ПОКОМ</v>
          </cell>
          <cell r="D88">
            <v>2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23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140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43.234000000000002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667.49300000000005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1039.5619999999999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411.291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D95">
            <v>1.3420000000000001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35.948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23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25.327000000000002</v>
          </cell>
        </row>
        <row r="99">
          <cell r="A99" t="str">
            <v xml:space="preserve"> 490  Колбаса Сервелат Филейский ТМ Вязанка  0,3 кг. срез  ПОКОМ</v>
          </cell>
          <cell r="D99">
            <v>9</v>
          </cell>
        </row>
        <row r="100">
          <cell r="A100" t="str">
            <v xml:space="preserve"> 491  Колбаса Филейская Рубленая ТМ Вязанка  0,3 кг. срез.  ПОКОМ</v>
          </cell>
          <cell r="D100">
            <v>15</v>
          </cell>
        </row>
        <row r="101">
          <cell r="A101" t="str">
            <v xml:space="preserve"> 492  Колбаса Салями Филейская 0,3кг ТМ Вязанка  ПОКОМ</v>
          </cell>
          <cell r="D101">
            <v>19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240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158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93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133</v>
          </cell>
        </row>
        <row r="106">
          <cell r="A106" t="str">
            <v xml:space="preserve"> 502  Колбаски Краковюрст ТМ Баварушка с изысканными пряностями в оболочке NDX в мгс 0,28 кг. ПОКОМ</v>
          </cell>
          <cell r="D106">
            <v>145</v>
          </cell>
        </row>
        <row r="107">
          <cell r="A107" t="str">
            <v xml:space="preserve"> 506 Сосиски Филейские рубленые ТМ Вязанка в оболочке целлофан в м/г среде. ВЕС.ПОКОМ</v>
          </cell>
          <cell r="D107">
            <v>1.36</v>
          </cell>
        </row>
        <row r="108">
          <cell r="A108" t="str">
            <v xml:space="preserve"> 507  Колбаса Персидская халяль ВЕС ТМ Вязанка  ПОКОМ</v>
          </cell>
          <cell r="D108">
            <v>18.382000000000001</v>
          </cell>
        </row>
        <row r="109">
          <cell r="A109" t="str">
            <v xml:space="preserve"> 508  Сосиски Аравийские ВЕС ТМ Вязанка  ПОКОМ</v>
          </cell>
          <cell r="D109">
            <v>8.2159999999999993</v>
          </cell>
        </row>
        <row r="110">
          <cell r="A110" t="str">
            <v xml:space="preserve"> 509  Колбаса Пряная Халяль ВЕС ТМ Сафияль  ПОКОМ</v>
          </cell>
          <cell r="D110">
            <v>7.27</v>
          </cell>
        </row>
        <row r="111">
          <cell r="A111" t="str">
            <v xml:space="preserve"> 513  Колбаса вареная Стародворская 0,4кг ТМ Стародворье  ПОКОМ</v>
          </cell>
          <cell r="D111">
            <v>74</v>
          </cell>
        </row>
        <row r="112">
          <cell r="A112" t="str">
            <v>1146 Ароматная с/к в/у ОСТАНКИНО</v>
          </cell>
          <cell r="D112">
            <v>2.9780000000000002</v>
          </cell>
        </row>
        <row r="113">
          <cell r="A113" t="str">
            <v>3215 ВЕТЧ.МЯСНАЯ Папа может п/о 0.4кг 8шт.    ОСТАНКИНО</v>
          </cell>
          <cell r="D113">
            <v>127</v>
          </cell>
        </row>
        <row r="114">
          <cell r="A114" t="str">
            <v>3680 ПРЕСИЖН с/к дек. спец мгс ОСТАНКИНО</v>
          </cell>
          <cell r="D114">
            <v>1.0900000000000001</v>
          </cell>
        </row>
        <row r="115">
          <cell r="A115" t="str">
            <v>3684 ПРЕСИЖН с/к в/у 1/250 8шт.   ОСТАНКИНО</v>
          </cell>
          <cell r="D115">
            <v>29</v>
          </cell>
        </row>
        <row r="116">
          <cell r="A116" t="str">
            <v>4063 МЯСНАЯ Папа может вар п/о_Л   ОСТАНКИНО</v>
          </cell>
          <cell r="D116">
            <v>261.50900000000001</v>
          </cell>
        </row>
        <row r="117">
          <cell r="A117" t="str">
            <v>4117 ЭКСТРА Папа может с/к в/у_Л   ОСТАНКИНО</v>
          </cell>
          <cell r="D117">
            <v>4.9370000000000003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29.574999999999999</v>
          </cell>
        </row>
        <row r="119">
          <cell r="A119" t="str">
            <v>4786 КОЛБ.СНЭКИ Папа может в/к мгс 1/70_5  ОСТАНКИНО</v>
          </cell>
          <cell r="D119">
            <v>29</v>
          </cell>
        </row>
        <row r="120">
          <cell r="A120" t="str">
            <v>4813 ФИЛЕЙНАЯ Папа может вар п/о_Л   ОСТАНКИНО</v>
          </cell>
          <cell r="D120">
            <v>74.5</v>
          </cell>
        </row>
        <row r="121">
          <cell r="A121" t="str">
            <v>4993 САЛЯМИ ИТАЛЬЯНСКАЯ с/к в/у 1/250*8_120c ОСТАНКИНО</v>
          </cell>
          <cell r="D121">
            <v>79</v>
          </cell>
        </row>
        <row r="122">
          <cell r="A122" t="str">
            <v>5246 ДОКТОРСКАЯ ПРЕМИУМ вар б/о мгс_30с ОСТАНКИНО</v>
          </cell>
          <cell r="D122">
            <v>3.0409999999999999</v>
          </cell>
        </row>
        <row r="123">
          <cell r="A123" t="str">
            <v>5341 СЕРВЕЛАТ ОХОТНИЧИЙ в/к в/у  ОСТАНКИНО</v>
          </cell>
          <cell r="D123">
            <v>57.142000000000003</v>
          </cell>
        </row>
        <row r="124">
          <cell r="A124" t="str">
            <v>5483 ЭКСТРА Папа может с/к в/у 1/250 8шт.   ОСТАНКИНО</v>
          </cell>
          <cell r="D124">
            <v>133</v>
          </cell>
        </row>
        <row r="125">
          <cell r="A125" t="str">
            <v>5544 Сервелат Финский в/к в/у_45с НОВАЯ ОСТАНКИНО</v>
          </cell>
          <cell r="D125">
            <v>82.09</v>
          </cell>
        </row>
        <row r="126">
          <cell r="A126" t="str">
            <v>5679 САЛЯМИ ИТАЛЬЯНСКАЯ с/к в/у 1/150_60с ОСТАНКИНО</v>
          </cell>
          <cell r="D126">
            <v>62</v>
          </cell>
        </row>
        <row r="127">
          <cell r="A127" t="str">
            <v>5682 САЛЯМИ МЕЛКОЗЕРНЕНАЯ с/к в/у 1/120_60с   ОСТАНКИНО</v>
          </cell>
          <cell r="D127">
            <v>184</v>
          </cell>
        </row>
        <row r="128">
          <cell r="A128" t="str">
            <v>5706 АРОМАТНАЯ Папа может с/к в/у 1/250 8шт.  ОСТАНКИНО</v>
          </cell>
          <cell r="D128">
            <v>189</v>
          </cell>
        </row>
        <row r="129">
          <cell r="A129" t="str">
            <v>5708 ПОСОЛЬСКАЯ Папа может с/к в/у ОСТАНКИНО</v>
          </cell>
          <cell r="D129">
            <v>5.5880000000000001</v>
          </cell>
        </row>
        <row r="130">
          <cell r="A130" t="str">
            <v>5851 ЭКСТРА Папа может вар п/о   ОСТАНКИНО</v>
          </cell>
          <cell r="D130">
            <v>56.734000000000002</v>
          </cell>
        </row>
        <row r="131">
          <cell r="A131" t="str">
            <v>5931 ОХОТНИЧЬЯ Папа может с/к в/у 1/220 8шт.   ОСТАНКИНО</v>
          </cell>
          <cell r="D131">
            <v>159</v>
          </cell>
        </row>
        <row r="132">
          <cell r="A132" t="str">
            <v>6158 ВРЕМЯ ОЛИВЬЕ Папа может вар п/о 0.4кг   ОСТАНКИНО</v>
          </cell>
          <cell r="D132">
            <v>64</v>
          </cell>
        </row>
        <row r="133">
          <cell r="A133" t="str">
            <v>6200 ГРУДИНКА ПРЕМИУМ к/в мл/к в/у 0.3кг  ОСТАНКИНО</v>
          </cell>
          <cell r="D133">
            <v>76</v>
          </cell>
        </row>
        <row r="134">
          <cell r="A134" t="str">
            <v>6201 ГРУДИНКА ПРЕМИУМ к/в с/н в/у 1/150 8 шт ОСТАНКИНО</v>
          </cell>
          <cell r="D134">
            <v>5</v>
          </cell>
        </row>
        <row r="135">
          <cell r="A135" t="str">
            <v>6206 СВИНИНА ПО-ДОМАШНЕМУ к/в мл/к в/у 0.3кг  ОСТАНКИНО</v>
          </cell>
          <cell r="D135">
            <v>35</v>
          </cell>
        </row>
        <row r="136">
          <cell r="A136" t="str">
            <v>6221 НЕАПОЛИТАНСКИЙ ДУЭТ с/к с/н мгс 1/90  ОСТАНКИНО</v>
          </cell>
          <cell r="D136">
            <v>83</v>
          </cell>
        </row>
        <row r="137">
          <cell r="A137" t="str">
            <v>6222 ИТАЛЬЯНСКОЕ АССОРТИ с/в с/н мгс 1/90 ОСТАНКИНО</v>
          </cell>
          <cell r="D137">
            <v>30</v>
          </cell>
        </row>
        <row r="138">
          <cell r="A138" t="str">
            <v>6228 МЯСНОЕ АССОРТИ к/з с/н мгс 1/90 10шт.  ОСТАНКИНО</v>
          </cell>
          <cell r="D138">
            <v>50</v>
          </cell>
        </row>
        <row r="139">
          <cell r="A139" t="str">
            <v>6247 ДОМАШНЯЯ Папа может вар п/о 0,4кг 8шт.  ОСТАНКИНО</v>
          </cell>
          <cell r="D139">
            <v>31</v>
          </cell>
        </row>
        <row r="140">
          <cell r="A140" t="str">
            <v>6268 ГОВЯЖЬЯ Папа может вар п/о 0,4кг 8 шт.  ОСТАНКИНО</v>
          </cell>
          <cell r="D140">
            <v>60</v>
          </cell>
        </row>
        <row r="141">
          <cell r="A141" t="str">
            <v>6279 КОРЕЙКА ПО-ОСТ.к/в в/с с/н в/у 1/150_45с  ОСТАНКИНО</v>
          </cell>
          <cell r="D141">
            <v>53</v>
          </cell>
        </row>
        <row r="142">
          <cell r="A142" t="str">
            <v>6303 МЯСНЫЕ Папа может сос п/о мгс 1.5*3  ОСТАНКИНО</v>
          </cell>
          <cell r="D142">
            <v>88.064999999999998</v>
          </cell>
        </row>
        <row r="143">
          <cell r="A143" t="str">
            <v>6324 ДОКТОРСКАЯ ГОСТ вар п/о 0.4кг 8шт.  ОСТАНКИНО</v>
          </cell>
          <cell r="D143">
            <v>35</v>
          </cell>
        </row>
        <row r="144">
          <cell r="A144" t="str">
            <v>6325 ДОКТОРСКАЯ ПРЕМИУМ вар п/о 0.4кг 8шт.  ОСТАНКИНО</v>
          </cell>
          <cell r="D144">
            <v>105</v>
          </cell>
        </row>
        <row r="145">
          <cell r="A145" t="str">
            <v>6333 МЯСНАЯ Папа может вар п/о 0.4кг 8шт.  ОСТАНКИНО</v>
          </cell>
          <cell r="D145">
            <v>832</v>
          </cell>
        </row>
        <row r="146">
          <cell r="A146" t="str">
            <v>6340 ДОМАШНИЙ РЕЦЕПТ Коровино 0.5кг 8шт.  ОСТАНКИНО</v>
          </cell>
          <cell r="D146">
            <v>93</v>
          </cell>
        </row>
        <row r="147">
          <cell r="A147" t="str">
            <v>6353 ЭКСТРА Папа может вар п/о 0.4кг 8шт.  ОСТАНКИНО</v>
          </cell>
          <cell r="D147">
            <v>405</v>
          </cell>
        </row>
        <row r="148">
          <cell r="A148" t="str">
            <v>6392 ФИЛЕЙНАЯ Папа может вар п/о 0.4кг. ОСТАНКИНО</v>
          </cell>
          <cell r="D148">
            <v>659</v>
          </cell>
        </row>
        <row r="149">
          <cell r="A149" t="str">
            <v>6411 ВЕТЧ.РУБЛЕНАЯ ПМ в/у срез 0.3кг 6шт.  ОСТАНКИНО</v>
          </cell>
          <cell r="D149">
            <v>9</v>
          </cell>
        </row>
        <row r="150">
          <cell r="A150" t="str">
            <v>6415 БАЛЫКОВАЯ Коровино п/к в/у 0.84кг 6шт.  ОСТАНКИНО</v>
          </cell>
          <cell r="D150">
            <v>10</v>
          </cell>
        </row>
        <row r="151">
          <cell r="A151" t="str">
            <v>6426 КЛАССИЧЕСКАЯ ПМ вар п/о 0.3кг 8шт.  ОСТАНКИНО</v>
          </cell>
          <cell r="D151">
            <v>145</v>
          </cell>
        </row>
        <row r="152">
          <cell r="A152" t="str">
            <v>6448 СВИНИНА МАДЕРА с/к с/н в/у 1/100 10шт.   ОСТАНКИНО</v>
          </cell>
          <cell r="D152">
            <v>81</v>
          </cell>
        </row>
        <row r="153">
          <cell r="A153" t="str">
            <v>6453 ЭКСТРА Папа может с/к с/н в/у 1/100 14шт.   ОСТАНКИНО</v>
          </cell>
          <cell r="D153">
            <v>339</v>
          </cell>
        </row>
        <row r="154">
          <cell r="A154" t="str">
            <v>6454 АРОМАТНАЯ с/к с/н в/у 1/100 14шт.  ОСТАНКИНО</v>
          </cell>
          <cell r="D154">
            <v>283</v>
          </cell>
        </row>
        <row r="155">
          <cell r="A155" t="str">
            <v>6459 СЕРВЕЛАТ ШВЕЙЦАРСК. в/к с/н в/у 1/100*10  ОСТАНКИНО</v>
          </cell>
          <cell r="D155">
            <v>115</v>
          </cell>
        </row>
        <row r="156">
          <cell r="A156" t="str">
            <v>6470 ВЕТЧ.МРАМОРНАЯ в/у_45с  ОСТАНКИНО</v>
          </cell>
          <cell r="D156">
            <v>3.66</v>
          </cell>
        </row>
        <row r="157">
          <cell r="A157" t="str">
            <v>6492 ШПИК С ЧЕСНОК.И ПЕРЦЕМ к/в в/у 0.3кг_45c  ОСТАНКИНО</v>
          </cell>
          <cell r="D157">
            <v>33</v>
          </cell>
        </row>
        <row r="158">
          <cell r="A158" t="str">
            <v>6495 ВЕТЧ.МРАМОРНАЯ в/у срез 0.3кг 6шт_45с  ОСТАНКИНО</v>
          </cell>
          <cell r="D158">
            <v>148</v>
          </cell>
        </row>
        <row r="159">
          <cell r="A159" t="str">
            <v>6527 ШПИКАЧКИ СОЧНЫЕ ПМ сар б/о мгс 1*3 45с ОСТАНКИНО</v>
          </cell>
          <cell r="D159">
            <v>102.845</v>
          </cell>
        </row>
        <row r="160">
          <cell r="A160" t="str">
            <v>6528 ШПИКАЧКИ СОЧНЫЕ ПМ сар б/о мгс 0.4кг 45с  ОСТАНКИНО</v>
          </cell>
          <cell r="D160">
            <v>1</v>
          </cell>
        </row>
        <row r="161">
          <cell r="A161" t="str">
            <v>6586 МРАМОРНАЯ И БАЛЫКОВАЯ в/к с/н мгс 1/90 ОСТАНКИНО</v>
          </cell>
          <cell r="D161">
            <v>66</v>
          </cell>
        </row>
        <row r="162">
          <cell r="A162" t="str">
            <v>6609 С ГОВЯДИНОЙ ПМ сар б/о мгс 0.4кг_45с ОСТАНКИНО</v>
          </cell>
          <cell r="D162">
            <v>7</v>
          </cell>
        </row>
        <row r="163">
          <cell r="A163" t="str">
            <v>6616 МОЛОЧНЫЕ КЛАССИЧЕСКИЕ сос п/о в/у 0.3кг  ОСТАНКИНО</v>
          </cell>
          <cell r="D163">
            <v>70</v>
          </cell>
        </row>
        <row r="164">
          <cell r="A164" t="str">
            <v>6666 БОЯНСКАЯ Папа может п/к в/у 0,28кг 8 шт. ОСТАНКИНО</v>
          </cell>
          <cell r="D164">
            <v>289</v>
          </cell>
        </row>
        <row r="165">
          <cell r="A165" t="str">
            <v>6683 СЕРВЕЛАТ ЗЕРНИСТЫЙ ПМ в/к в/у 0,35кг  ОСТАНКИНО</v>
          </cell>
          <cell r="D165">
            <v>549</v>
          </cell>
        </row>
        <row r="166">
          <cell r="A166" t="str">
            <v>6684 СЕРВЕЛАТ КАРЕЛЬСКИЙ ПМ в/к в/у 0.28кг  ОСТАНКИНО</v>
          </cell>
          <cell r="D166">
            <v>403</v>
          </cell>
        </row>
        <row r="167">
          <cell r="A167" t="str">
            <v>6689 СЕРВЕЛАТ ОХОТНИЧИЙ ПМ в/к в/у 0,35кг 8шт  ОСТАНКИНО</v>
          </cell>
          <cell r="D167">
            <v>629</v>
          </cell>
        </row>
        <row r="168">
          <cell r="A168" t="str">
            <v>6697 СЕРВЕЛАТ ФИНСКИЙ ПМ в/к в/у 0,35кг 8шт.  ОСТАНКИНО</v>
          </cell>
          <cell r="D168">
            <v>788</v>
          </cell>
        </row>
        <row r="169">
          <cell r="A169" t="str">
            <v>6713 СОЧНЫЙ ГРИЛЬ ПМ сос п/о мгс 0.41кг 8шт.  ОСТАНКИНО</v>
          </cell>
          <cell r="D169">
            <v>250</v>
          </cell>
        </row>
        <row r="170">
          <cell r="A170" t="str">
            <v>6722 СОЧНЫЕ ПМ сос п/о мгс 0,41кг 10шт.  ОСТАНКИНО</v>
          </cell>
          <cell r="D170">
            <v>667</v>
          </cell>
        </row>
        <row r="171">
          <cell r="A171" t="str">
            <v>6724 МОЛОЧНЫЕ ПМ сос п/о мгс 0.41кг 10шт.  ОСТАНКИНО</v>
          </cell>
          <cell r="D171">
            <v>49</v>
          </cell>
        </row>
        <row r="172">
          <cell r="A172" t="str">
            <v>6762 СЛИВОЧНЫЕ сос ц/о мгс 0.41кг 8шт.  ОСТАНКИНО</v>
          </cell>
          <cell r="D172">
            <v>13</v>
          </cell>
        </row>
        <row r="173">
          <cell r="A173" t="str">
            <v>6765 РУБЛЕНЫЕ сос ц/о мгс 0.36кг 6шт.  ОСТАНКИНО</v>
          </cell>
          <cell r="D173">
            <v>108</v>
          </cell>
        </row>
        <row r="174">
          <cell r="A174" t="str">
            <v>6773 САЛЯМИ Папа может п/к в/у 0,28кг 8шт.  ОСТАНКИНО</v>
          </cell>
          <cell r="D174">
            <v>89</v>
          </cell>
        </row>
        <row r="175">
          <cell r="A175" t="str">
            <v>6777 МЯСНЫЕ С ГОВЯДИНОЙ ПМ сос п/о мгс 0.4кг  ОСТАНКИНО</v>
          </cell>
          <cell r="D175">
            <v>172</v>
          </cell>
        </row>
        <row r="176">
          <cell r="A176" t="str">
            <v>6785 ВЕНСКАЯ САЛЯМИ п/к в/у 0.33кг 8шт.  ОСТАНКИНО</v>
          </cell>
          <cell r="D176">
            <v>51</v>
          </cell>
        </row>
        <row r="177">
          <cell r="A177" t="str">
            <v>6787 СЕРВЕЛАТ КРЕМЛЕВСКИЙ в/к в/у 0,33кг 8шт.  ОСТАНКИНО</v>
          </cell>
          <cell r="D177">
            <v>45</v>
          </cell>
        </row>
        <row r="178">
          <cell r="A178" t="str">
            <v>6793 БАЛЫКОВАЯ в/к в/у 0,33кг 8шт.  ОСТАНКИНО</v>
          </cell>
          <cell r="D178">
            <v>114</v>
          </cell>
        </row>
        <row r="179">
          <cell r="A179" t="str">
            <v>6794 БАЛЫКОВАЯ в/к в/у  ОСТАНКИНО</v>
          </cell>
          <cell r="D179">
            <v>5.8710000000000004</v>
          </cell>
        </row>
        <row r="180">
          <cell r="A180" t="str">
            <v>6801 ОСТАНКИНСКАЯ вар п/о 0.4кг 8шт.  ОСТАНКИНО</v>
          </cell>
          <cell r="D180">
            <v>12</v>
          </cell>
        </row>
        <row r="181">
          <cell r="A181" t="str">
            <v>6829 МОЛОЧНЫЕ КЛАССИЧЕСКИЕ сос п/о мгс 2*4_С  ОСТАНКИНО</v>
          </cell>
          <cell r="D181">
            <v>87.484999999999999</v>
          </cell>
        </row>
        <row r="182">
          <cell r="A182" t="str">
            <v>6837 ФИЛЕЙНЫЕ Папа Может сос ц/о мгс 0.4кг  ОСТАНКИНО</v>
          </cell>
          <cell r="D182">
            <v>153</v>
          </cell>
        </row>
        <row r="183">
          <cell r="A183" t="str">
            <v>6852 МОЛОЧНЫЕ ПРЕМИУМ ПМ сос п/о в/ у 1/350  ОСТАНКИНО</v>
          </cell>
          <cell r="D183">
            <v>165</v>
          </cell>
        </row>
        <row r="184">
          <cell r="A184" t="str">
            <v>6861 ДОМАШНИЙ РЕЦЕПТ Коровино вар п/о  ОСТАНКИНО</v>
          </cell>
          <cell r="D184">
            <v>47.168999999999997</v>
          </cell>
        </row>
        <row r="185">
          <cell r="A185" t="str">
            <v>6862 ДОМАШНИЙ РЕЦЕПТ СО ШПИК. Коровино вар п/о  ОСТАНКИНО</v>
          </cell>
          <cell r="D185">
            <v>5.9530000000000003</v>
          </cell>
        </row>
        <row r="186">
          <cell r="A186" t="str">
            <v>6866 ВЕТЧ.НЕЖНАЯ Коровино п/о_Маяк  ОСТАНКИНО</v>
          </cell>
          <cell r="D186">
            <v>13.555</v>
          </cell>
        </row>
        <row r="187">
          <cell r="A187" t="str">
            <v>6909 ДЛЯ ДЕТЕЙ сос п/о мгс 0.33кг 8шт.  ОСТАНКИНО</v>
          </cell>
          <cell r="D187">
            <v>62</v>
          </cell>
        </row>
        <row r="188">
          <cell r="A188" t="str">
            <v>6951 СЛИВОЧНЫЕ Папа может сос п/о мгс 1.5*4  ОСТАНКИНО</v>
          </cell>
          <cell r="D188">
            <v>9.3490000000000002</v>
          </cell>
        </row>
        <row r="189">
          <cell r="A189" t="str">
            <v>6987 СУПЕР СЫТНЫЕ ПМ сос п/о мгс 0.6кг 8 шт.  ОСТАНКИНО</v>
          </cell>
          <cell r="D189">
            <v>18</v>
          </cell>
        </row>
        <row r="190">
          <cell r="A190" t="str">
            <v>7001 КЛАССИЧЕСКИЕ Папа может сар б/о мгс 1*3  ОСТАНКИНО</v>
          </cell>
          <cell r="D190">
            <v>48.543999999999997</v>
          </cell>
        </row>
        <row r="191">
          <cell r="A191" t="str">
            <v>7035 ВЕТЧ.КЛАССИЧЕСКАЯ ПМ п/о 0.35кг 8шт.  ОСТАНКИНО</v>
          </cell>
          <cell r="D191">
            <v>73</v>
          </cell>
        </row>
        <row r="192">
          <cell r="A192" t="str">
            <v>7038 С ГОВЯДИНОЙ ПМ сос п/о мгс 1.5*4  ОСТАНКИНО</v>
          </cell>
          <cell r="D192">
            <v>32.267000000000003</v>
          </cell>
        </row>
        <row r="193">
          <cell r="A193" t="str">
            <v>7040 С ИНДЕЙКОЙ ПМ сос ц/о в/у 1/270 8шт.  ОСТАНКИНО</v>
          </cell>
          <cell r="D193">
            <v>44</v>
          </cell>
        </row>
        <row r="194">
          <cell r="A194" t="str">
            <v>7045 БЕКОН Папа может с/к с/н в/у 1/250 7 шт ОСТАНКИНО</v>
          </cell>
          <cell r="D194">
            <v>3</v>
          </cell>
        </row>
        <row r="195">
          <cell r="A195" t="str">
            <v>7052 ПЕППЕРОНИ с/к с/н мгс 1*2_HRC  ОСТАНКИНО</v>
          </cell>
          <cell r="D195">
            <v>1.157</v>
          </cell>
        </row>
        <row r="196">
          <cell r="A196" t="str">
            <v>7059 ШПИКАЧКИ СОЧНЫЕ С БЕК. п/о мгс 0.3кг_60с  ОСТАНКИНО</v>
          </cell>
          <cell r="D196">
            <v>22</v>
          </cell>
        </row>
        <row r="197">
          <cell r="A197" t="str">
            <v>7066 СОЧНЫЕ ПМ сос п/о мгс 0.41кг 10шт_50с  ОСТАНКИНО</v>
          </cell>
          <cell r="D197">
            <v>201</v>
          </cell>
        </row>
        <row r="198">
          <cell r="A198" t="str">
            <v>7070 СОЧНЫЕ ПМ сос п/о мгс 1.5*4_А_50с  ОСТАНКИНО</v>
          </cell>
          <cell r="D198">
            <v>493.94</v>
          </cell>
        </row>
        <row r="199">
          <cell r="A199" t="str">
            <v>7073 МОЛОЧ.ПРЕМИУМ ПМ сос п/о в/у 1/350_50с  ОСТАНКИНО</v>
          </cell>
          <cell r="D199">
            <v>139</v>
          </cell>
        </row>
        <row r="200">
          <cell r="A200" t="str">
            <v>7074 МОЛОЧ.ПРЕМИУМ ПМ сос п/о мгс 0.6кг_50с  ОСТАНКИНО</v>
          </cell>
          <cell r="D200">
            <v>53</v>
          </cell>
        </row>
        <row r="201">
          <cell r="A201" t="str">
            <v>7075 МОЛОЧ.ПРЕМИУМ ПМ сос п/о мгс 1.5*4_О_50с  ОСТАНКИНО</v>
          </cell>
          <cell r="D201">
            <v>38.307000000000002</v>
          </cell>
        </row>
        <row r="202">
          <cell r="A202" t="str">
            <v>7080 СЛИВОЧНЫЕ ПМ сос п/о мгс 0.41кг 10шт. 50с  ОСТАНКИНО</v>
          </cell>
          <cell r="D202">
            <v>434</v>
          </cell>
        </row>
        <row r="203">
          <cell r="A203" t="str">
            <v>7082 СЛИВОЧНЫЕ ПМ сос п/о мгс 1.5*4_50с  ОСТАНКИНО</v>
          </cell>
          <cell r="D203">
            <v>26.481000000000002</v>
          </cell>
        </row>
        <row r="204">
          <cell r="A204" t="str">
            <v>7087 ШПИК С ЧЕСНОК.И ПЕРЦЕМ к/в в/у 0.3кг_50с  ОСТАНКИНО</v>
          </cell>
          <cell r="D204">
            <v>3</v>
          </cell>
        </row>
        <row r="205">
          <cell r="A205" t="str">
            <v>7090 СВИНИНА ПО-ДОМ. к/в мл/к в/у 0.3кг_50с  ОСТАНКИНО</v>
          </cell>
          <cell r="D205">
            <v>7</v>
          </cell>
        </row>
        <row r="206">
          <cell r="A206" t="str">
            <v>7092 БЕКОН Папа может с/к с/н в/у 1/140_50с  ОСТАНКИНО</v>
          </cell>
          <cell r="D206">
            <v>168</v>
          </cell>
        </row>
        <row r="207">
          <cell r="A207" t="str">
            <v>7103 БЕКОН с/к с/н в/у 1/180 10шт.  ОСТАНКИНО</v>
          </cell>
          <cell r="D207">
            <v>60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12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9</v>
          </cell>
        </row>
        <row r="210">
          <cell r="A210" t="str">
            <v>Балыковая с/к 200 гр. срез "Эликатессе" термоформ.пак.  СПК</v>
          </cell>
          <cell r="D210">
            <v>1</v>
          </cell>
        </row>
        <row r="211">
          <cell r="A211" t="str">
            <v>БОНУС ДОМАШНИЙ РЕЦЕПТ Коровино 0.5кг 8шт. (6305)</v>
          </cell>
          <cell r="D211">
            <v>3</v>
          </cell>
        </row>
        <row r="212">
          <cell r="A212" t="str">
            <v>БОНУС ДОМАШНИЙ РЕЦЕПТ Коровино вар п/о (5324)</v>
          </cell>
          <cell r="D212">
            <v>1.966</v>
          </cell>
        </row>
        <row r="213">
          <cell r="A213" t="str">
            <v>БОНУС СОЧНЫЕ Папа может сос п/о мгс 1.5*4 (6954)  ОСТАНКИНО</v>
          </cell>
          <cell r="D213">
            <v>28.062999999999999</v>
          </cell>
        </row>
        <row r="214">
          <cell r="A214" t="str">
            <v>БОНУС СОЧНЫЕ сос п/о мгс 0.41кг_UZ (6087)  ОСТАНКИНО</v>
          </cell>
          <cell r="D214">
            <v>10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190.00200000000001</v>
          </cell>
        </row>
        <row r="216">
          <cell r="A216" t="str">
            <v>БОНУС_079  Колбаса Сервелат Кремлевский,  0.35 кг, ПОКОМ</v>
          </cell>
          <cell r="D216">
            <v>230</v>
          </cell>
        </row>
        <row r="217">
          <cell r="A217" t="str">
            <v>БОНУС_302  Сосиски Сочинки по-баварски,  0.4кг, ТМ Стародворье  ПОКОМ</v>
          </cell>
          <cell r="D217">
            <v>109</v>
          </cell>
        </row>
        <row r="218">
          <cell r="A218" t="str">
            <v>БОНУС_312  Ветчина Филейская ВЕС ТМ  Вязанка ТС Столичная  ПОКОМ</v>
          </cell>
          <cell r="D218">
            <v>89.43</v>
          </cell>
        </row>
        <row r="219">
          <cell r="A219" t="str">
            <v>БОНУС_Готовые чебупели с ветчиной и сыром Горячая штучка 0,3кг зам  ПОКОМ</v>
          </cell>
          <cell r="D219">
            <v>199</v>
          </cell>
        </row>
        <row r="220">
          <cell r="A220" t="str">
            <v>БОНУС_Готовые чебупели сочные с мясом ТМ Горячая штучка  0,3кг зам    ПОКОМ</v>
          </cell>
          <cell r="D220">
            <v>2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D221">
            <v>131</v>
          </cell>
        </row>
        <row r="222">
          <cell r="A222" t="str">
            <v>БОНУС_ПолуКоп п/к 250 гр.шт. термоформ.пак.  СПК</v>
          </cell>
          <cell r="D222">
            <v>6</v>
          </cell>
        </row>
        <row r="223">
          <cell r="A223" t="str">
            <v>Бутербродная вареная 0,47 кг шт.  СПК</v>
          </cell>
          <cell r="D223">
            <v>5</v>
          </cell>
        </row>
        <row r="224">
          <cell r="A224" t="str">
            <v>Вацлавская п/к (черева) 390 гр.шт. термоус.пак  СПК</v>
          </cell>
          <cell r="D224">
            <v>1</v>
          </cell>
        </row>
        <row r="225">
          <cell r="A225" t="str">
            <v>ВЫВЕДЕНА!Пельмени Отборные из свинины и говядины 0,43 кг ТМ Стародворье  ПОКОМ</v>
          </cell>
          <cell r="D225">
            <v>1</v>
          </cell>
        </row>
        <row r="226">
          <cell r="A226" t="str">
            <v>Готовые бельмеши сочные с мясом ТМ Горячая штучка 0,3кг зам  ПОКОМ</v>
          </cell>
          <cell r="D226">
            <v>57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96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222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324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73</v>
          </cell>
        </row>
        <row r="231">
          <cell r="A231" t="str">
            <v>Гуцульская с/к "КолбасГрад" 160 гр.шт. термоус. пак  СПК</v>
          </cell>
          <cell r="D231">
            <v>7</v>
          </cell>
        </row>
        <row r="232">
          <cell r="A232" t="str">
            <v>Дельгаро с/в "Эликатессе" 140 гр.шт.  СПК</v>
          </cell>
          <cell r="D232">
            <v>8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D233">
            <v>11</v>
          </cell>
        </row>
        <row r="234">
          <cell r="A234" t="str">
            <v>Докторская вареная в/с  СПК</v>
          </cell>
          <cell r="D234">
            <v>1.212</v>
          </cell>
        </row>
        <row r="235">
          <cell r="A235" t="str">
            <v>Докторская вареная в/с 0,47 кг шт.  СПК</v>
          </cell>
          <cell r="D235">
            <v>1</v>
          </cell>
        </row>
        <row r="236">
          <cell r="A236" t="str">
            <v>Докторская вареная термоус.пак. "Высокий вкус"  СПК</v>
          </cell>
          <cell r="D236">
            <v>3.8159999999999998</v>
          </cell>
        </row>
        <row r="237">
          <cell r="A237" t="str">
            <v>ЖАР-ладушки с клубникой и вишней ТМ Стародворье 0,2 кг ПОКОМ</v>
          </cell>
          <cell r="D237">
            <v>8</v>
          </cell>
        </row>
        <row r="238">
          <cell r="A238" t="str">
            <v>ЖАР-ладушки с мясом 0,2кг ТМ Стародворье  ПОКОМ</v>
          </cell>
          <cell r="D238">
            <v>84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100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56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147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135</v>
          </cell>
        </row>
        <row r="243">
          <cell r="A243" t="str">
            <v>Ла Фаворте с/в "Эликатессе" 140 гр.шт.  СПК</v>
          </cell>
          <cell r="D243">
            <v>17</v>
          </cell>
        </row>
        <row r="244">
          <cell r="A244" t="str">
            <v>Ливерная Печеночная "Просто выгодно" 0,3 кг.шт.  СПК</v>
          </cell>
          <cell r="D244">
            <v>9</v>
          </cell>
        </row>
        <row r="245">
          <cell r="A245" t="str">
            <v>Мини-пицца Владимирский стандарт с ветчиной и грибами 0,25кг ТМ Владимирский стандарт  ПОКОМ</v>
          </cell>
          <cell r="D245">
            <v>1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88.8</v>
          </cell>
        </row>
        <row r="247">
          <cell r="A247" t="str">
            <v>Мини-чебуречки с мясом ВЕС 5,5кг ТМ Зареченские  ПОКОМ</v>
          </cell>
          <cell r="D247">
            <v>11</v>
          </cell>
        </row>
        <row r="248">
          <cell r="A248" t="str">
            <v>Мини-шарики с курочкой и сыром ТМ Зареченские ВЕС  ПОКОМ</v>
          </cell>
          <cell r="D248">
            <v>69</v>
          </cell>
        </row>
        <row r="249">
          <cell r="A249" t="str">
            <v>Наггетсы Foodgital 0,25кг ТМ Горячая штучка  ПОКОМ</v>
          </cell>
          <cell r="D249">
            <v>12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329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246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291</v>
          </cell>
        </row>
        <row r="253">
          <cell r="A253" t="str">
            <v>Наггетсы с куриным филе и сыром ТМ Вязанка 0,25 кг ПОКОМ</v>
          </cell>
          <cell r="D253">
            <v>183</v>
          </cell>
        </row>
        <row r="254">
          <cell r="A254" t="str">
            <v>Наггетсы Хрустящие 0,3кг ТМ Зареченские  ПОКОМ</v>
          </cell>
          <cell r="D254">
            <v>17</v>
          </cell>
        </row>
        <row r="255">
          <cell r="A255" t="str">
            <v>Наггетсы Хрустящие ТМ Зареченские. ВЕС ПОКОМ</v>
          </cell>
          <cell r="D255">
            <v>174</v>
          </cell>
        </row>
        <row r="256">
          <cell r="A256" t="str">
            <v>Оригинальная с перцем с/к  СПК</v>
          </cell>
          <cell r="D256">
            <v>4.95</v>
          </cell>
        </row>
        <row r="257">
          <cell r="A257" t="str">
            <v>Оригинальная с перцем с/к 0,235 кг.шт.  СПК</v>
          </cell>
          <cell r="D257">
            <v>6</v>
          </cell>
        </row>
        <row r="258">
          <cell r="A258" t="str">
            <v>Особая вареная  СПК</v>
          </cell>
          <cell r="D258">
            <v>2.3879999999999999</v>
          </cell>
        </row>
        <row r="259">
          <cell r="A259" t="str">
            <v>Паштет печеночный 140 гр.шт.  СПК</v>
          </cell>
          <cell r="D259">
            <v>8</v>
          </cell>
        </row>
        <row r="260">
          <cell r="A260" t="str">
            <v>Пекерсы с индейкой в сливочном соусе ТМ Горячая штучка 0,25 кг зам  ПОКОМ</v>
          </cell>
          <cell r="D260">
            <v>63</v>
          </cell>
        </row>
        <row r="261">
          <cell r="A261" t="str">
            <v>Пельмени Grandmeni с говядиной и свининой 0,7кг ТМ Горячая штучка  ПОКОМ</v>
          </cell>
          <cell r="D261">
            <v>11</v>
          </cell>
        </row>
        <row r="262">
          <cell r="A262" t="str">
            <v>Пельмени Бигбули #МЕГАВКУСИЩЕ с сочной грудинкой ТМ Горячая штучка 0,4 кг. ПОКОМ</v>
          </cell>
          <cell r="D262">
            <v>16</v>
          </cell>
        </row>
        <row r="263">
          <cell r="A263" t="str">
            <v>Пельмени Бигбули #МЕГАВКУСИЩЕ с сочной грудинкой ТМ Горячая штучка 0,7 кг. ПОКОМ</v>
          </cell>
          <cell r="D263">
            <v>67</v>
          </cell>
        </row>
        <row r="264">
          <cell r="A264" t="str">
            <v>Пельмени Бигбули с мясом ТМ Горячая штучка. флоу-пак сфера 0,4 кг. ПОКОМ</v>
          </cell>
          <cell r="D264">
            <v>37</v>
          </cell>
        </row>
        <row r="265">
          <cell r="A265" t="str">
            <v>Пельмени Бигбули с мясом ТМ Горячая штучка. флоу-пак сфера 0,7 кг ПОКОМ</v>
          </cell>
          <cell r="D265">
            <v>67</v>
          </cell>
        </row>
        <row r="266">
          <cell r="A266" t="str">
            <v>Пельмени Бигбули со сливоч.маслом (Мегамаслище) ТМ БУЛЬМЕНИ сфера 0,43. замор. ПОКОМ</v>
          </cell>
          <cell r="D266">
            <v>12</v>
          </cell>
        </row>
        <row r="267">
          <cell r="A267" t="str">
            <v>Пельмени Бигбули со сливочным маслом ТМ Горячая штучка, флоу-пак сфера 0,4. ПОКОМ</v>
          </cell>
          <cell r="D267">
            <v>32</v>
          </cell>
        </row>
        <row r="268">
          <cell r="A268" t="str">
            <v>Пельмени Бигбули со сливочным маслом ТМ Горячая штучка, флоу-пак сфера 0,7. ПОКОМ</v>
          </cell>
          <cell r="D268">
            <v>66</v>
          </cell>
        </row>
        <row r="269">
          <cell r="A269" t="str">
            <v>Пельмени Бульмени по-сибирски с говядиной и свининой ТМ Горячая штучка 0,8 кг ПОКОМ</v>
          </cell>
          <cell r="D269">
            <v>30</v>
          </cell>
        </row>
        <row r="270">
          <cell r="A270" t="str">
            <v>Пельмени Бульмени с говядиной и свининой Наваристые 2,7кг Горячая штучка ВЕС  ПОКОМ</v>
          </cell>
          <cell r="D270">
            <v>16.2</v>
          </cell>
        </row>
        <row r="271">
          <cell r="A271" t="str">
            <v>Пельмени Бульмени с говядиной и свининой Наваристые 5кг Горячая штучка ВЕС  ПОКОМ</v>
          </cell>
          <cell r="D271">
            <v>220</v>
          </cell>
        </row>
        <row r="272">
          <cell r="A272" t="str">
            <v>Пельмени Бульмени с говядиной и свининой ТМ Горячая штучка. флоу-пак сфера 0,4 кг ПОКОМ</v>
          </cell>
          <cell r="D272">
            <v>227</v>
          </cell>
        </row>
        <row r="273">
          <cell r="A273" t="str">
            <v>Пельмени Бульмени с говядиной и свининой ТМ Горячая штучка. флоу-пак сфера 0,7 кг ПОКОМ</v>
          </cell>
          <cell r="D273">
            <v>369</v>
          </cell>
        </row>
        <row r="274">
          <cell r="A274" t="str">
            <v>Пельмени Бульмени со сливочным маслом ТМ Горячая штучка. флоу-пак сфера 0,4 кг. ПОКОМ</v>
          </cell>
          <cell r="D274">
            <v>294</v>
          </cell>
        </row>
        <row r="275">
          <cell r="A275" t="str">
            <v>Пельмени Бульмени со сливочным маслом ТМ Горячая штучка.флоу-пак сфера 0,7 кг. ПОКОМ</v>
          </cell>
          <cell r="D275">
            <v>329</v>
          </cell>
        </row>
        <row r="276">
          <cell r="A276" t="str">
            <v>Пельмени Домашние с говядиной и свининой 0,7кг, сфера ТМ Зареченские  ПОКОМ</v>
          </cell>
          <cell r="D276">
            <v>3</v>
          </cell>
        </row>
        <row r="277">
          <cell r="A277" t="str">
            <v>Пельмени Домашние со сливочным маслом 0,7кг, сфера ТМ Зареченские  ПОКОМ</v>
          </cell>
          <cell r="D277">
            <v>3</v>
          </cell>
        </row>
        <row r="278">
          <cell r="A278" t="str">
            <v>Пельмени Медвежьи ушки с фермерскими сливками 0,7кг  ПОКОМ</v>
          </cell>
          <cell r="D278">
            <v>41</v>
          </cell>
        </row>
        <row r="279">
          <cell r="A279" t="str">
            <v>Пельмени Медвежьи ушки с фермерской свининой и говядиной Малые 0,7кг  ПОКОМ</v>
          </cell>
          <cell r="D279">
            <v>66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D280">
            <v>22</v>
          </cell>
        </row>
        <row r="281">
          <cell r="A281" t="str">
            <v>Пельмени Мясорубские ТМ Стародворье фоупак равиоли 0,7 кг  ПОКОМ</v>
          </cell>
          <cell r="D281">
            <v>250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D282">
            <v>56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D283">
            <v>75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D284">
            <v>166</v>
          </cell>
        </row>
        <row r="285">
          <cell r="A285" t="str">
            <v>Пельмени Сочные сфера 0,8 кг ТМ Стародворье  ПОКОМ</v>
          </cell>
          <cell r="D285">
            <v>42</v>
          </cell>
        </row>
        <row r="286">
          <cell r="A286" t="str">
            <v>Пирожки с мясом 0,3кг ТМ Зареченские  ПОКОМ</v>
          </cell>
          <cell r="D286">
            <v>2</v>
          </cell>
        </row>
        <row r="287">
          <cell r="A287" t="str">
            <v>Пирожки с мясом 3,7кг ВЕС ТМ Зареченские  ПОКОМ</v>
          </cell>
          <cell r="D287">
            <v>59.2</v>
          </cell>
        </row>
        <row r="288">
          <cell r="A288" t="str">
            <v>Пирожки с яблоком и грушей ВЕС ТМ Зареченские  ПОКОМ</v>
          </cell>
          <cell r="D288">
            <v>11.1</v>
          </cell>
        </row>
        <row r="289">
          <cell r="A289" t="str">
            <v>Ричеза с/к 230 гр.шт.  СПК</v>
          </cell>
          <cell r="D289">
            <v>4</v>
          </cell>
        </row>
        <row r="290">
          <cell r="A290" t="str">
            <v>Сальчетти с/к 230 гр.шт.  СПК</v>
          </cell>
          <cell r="D290">
            <v>8</v>
          </cell>
        </row>
        <row r="291">
          <cell r="A291" t="str">
            <v>Сальчичон с/к 200 гр. срез "Эликатессе" термоформ.пак.  СПК</v>
          </cell>
          <cell r="D291">
            <v>1</v>
          </cell>
        </row>
        <row r="292">
          <cell r="A292" t="str">
            <v>Салями с перчиком с/к "КолбасГрад" 160 гр.шт. термоус. пак.  СПК</v>
          </cell>
          <cell r="D292">
            <v>1</v>
          </cell>
        </row>
        <row r="293">
          <cell r="A293" t="str">
            <v>Салями Трюфель с/в "Эликатессе" 0,16 кг.шт.  СПК</v>
          </cell>
          <cell r="D293">
            <v>9</v>
          </cell>
        </row>
        <row r="294">
          <cell r="A294" t="str">
            <v>Сардельки "Докторские" (черева) ( в ср.защ.атм.) 1.0 кг. "Высокий вкус"  СПК</v>
          </cell>
          <cell r="D294">
            <v>11.919</v>
          </cell>
        </row>
        <row r="295">
          <cell r="A295" t="str">
            <v>Сардельки "Необыкновенные" (в ср.защ.атм.)  СПК</v>
          </cell>
          <cell r="D295">
            <v>1.1890000000000001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6.4720000000000004</v>
          </cell>
        </row>
        <row r="297">
          <cell r="A297" t="str">
            <v>Семейная с чесночком Экстра вареная  СПК</v>
          </cell>
          <cell r="D297">
            <v>4.7750000000000004</v>
          </cell>
        </row>
        <row r="298">
          <cell r="A298" t="str">
            <v>Сервелат Европейский в/к, в/с 0,38 кг.шт.термофор.пак  СПК</v>
          </cell>
          <cell r="D298">
            <v>4</v>
          </cell>
        </row>
        <row r="299">
          <cell r="A299" t="str">
            <v>Сервелат Коньячный в/к 0,38 кг.шт термофор.пак  СПК</v>
          </cell>
          <cell r="D299">
            <v>4</v>
          </cell>
        </row>
        <row r="300">
          <cell r="A300" t="str">
            <v>Сервелат Финский в/к 0,38 кг.шт. термофор.пак.  СПК</v>
          </cell>
          <cell r="D300">
            <v>8</v>
          </cell>
        </row>
        <row r="301">
          <cell r="A301" t="str">
            <v>Сибирская особая с/к 0,10 кг.шт. нарезка (лоток с ср.защ.атм.)  СПК</v>
          </cell>
          <cell r="D301">
            <v>24</v>
          </cell>
        </row>
        <row r="302">
          <cell r="A302" t="str">
            <v>Сибирская особая с/к 0,235 кг шт.  СПК</v>
          </cell>
          <cell r="D302">
            <v>12</v>
          </cell>
        </row>
        <row r="303">
          <cell r="A303" t="str">
            <v>Сосиски "Баварские" 0,36 кг.шт. вак.упак.  СПК</v>
          </cell>
          <cell r="D303">
            <v>5</v>
          </cell>
        </row>
        <row r="304">
          <cell r="A304" t="str">
            <v>Сосиски Мусульманские "Просто выгодно" (в ср.защ.атм.)  СПК</v>
          </cell>
          <cell r="D304">
            <v>8.6920000000000002</v>
          </cell>
        </row>
        <row r="305">
          <cell r="A305" t="str">
            <v>Сосиски Хот-дог подкопченные (лоток с ср.защ.атм.)  СПК</v>
          </cell>
          <cell r="D305">
            <v>7.6760000000000002</v>
          </cell>
        </row>
        <row r="306">
          <cell r="A306" t="str">
            <v>Сочный мегачебурек ТМ Зареченские ВЕС ПОКОМ</v>
          </cell>
          <cell r="D306">
            <v>44.8</v>
          </cell>
        </row>
        <row r="307">
          <cell r="A307" t="str">
            <v>Уши свиные копченые к пиву 0,15кг нар. д/ф шт.  СПК</v>
          </cell>
          <cell r="D307">
            <v>3</v>
          </cell>
        </row>
        <row r="308">
          <cell r="A308" t="str">
            <v>Фестивальная пора с/к 100 гр.шт.нар. (лоток с ср.защ.атм.)  СПК</v>
          </cell>
          <cell r="D308">
            <v>29</v>
          </cell>
        </row>
        <row r="309">
          <cell r="A309" t="str">
            <v>Фестивальная пора с/к 235 гр.шт.  СПК</v>
          </cell>
          <cell r="D309">
            <v>42</v>
          </cell>
        </row>
        <row r="310">
          <cell r="A310" t="str">
            <v>Фирменная с/к 200 гр. срез "Эликатессе" термоформ.пак.  СПК</v>
          </cell>
          <cell r="D310">
            <v>1</v>
          </cell>
        </row>
        <row r="311">
          <cell r="A311" t="str">
            <v>Фуэт с/в "Эликатессе" 160 гр.шт.  СПК</v>
          </cell>
          <cell r="D311">
            <v>22</v>
          </cell>
        </row>
        <row r="312">
          <cell r="A312" t="str">
            <v>Хинкали Классические ТМ Зареченские ВЕС ПОКОМ</v>
          </cell>
          <cell r="D312">
            <v>10</v>
          </cell>
        </row>
        <row r="313">
          <cell r="A313" t="str">
            <v>Хот-догстер ТМ Горячая штучка ТС Хот-Догстер флоу-пак 0,09 кг. ПОКОМ</v>
          </cell>
          <cell r="D313">
            <v>81</v>
          </cell>
        </row>
        <row r="314">
          <cell r="A314" t="str">
            <v>Хотстеры с сыром 0,25кг ТМ Горячая штучка  ПОКОМ</v>
          </cell>
          <cell r="D314">
            <v>126</v>
          </cell>
        </row>
        <row r="315">
          <cell r="A315" t="str">
            <v>Хотстеры ТМ Горячая штучка ТС Хотстеры 0,25 кг зам  ПОКОМ</v>
          </cell>
          <cell r="D315">
            <v>193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94</v>
          </cell>
        </row>
        <row r="317">
          <cell r="A317" t="str">
            <v>Хрустящие крылышки ТМ Горячая штучка 0,3 кг зам  ПОКОМ</v>
          </cell>
          <cell r="D317">
            <v>65</v>
          </cell>
        </row>
        <row r="318">
          <cell r="A318" t="str">
            <v>Чебупели Курочка гриль ТМ Горячая штучка, 0,3 кг зам  ПОКОМ</v>
          </cell>
          <cell r="D318">
            <v>56</v>
          </cell>
        </row>
        <row r="319">
          <cell r="A319" t="str">
            <v>Чебупицца курочка по-итальянски Горячая штучка 0,25 кг зам  ПОКОМ</v>
          </cell>
          <cell r="D319">
            <v>415</v>
          </cell>
        </row>
        <row r="320">
          <cell r="A320" t="str">
            <v>Чебупицца Пепперони ТМ Горячая штучка ТС Чебупицца 0.25кг зам  ПОКОМ</v>
          </cell>
          <cell r="D320">
            <v>438</v>
          </cell>
        </row>
        <row r="321">
          <cell r="A321" t="str">
            <v>Чебуреки сочные ВЕС ТМ Зареченские  ПОКОМ</v>
          </cell>
          <cell r="D321">
            <v>170</v>
          </cell>
        </row>
        <row r="322">
          <cell r="A322" t="str">
            <v>Шпикачки Русские (черева) (в ср.защ.атм.) "Высокий вкус"  СПК</v>
          </cell>
          <cell r="D322">
            <v>7.4480000000000004</v>
          </cell>
        </row>
        <row r="323">
          <cell r="A323" t="str">
            <v>Юбилейная с/к 0,235 кг.шт.  СПК</v>
          </cell>
          <cell r="D323">
            <v>31</v>
          </cell>
        </row>
        <row r="324">
          <cell r="A324" t="str">
            <v>Итого</v>
          </cell>
          <cell r="D324">
            <v>37722.911999999997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2" sqref="T12"/>
    </sheetView>
  </sheetViews>
  <sheetFormatPr defaultColWidth="10.5" defaultRowHeight="11.45" customHeight="1" outlineLevelRow="1" x14ac:dyDescent="0.2"/>
  <cols>
    <col min="1" max="1" width="52.83203125" style="1" customWidth="1"/>
    <col min="2" max="2" width="4.3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0.83203125" style="5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83203125" style="5" customWidth="1"/>
    <col min="32" max="33" width="0.6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21" t="s">
        <v>143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123</v>
      </c>
      <c r="H4" s="9" t="s">
        <v>124</v>
      </c>
      <c r="I4" s="9" t="s">
        <v>125</v>
      </c>
      <c r="J4" s="9" t="s">
        <v>126</v>
      </c>
      <c r="K4" s="9" t="s">
        <v>127</v>
      </c>
      <c r="L4" s="9" t="s">
        <v>127</v>
      </c>
      <c r="M4" s="9" t="s">
        <v>127</v>
      </c>
      <c r="N4" s="9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9" t="s">
        <v>124</v>
      </c>
      <c r="T4" s="11" t="s">
        <v>127</v>
      </c>
      <c r="U4" s="9" t="s">
        <v>128</v>
      </c>
      <c r="V4" s="12" t="s">
        <v>129</v>
      </c>
      <c r="W4" s="9" t="s">
        <v>130</v>
      </c>
      <c r="X4" s="9" t="s">
        <v>131</v>
      </c>
      <c r="Y4" s="9" t="s">
        <v>124</v>
      </c>
      <c r="Z4" s="9" t="s">
        <v>124</v>
      </c>
      <c r="AA4" s="9" t="s">
        <v>124</v>
      </c>
      <c r="AB4" s="9" t="s">
        <v>132</v>
      </c>
      <c r="AC4" s="9" t="s">
        <v>133</v>
      </c>
      <c r="AD4" s="9" t="s">
        <v>134</v>
      </c>
      <c r="AE4" s="12" t="s">
        <v>135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136</v>
      </c>
      <c r="L5" s="16" t="s">
        <v>137</v>
      </c>
      <c r="M5" s="16" t="s">
        <v>138</v>
      </c>
      <c r="T5" s="16" t="s">
        <v>139</v>
      </c>
      <c r="Y5" s="20" t="s">
        <v>140</v>
      </c>
      <c r="Z5" s="20" t="s">
        <v>141</v>
      </c>
      <c r="AA5" s="16" t="s">
        <v>142</v>
      </c>
      <c r="AB5" s="16" t="s">
        <v>136</v>
      </c>
      <c r="AE5" s="16" t="s">
        <v>139</v>
      </c>
    </row>
    <row r="6" spans="1:33" ht="11.1" customHeight="1" x14ac:dyDescent="0.2">
      <c r="A6" s="6"/>
      <c r="B6" s="6"/>
      <c r="C6" s="3"/>
      <c r="D6" s="3"/>
      <c r="E6" s="14">
        <f>SUM(E7:E125)</f>
        <v>89613.814000000013</v>
      </c>
      <c r="F6" s="14">
        <f>SUM(F7:F125)</f>
        <v>89533.126999999993</v>
      </c>
      <c r="I6" s="14">
        <f t="shared" ref="I6:T6" si="0">SUM(I7:I125)</f>
        <v>84844.017999999982</v>
      </c>
      <c r="J6" s="14">
        <f t="shared" si="0"/>
        <v>4769.7960000000003</v>
      </c>
      <c r="K6" s="14">
        <f t="shared" si="0"/>
        <v>12380</v>
      </c>
      <c r="L6" s="14">
        <f t="shared" si="0"/>
        <v>12110</v>
      </c>
      <c r="M6" s="14">
        <f t="shared" si="0"/>
        <v>16940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17922.762799999997</v>
      </c>
      <c r="T6" s="14">
        <f t="shared" si="0"/>
        <v>20190</v>
      </c>
      <c r="W6" s="14">
        <f t="shared" ref="W6:AB6" si="1">SUM(W7:W125)</f>
        <v>0</v>
      </c>
      <c r="X6" s="14">
        <f t="shared" si="1"/>
        <v>0</v>
      </c>
      <c r="Y6" s="14">
        <f t="shared" si="1"/>
        <v>14148.287200000008</v>
      </c>
      <c r="Z6" s="14">
        <f t="shared" si="1"/>
        <v>18003.746599999995</v>
      </c>
      <c r="AA6" s="14">
        <f t="shared" si="1"/>
        <v>17209.491599999998</v>
      </c>
      <c r="AB6" s="14">
        <f t="shared" si="1"/>
        <v>12370.861000000001</v>
      </c>
      <c r="AC6" s="14"/>
      <c r="AD6" s="14"/>
      <c r="AE6" s="14">
        <f>SUM(AE7:AE125)</f>
        <v>9007.2000000000007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36.923999999999999</v>
      </c>
      <c r="D7" s="8">
        <v>0.997</v>
      </c>
      <c r="E7" s="8">
        <v>13.874000000000001</v>
      </c>
      <c r="F7" s="8">
        <v>24.047000000000001</v>
      </c>
      <c r="G7" s="1">
        <f>VLOOKUP(A:A,[1]TDSheet!$A:$G,7,0)</f>
        <v>0</v>
      </c>
      <c r="H7" s="1">
        <f>VLOOKUP(A:A,[1]TDSheet!$A:$H,8,0)</f>
        <v>120</v>
      </c>
      <c r="I7" s="15">
        <f>VLOOKUP(A:A,[2]TDSheet!$A:$F,6,0)</f>
        <v>14</v>
      </c>
      <c r="J7" s="15">
        <f>E7-I7</f>
        <v>-0.12599999999999945</v>
      </c>
      <c r="K7" s="15">
        <f>VLOOKUP(A:A,[1]TDSheet!$A:$R,18,0)</f>
        <v>0</v>
      </c>
      <c r="L7" s="15">
        <f>VLOOKUP(A:A,[1]TDSheet!$A:$T,20,0)</f>
        <v>0</v>
      </c>
      <c r="M7" s="15">
        <f>VLOOKUP(A:A,[1]TDSheet!$A:$O,15,0)</f>
        <v>0</v>
      </c>
      <c r="N7" s="15"/>
      <c r="O7" s="15"/>
      <c r="P7" s="15"/>
      <c r="Q7" s="15"/>
      <c r="R7" s="15"/>
      <c r="S7" s="15">
        <f>E7/5</f>
        <v>2.7747999999999999</v>
      </c>
      <c r="T7" s="17"/>
      <c r="U7" s="19">
        <f>(F7+K7+L7+M7+T7)/S7</f>
        <v>8.6662101773100773</v>
      </c>
      <c r="V7" s="15">
        <f>F7/S7</f>
        <v>8.6662101773100773</v>
      </c>
      <c r="W7" s="15"/>
      <c r="X7" s="15"/>
      <c r="Y7" s="15">
        <f>VLOOKUP(A:A,[1]TDSheet!$A:$Y,25,0)</f>
        <v>1.0813999999999999</v>
      </c>
      <c r="Z7" s="15">
        <f>VLOOKUP(A:A,[1]TDSheet!$A:$Z,26,0)</f>
        <v>1.4044000000000001</v>
      </c>
      <c r="AA7" s="15">
        <f>VLOOKUP(A:A,[1]TDSheet!$A:$AA,27,0)</f>
        <v>0.60240000000000005</v>
      </c>
      <c r="AB7" s="15">
        <f>VLOOKUP(A:A,[3]TDSheet!$A:$D,4,0)</f>
        <v>2.9780000000000002</v>
      </c>
      <c r="AC7" s="15" t="str">
        <f>VLOOKUP(A:A,[1]TDSheet!$A:$AC,29,0)</f>
        <v>вывод</v>
      </c>
      <c r="AD7" s="15">
        <f>VLOOKUP(A:A,[1]TDSheet!$A:$AD,30,0)</f>
        <v>0</v>
      </c>
      <c r="AE7" s="15">
        <f>T7*G7</f>
        <v>0</v>
      </c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8</v>
      </c>
      <c r="C8" s="8">
        <v>81</v>
      </c>
      <c r="D8" s="8">
        <v>1044</v>
      </c>
      <c r="E8" s="8">
        <v>466</v>
      </c>
      <c r="F8" s="8">
        <v>479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550</v>
      </c>
      <c r="J8" s="15">
        <f t="shared" ref="J8:J71" si="2">E8-I8</f>
        <v>-84</v>
      </c>
      <c r="K8" s="15">
        <f>VLOOKUP(A:A,[1]TDSheet!$A:$R,18,0)</f>
        <v>40</v>
      </c>
      <c r="L8" s="15">
        <f>VLOOKUP(A:A,[1]TDSheet!$A:$T,20,0)</f>
        <v>0</v>
      </c>
      <c r="M8" s="15">
        <f>VLOOKUP(A:A,[1]TDSheet!$A:$O,15,0)</f>
        <v>120</v>
      </c>
      <c r="N8" s="15"/>
      <c r="O8" s="15"/>
      <c r="P8" s="15"/>
      <c r="Q8" s="15"/>
      <c r="R8" s="15"/>
      <c r="S8" s="15">
        <f t="shared" ref="S8:S71" si="3">E8/5</f>
        <v>93.2</v>
      </c>
      <c r="T8" s="17">
        <v>120</v>
      </c>
      <c r="U8" s="19">
        <f t="shared" ref="U8:U71" si="4">(F8+K8+L8+M8+T8)/S8</f>
        <v>8.1437768240343349</v>
      </c>
      <c r="V8" s="15">
        <f t="shared" ref="V8:V71" si="5">F8/S8</f>
        <v>5.1394849785407724</v>
      </c>
      <c r="W8" s="15"/>
      <c r="X8" s="15"/>
      <c r="Y8" s="15">
        <f>VLOOKUP(A:A,[1]TDSheet!$A:$Y,25,0)</f>
        <v>74</v>
      </c>
      <c r="Z8" s="15">
        <f>VLOOKUP(A:A,[1]TDSheet!$A:$Z,26,0)</f>
        <v>111.6</v>
      </c>
      <c r="AA8" s="15">
        <f>VLOOKUP(A:A,[1]TDSheet!$A:$AA,27,0)</f>
        <v>80.2</v>
      </c>
      <c r="AB8" s="15">
        <f>VLOOKUP(A:A,[3]TDSheet!$A:$D,4,0)</f>
        <v>127</v>
      </c>
      <c r="AC8" s="15" t="str">
        <f>VLOOKUP(A:A,[1]TDSheet!$A:$AC,29,0)</f>
        <v>Витал</v>
      </c>
      <c r="AD8" s="15" t="str">
        <f>VLOOKUP(A:A,[1]TDSheet!$A:$AD,30,0)</f>
        <v>Витал</v>
      </c>
      <c r="AE8" s="15">
        <f t="shared" ref="AE8:AE71" si="6">T8*G8</f>
        <v>48</v>
      </c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13.956</v>
      </c>
      <c r="D9" s="8"/>
      <c r="E9" s="8">
        <v>4.43</v>
      </c>
      <c r="F9" s="8">
        <v>9.5259999999999998</v>
      </c>
      <c r="G9" s="1">
        <f>VLOOKUP(A:A,[1]TDSheet!$A:$G,7,0)</f>
        <v>0</v>
      </c>
      <c r="H9" s="1">
        <f>VLOOKUP(A:A,[1]TDSheet!$A:$H,8,0)</f>
        <v>120</v>
      </c>
      <c r="I9" s="15">
        <f>VLOOKUP(A:A,[2]TDSheet!$A:$F,6,0)</f>
        <v>4.5</v>
      </c>
      <c r="J9" s="15">
        <f t="shared" si="2"/>
        <v>-7.0000000000000284E-2</v>
      </c>
      <c r="K9" s="15">
        <f>VLOOKUP(A:A,[1]TDSheet!$A:$R,18,0)</f>
        <v>0</v>
      </c>
      <c r="L9" s="15">
        <f>VLOOKUP(A:A,[1]TDSheet!$A:$T,20,0)</f>
        <v>0</v>
      </c>
      <c r="M9" s="15">
        <f>VLOOKUP(A:A,[1]TDSheet!$A:$O,15,0)</f>
        <v>0</v>
      </c>
      <c r="N9" s="15"/>
      <c r="O9" s="15"/>
      <c r="P9" s="15"/>
      <c r="Q9" s="15"/>
      <c r="R9" s="15"/>
      <c r="S9" s="15">
        <f t="shared" si="3"/>
        <v>0.8859999999999999</v>
      </c>
      <c r="T9" s="17"/>
      <c r="U9" s="19">
        <f t="shared" si="4"/>
        <v>10.751693002257337</v>
      </c>
      <c r="V9" s="15">
        <f t="shared" si="5"/>
        <v>10.751693002257337</v>
      </c>
      <c r="W9" s="15"/>
      <c r="X9" s="15"/>
      <c r="Y9" s="15">
        <f>VLOOKUP(A:A,[1]TDSheet!$A:$Y,25,0)</f>
        <v>1.3098000000000001</v>
      </c>
      <c r="Z9" s="15">
        <f>VLOOKUP(A:A,[1]TDSheet!$A:$Z,26,0)</f>
        <v>0.77100000000000002</v>
      </c>
      <c r="AA9" s="15">
        <f>VLOOKUP(A:A,[1]TDSheet!$A:$AA,27,0)</f>
        <v>0.65720000000000001</v>
      </c>
      <c r="AB9" s="15">
        <f>VLOOKUP(A:A,[3]TDSheet!$A:$D,4,0)</f>
        <v>1.0900000000000001</v>
      </c>
      <c r="AC9" s="15" t="str">
        <f>VLOOKUP(A:A,[1]TDSheet!$A:$AC,29,0)</f>
        <v>вывод</v>
      </c>
      <c r="AD9" s="15">
        <f>VLOOKUP(A:A,[1]TDSheet!$A:$AD,30,0)</f>
        <v>0</v>
      </c>
      <c r="AE9" s="15">
        <f t="shared" si="6"/>
        <v>0</v>
      </c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8</v>
      </c>
      <c r="C10" s="8">
        <v>194</v>
      </c>
      <c r="D10" s="8">
        <v>2</v>
      </c>
      <c r="E10" s="8">
        <v>141</v>
      </c>
      <c r="F10" s="8">
        <v>52</v>
      </c>
      <c r="G10" s="1">
        <f>VLOOKUP(A:A,[1]TDSheet!$A:$G,7,0)</f>
        <v>0.25</v>
      </c>
      <c r="H10" s="1">
        <f>VLOOKUP(A:A,[1]TDSheet!$A:$H,8,0)</f>
        <v>120</v>
      </c>
      <c r="I10" s="15">
        <f>VLOOKUP(A:A,[2]TDSheet!$A:$F,6,0)</f>
        <v>148</v>
      </c>
      <c r="J10" s="15">
        <f t="shared" si="2"/>
        <v>-7</v>
      </c>
      <c r="K10" s="15">
        <f>VLOOKUP(A:A,[1]TDSheet!$A:$R,18,0)</f>
        <v>0</v>
      </c>
      <c r="L10" s="15">
        <f>VLOOKUP(A:A,[1]TDSheet!$A:$T,20,0)</f>
        <v>0</v>
      </c>
      <c r="M10" s="15">
        <f>VLOOKUP(A:A,[1]TDSheet!$A:$O,15,0)</f>
        <v>0</v>
      </c>
      <c r="N10" s="15"/>
      <c r="O10" s="15"/>
      <c r="P10" s="15"/>
      <c r="Q10" s="15"/>
      <c r="R10" s="15"/>
      <c r="S10" s="15">
        <f t="shared" si="3"/>
        <v>28.2</v>
      </c>
      <c r="T10" s="17">
        <v>120</v>
      </c>
      <c r="U10" s="19">
        <f t="shared" si="4"/>
        <v>6.0992907801418443</v>
      </c>
      <c r="V10" s="15">
        <f t="shared" si="5"/>
        <v>1.8439716312056738</v>
      </c>
      <c r="W10" s="15"/>
      <c r="X10" s="15"/>
      <c r="Y10" s="15">
        <f>VLOOKUP(A:A,[1]TDSheet!$A:$Y,25,0)</f>
        <v>16</v>
      </c>
      <c r="Z10" s="15">
        <f>VLOOKUP(A:A,[1]TDSheet!$A:$Z,26,0)</f>
        <v>22.2</v>
      </c>
      <c r="AA10" s="15">
        <f>VLOOKUP(A:A,[1]TDSheet!$A:$AA,27,0)</f>
        <v>17.600000000000001</v>
      </c>
      <c r="AB10" s="15">
        <f>VLOOKUP(A:A,[3]TDSheet!$A:$D,4,0)</f>
        <v>29</v>
      </c>
      <c r="AC10" s="15">
        <f>VLOOKUP(A:A,[1]TDSheet!$A:$AC,29,0)</f>
        <v>0</v>
      </c>
      <c r="AD10" s="15">
        <f>VLOOKUP(A:A,[1]TDSheet!$A:$AD,30,0)</f>
        <v>0</v>
      </c>
      <c r="AE10" s="15">
        <f t="shared" si="6"/>
        <v>30</v>
      </c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1247.963</v>
      </c>
      <c r="D11" s="8">
        <v>2065.1289999999999</v>
      </c>
      <c r="E11" s="8">
        <v>1703.615</v>
      </c>
      <c r="F11" s="8">
        <v>1591.8979999999999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1679.62</v>
      </c>
      <c r="J11" s="15">
        <f t="shared" si="2"/>
        <v>23.995000000000118</v>
      </c>
      <c r="K11" s="15">
        <f>VLOOKUP(A:A,[1]TDSheet!$A:$R,18,0)</f>
        <v>0</v>
      </c>
      <c r="L11" s="15">
        <f>VLOOKUP(A:A,[1]TDSheet!$A:$T,20,0)</f>
        <v>400</v>
      </c>
      <c r="M11" s="15">
        <f>VLOOKUP(A:A,[1]TDSheet!$A:$O,15,0)</f>
        <v>640</v>
      </c>
      <c r="N11" s="15"/>
      <c r="O11" s="15"/>
      <c r="P11" s="15"/>
      <c r="Q11" s="15"/>
      <c r="R11" s="15"/>
      <c r="S11" s="15">
        <f t="shared" si="3"/>
        <v>340.72300000000001</v>
      </c>
      <c r="T11" s="17">
        <v>290</v>
      </c>
      <c r="U11" s="19">
        <f t="shared" si="4"/>
        <v>8.5755819243197546</v>
      </c>
      <c r="V11" s="15">
        <f t="shared" si="5"/>
        <v>4.6721178200473696</v>
      </c>
      <c r="W11" s="15"/>
      <c r="X11" s="15"/>
      <c r="Y11" s="15">
        <f>VLOOKUP(A:A,[1]TDSheet!$A:$Y,25,0)</f>
        <v>325.51300000000003</v>
      </c>
      <c r="Z11" s="15">
        <f>VLOOKUP(A:A,[1]TDSheet!$A:$Z,26,0)</f>
        <v>330.15140000000002</v>
      </c>
      <c r="AA11" s="15">
        <f>VLOOKUP(A:A,[1]TDSheet!$A:$AA,27,0)</f>
        <v>338.52359999999999</v>
      </c>
      <c r="AB11" s="15">
        <f>VLOOKUP(A:A,[3]TDSheet!$A:$D,4,0)</f>
        <v>261.50900000000001</v>
      </c>
      <c r="AC11" s="15">
        <f>VLOOKUP(A:A,[1]TDSheet!$A:$AC,29,0)</f>
        <v>0</v>
      </c>
      <c r="AD11" s="15">
        <f>VLOOKUP(A:A,[1]TDSheet!$A:$AD,30,0)</f>
        <v>200</v>
      </c>
      <c r="AE11" s="15">
        <f t="shared" si="6"/>
        <v>290</v>
      </c>
      <c r="AF11" s="15"/>
      <c r="AG11" s="15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529.39499999999998</v>
      </c>
      <c r="D12" s="8">
        <v>2.9460000000000002</v>
      </c>
      <c r="E12" s="8">
        <v>56.918999999999997</v>
      </c>
      <c r="F12" s="8">
        <v>473.93400000000003</v>
      </c>
      <c r="G12" s="1">
        <f>VLOOKUP(A:A,[1]TDSheet!$A:$G,7,0)</f>
        <v>1</v>
      </c>
      <c r="H12" s="1">
        <f>VLOOKUP(A:A,[1]TDSheet!$A:$H,8,0)</f>
        <v>120</v>
      </c>
      <c r="I12" s="15">
        <f>VLOOKUP(A:A,[2]TDSheet!$A:$F,6,0)</f>
        <v>52.4</v>
      </c>
      <c r="J12" s="15">
        <f t="shared" si="2"/>
        <v>4.5189999999999984</v>
      </c>
      <c r="K12" s="15">
        <f>VLOOKUP(A:A,[1]TDSheet!$A:$R,18,0)</f>
        <v>0</v>
      </c>
      <c r="L12" s="15">
        <f>VLOOKUP(A:A,[1]TDSheet!$A:$T,20,0)</f>
        <v>0</v>
      </c>
      <c r="M12" s="15">
        <f>VLOOKUP(A:A,[1]TDSheet!$A:$O,15,0)</f>
        <v>0</v>
      </c>
      <c r="N12" s="15"/>
      <c r="O12" s="15"/>
      <c r="P12" s="15"/>
      <c r="Q12" s="15"/>
      <c r="R12" s="15"/>
      <c r="S12" s="15">
        <f t="shared" si="3"/>
        <v>11.383799999999999</v>
      </c>
      <c r="T12" s="17"/>
      <c r="U12" s="19">
        <f t="shared" si="4"/>
        <v>41.63231961208033</v>
      </c>
      <c r="V12" s="15">
        <f t="shared" si="5"/>
        <v>41.63231961208033</v>
      </c>
      <c r="W12" s="15"/>
      <c r="X12" s="15"/>
      <c r="Y12" s="15">
        <f>VLOOKUP(A:A,[1]TDSheet!$A:$Y,25,0)</f>
        <v>17.3154</v>
      </c>
      <c r="Z12" s="15">
        <f>VLOOKUP(A:A,[1]TDSheet!$A:$Z,26,0)</f>
        <v>9.9147999999999996</v>
      </c>
      <c r="AA12" s="15">
        <f>VLOOKUP(A:A,[1]TDSheet!$A:$AA,27,0)</f>
        <v>9.6760000000000002</v>
      </c>
      <c r="AB12" s="15">
        <f>VLOOKUP(A:A,[3]TDSheet!$A:$D,4,0)</f>
        <v>4.9370000000000003</v>
      </c>
      <c r="AC12" s="15" t="str">
        <f>VLOOKUP(A:A,[1]TDSheet!$A:$AC,29,0)</f>
        <v>увел</v>
      </c>
      <c r="AD12" s="15">
        <f>VLOOKUP(A:A,[1]TDSheet!$A:$AD,30,0)</f>
        <v>0</v>
      </c>
      <c r="AE12" s="15">
        <f t="shared" si="6"/>
        <v>0</v>
      </c>
      <c r="AF12" s="15"/>
      <c r="AG12" s="15"/>
    </row>
    <row r="13" spans="1:33" s="1" customFormat="1" ht="21.95" customHeight="1" outlineLevel="1" x14ac:dyDescent="0.2">
      <c r="A13" s="7" t="s">
        <v>16</v>
      </c>
      <c r="B13" s="7" t="s">
        <v>9</v>
      </c>
      <c r="C13" s="8">
        <v>68.463999999999999</v>
      </c>
      <c r="D13" s="8">
        <v>157.34</v>
      </c>
      <c r="E13" s="8">
        <v>117.10599999999999</v>
      </c>
      <c r="F13" s="8">
        <v>107.361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117.2</v>
      </c>
      <c r="J13" s="15">
        <f t="shared" si="2"/>
        <v>-9.4000000000008299E-2</v>
      </c>
      <c r="K13" s="15">
        <f>VLOOKUP(A:A,[1]TDSheet!$A:$R,18,0)</f>
        <v>0</v>
      </c>
      <c r="L13" s="15">
        <f>VLOOKUP(A:A,[1]TDSheet!$A:$T,20,0)</f>
        <v>0</v>
      </c>
      <c r="M13" s="15">
        <f>VLOOKUP(A:A,[1]TDSheet!$A:$O,15,0)</f>
        <v>50</v>
      </c>
      <c r="N13" s="15"/>
      <c r="O13" s="15"/>
      <c r="P13" s="15"/>
      <c r="Q13" s="15"/>
      <c r="R13" s="15"/>
      <c r="S13" s="15">
        <f t="shared" si="3"/>
        <v>23.421199999999999</v>
      </c>
      <c r="T13" s="17">
        <v>50</v>
      </c>
      <c r="U13" s="19">
        <f t="shared" si="4"/>
        <v>8.8535600225436788</v>
      </c>
      <c r="V13" s="15">
        <f t="shared" si="5"/>
        <v>4.5839239663211115</v>
      </c>
      <c r="W13" s="15"/>
      <c r="X13" s="15"/>
      <c r="Y13" s="15">
        <f>VLOOKUP(A:A,[1]TDSheet!$A:$Y,25,0)</f>
        <v>21.9148</v>
      </c>
      <c r="Z13" s="15">
        <f>VLOOKUP(A:A,[1]TDSheet!$A:$Z,26,0)</f>
        <v>23.495200000000001</v>
      </c>
      <c r="AA13" s="15">
        <f>VLOOKUP(A:A,[1]TDSheet!$A:$AA,27,0)</f>
        <v>23.816399999999998</v>
      </c>
      <c r="AB13" s="15">
        <f>VLOOKUP(A:A,[3]TDSheet!$A:$D,4,0)</f>
        <v>29.574999999999999</v>
      </c>
      <c r="AC13" s="15">
        <f>VLOOKUP(A:A,[1]TDSheet!$A:$AC,29,0)</f>
        <v>0</v>
      </c>
      <c r="AD13" s="15">
        <f>VLOOKUP(A:A,[1]TDSheet!$A:$AD,30,0)</f>
        <v>0</v>
      </c>
      <c r="AE13" s="15">
        <f t="shared" si="6"/>
        <v>50</v>
      </c>
      <c r="AF13" s="15"/>
      <c r="AG13" s="15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69</v>
      </c>
      <c r="D14" s="8">
        <v>65</v>
      </c>
      <c r="E14" s="8">
        <v>107</v>
      </c>
      <c r="F14" s="8">
        <v>22</v>
      </c>
      <c r="G14" s="1">
        <f>VLOOKUP(A:A,[1]TDSheet!$A:$G,7,0)</f>
        <v>7.0000000000000007E-2</v>
      </c>
      <c r="H14" s="1">
        <f>VLOOKUP(A:A,[1]TDSheet!$A:$H,8,0)</f>
        <v>120</v>
      </c>
      <c r="I14" s="15">
        <f>VLOOKUP(A:A,[2]TDSheet!$A:$F,6,0)</f>
        <v>112</v>
      </c>
      <c r="J14" s="15">
        <f t="shared" si="2"/>
        <v>-5</v>
      </c>
      <c r="K14" s="15">
        <f>VLOOKUP(A:A,[1]TDSheet!$A:$R,18,0)</f>
        <v>40</v>
      </c>
      <c r="L14" s="15">
        <f>VLOOKUP(A:A,[1]TDSheet!$A:$T,20,0)</f>
        <v>0</v>
      </c>
      <c r="M14" s="15">
        <f>VLOOKUP(A:A,[1]TDSheet!$A:$O,15,0)</f>
        <v>0</v>
      </c>
      <c r="N14" s="15"/>
      <c r="O14" s="15"/>
      <c r="P14" s="15"/>
      <c r="Q14" s="15"/>
      <c r="R14" s="15"/>
      <c r="S14" s="15">
        <f t="shared" si="3"/>
        <v>21.4</v>
      </c>
      <c r="T14" s="17">
        <v>120</v>
      </c>
      <c r="U14" s="19">
        <f t="shared" si="4"/>
        <v>8.5046728971962615</v>
      </c>
      <c r="V14" s="15">
        <f t="shared" si="5"/>
        <v>1.0280373831775702</v>
      </c>
      <c r="W14" s="15"/>
      <c r="X14" s="15"/>
      <c r="Y14" s="15">
        <f>VLOOKUP(A:A,[1]TDSheet!$A:$Y,25,0)</f>
        <v>19.600000000000001</v>
      </c>
      <c r="Z14" s="15">
        <f>VLOOKUP(A:A,[1]TDSheet!$A:$Z,26,0)</f>
        <v>15.4</v>
      </c>
      <c r="AA14" s="15">
        <f>VLOOKUP(A:A,[1]TDSheet!$A:$AA,27,0)</f>
        <v>19</v>
      </c>
      <c r="AB14" s="15">
        <f>VLOOKUP(A:A,[3]TDSheet!$A:$D,4,0)</f>
        <v>29</v>
      </c>
      <c r="AC14" s="15" t="str">
        <f>VLOOKUP(A:A,[1]TDSheet!$A:$AC,29,0)</f>
        <v>костик</v>
      </c>
      <c r="AD14" s="15" t="str">
        <f>VLOOKUP(A:A,[1]TDSheet!$A:$AD,30,0)</f>
        <v>костик</v>
      </c>
      <c r="AE14" s="15">
        <f t="shared" si="6"/>
        <v>8.4</v>
      </c>
      <c r="AF14" s="15"/>
      <c r="AG14" s="15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320.20100000000002</v>
      </c>
      <c r="D15" s="8">
        <v>684.22199999999998</v>
      </c>
      <c r="E15" s="8">
        <v>587.56799999999998</v>
      </c>
      <c r="F15" s="8">
        <v>411.41800000000001</v>
      </c>
      <c r="G15" s="1">
        <f>VLOOKUP(A:A,[1]TDSheet!$A:$G,7,0)</f>
        <v>1</v>
      </c>
      <c r="H15" s="1">
        <f>VLOOKUP(A:A,[1]TDSheet!$A:$H,8,0)</f>
        <v>60</v>
      </c>
      <c r="I15" s="15">
        <f>VLOOKUP(A:A,[2]TDSheet!$A:$F,6,0)</f>
        <v>555.80499999999995</v>
      </c>
      <c r="J15" s="15">
        <f t="shared" si="2"/>
        <v>31.763000000000034</v>
      </c>
      <c r="K15" s="15">
        <f>VLOOKUP(A:A,[1]TDSheet!$A:$R,18,0)</f>
        <v>100</v>
      </c>
      <c r="L15" s="15">
        <f>VLOOKUP(A:A,[1]TDSheet!$A:$T,20,0)</f>
        <v>200</v>
      </c>
      <c r="M15" s="15">
        <f>VLOOKUP(A:A,[1]TDSheet!$A:$O,15,0)</f>
        <v>100</v>
      </c>
      <c r="N15" s="15"/>
      <c r="O15" s="15"/>
      <c r="P15" s="15"/>
      <c r="Q15" s="15"/>
      <c r="R15" s="15"/>
      <c r="S15" s="15">
        <f t="shared" si="3"/>
        <v>117.5136</v>
      </c>
      <c r="T15" s="17">
        <v>120</v>
      </c>
      <c r="U15" s="19">
        <f t="shared" si="4"/>
        <v>7.9260443046592055</v>
      </c>
      <c r="V15" s="15">
        <f t="shared" si="5"/>
        <v>3.5010245622634319</v>
      </c>
      <c r="W15" s="15"/>
      <c r="X15" s="15"/>
      <c r="Y15" s="15">
        <f>VLOOKUP(A:A,[1]TDSheet!$A:$Y,25,0)</f>
        <v>120.90740000000001</v>
      </c>
      <c r="Z15" s="15">
        <f>VLOOKUP(A:A,[1]TDSheet!$A:$Z,26,0)</f>
        <v>114.52919999999999</v>
      </c>
      <c r="AA15" s="15">
        <f>VLOOKUP(A:A,[1]TDSheet!$A:$AA,27,0)</f>
        <v>112.8134</v>
      </c>
      <c r="AB15" s="15">
        <f>VLOOKUP(A:A,[3]TDSheet!$A:$D,4,0)</f>
        <v>74.5</v>
      </c>
      <c r="AC15" s="15">
        <f>VLOOKUP(A:A,[1]TDSheet!$A:$AC,29,0)</f>
        <v>0</v>
      </c>
      <c r="AD15" s="15">
        <f>VLOOKUP(A:A,[1]TDSheet!$A:$AD,30,0)</f>
        <v>0</v>
      </c>
      <c r="AE15" s="15">
        <f t="shared" si="6"/>
        <v>120</v>
      </c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592</v>
      </c>
      <c r="D16" s="8">
        <v>501</v>
      </c>
      <c r="E16" s="8">
        <v>390</v>
      </c>
      <c r="F16" s="8">
        <v>686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401</v>
      </c>
      <c r="J16" s="15">
        <f t="shared" si="2"/>
        <v>-11</v>
      </c>
      <c r="K16" s="15">
        <f>VLOOKUP(A:A,[1]TDSheet!$A:$R,18,0)</f>
        <v>0</v>
      </c>
      <c r="L16" s="15">
        <f>VLOOKUP(A:A,[1]TDSheet!$A:$T,20,0)</f>
        <v>400</v>
      </c>
      <c r="M16" s="15">
        <f>VLOOKUP(A:A,[1]TDSheet!$A:$O,15,0)</f>
        <v>0</v>
      </c>
      <c r="N16" s="15"/>
      <c r="O16" s="15"/>
      <c r="P16" s="15"/>
      <c r="Q16" s="15"/>
      <c r="R16" s="15"/>
      <c r="S16" s="15">
        <f t="shared" si="3"/>
        <v>78</v>
      </c>
      <c r="T16" s="17"/>
      <c r="U16" s="19">
        <f t="shared" si="4"/>
        <v>13.923076923076923</v>
      </c>
      <c r="V16" s="15">
        <f t="shared" si="5"/>
        <v>8.7948717948717956</v>
      </c>
      <c r="W16" s="15"/>
      <c r="X16" s="15"/>
      <c r="Y16" s="15">
        <f>VLOOKUP(A:A,[1]TDSheet!$A:$Y,25,0)</f>
        <v>90.8</v>
      </c>
      <c r="Z16" s="15">
        <f>VLOOKUP(A:A,[1]TDSheet!$A:$Z,26,0)</f>
        <v>88.8</v>
      </c>
      <c r="AA16" s="15">
        <f>VLOOKUP(A:A,[1]TDSheet!$A:$AA,27,0)</f>
        <v>73.400000000000006</v>
      </c>
      <c r="AB16" s="15">
        <f>VLOOKUP(A:A,[3]TDSheet!$A:$D,4,0)</f>
        <v>79</v>
      </c>
      <c r="AC16" s="15">
        <f>VLOOKUP(A:A,[1]TDSheet!$A:$AC,29,0)</f>
        <v>0</v>
      </c>
      <c r="AD16" s="15">
        <f>VLOOKUP(A:A,[1]TDSheet!$A:$AD,30,0)</f>
        <v>0</v>
      </c>
      <c r="AE16" s="15">
        <f t="shared" si="6"/>
        <v>0</v>
      </c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59.31</v>
      </c>
      <c r="D17" s="8">
        <v>34.334000000000003</v>
      </c>
      <c r="E17" s="8">
        <v>14.965</v>
      </c>
      <c r="F17" s="8">
        <v>77.162000000000006</v>
      </c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16.5</v>
      </c>
      <c r="J17" s="15">
        <f t="shared" si="2"/>
        <v>-1.5350000000000001</v>
      </c>
      <c r="K17" s="15">
        <f>VLOOKUP(A:A,[1]TDSheet!$A:$R,18,0)</f>
        <v>0</v>
      </c>
      <c r="L17" s="15">
        <f>VLOOKUP(A:A,[1]TDSheet!$A:$T,20,0)</f>
        <v>0</v>
      </c>
      <c r="M17" s="15">
        <f>VLOOKUP(A:A,[1]TDSheet!$A:$O,15,0)</f>
        <v>0</v>
      </c>
      <c r="N17" s="15"/>
      <c r="O17" s="15"/>
      <c r="P17" s="15"/>
      <c r="Q17" s="15"/>
      <c r="R17" s="15"/>
      <c r="S17" s="15">
        <f t="shared" si="3"/>
        <v>2.9929999999999999</v>
      </c>
      <c r="T17" s="17"/>
      <c r="U17" s="19">
        <f t="shared" si="4"/>
        <v>25.780821917808222</v>
      </c>
      <c r="V17" s="15">
        <f t="shared" si="5"/>
        <v>25.780821917808222</v>
      </c>
      <c r="W17" s="15"/>
      <c r="X17" s="15"/>
      <c r="Y17" s="15">
        <f>VLOOKUP(A:A,[1]TDSheet!$A:$Y,25,0)</f>
        <v>8.2110000000000003</v>
      </c>
      <c r="Z17" s="15">
        <f>VLOOKUP(A:A,[1]TDSheet!$A:$Z,26,0)</f>
        <v>12.0116</v>
      </c>
      <c r="AA17" s="15">
        <f>VLOOKUP(A:A,[1]TDSheet!$A:$AA,27,0)</f>
        <v>3.5834000000000001</v>
      </c>
      <c r="AB17" s="15">
        <f>VLOOKUP(A:A,[3]TDSheet!$A:$D,4,0)</f>
        <v>3.0409999999999999</v>
      </c>
      <c r="AC17" s="23" t="str">
        <f>VLOOKUP(A:A,[1]TDSheet!$A:$AC,29,0)</f>
        <v>костик</v>
      </c>
      <c r="AD17" s="15" t="str">
        <f>VLOOKUP(A:A,[1]TDSheet!$A:$AD,30,0)</f>
        <v>костик</v>
      </c>
      <c r="AE17" s="15">
        <f t="shared" si="6"/>
        <v>0</v>
      </c>
      <c r="AF17" s="15"/>
      <c r="AG17" s="15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9.0540000000000003</v>
      </c>
      <c r="D18" s="8">
        <v>45.244999999999997</v>
      </c>
      <c r="E18" s="8">
        <v>34.476999999999997</v>
      </c>
      <c r="F18" s="8">
        <v>15.199</v>
      </c>
      <c r="G18" s="1">
        <f>VLOOKUP(A:A,[1]TDSheet!$A:$G,7,0)</f>
        <v>1</v>
      </c>
      <c r="H18" s="1" t="e">
        <f>VLOOKUP(A:A,[1]TDSheet!$A:$H,8,0)</f>
        <v>#N/A</v>
      </c>
      <c r="I18" s="15">
        <f>VLOOKUP(A:A,[2]TDSheet!$A:$F,6,0)</f>
        <v>58.5</v>
      </c>
      <c r="J18" s="15">
        <f t="shared" si="2"/>
        <v>-24.023000000000003</v>
      </c>
      <c r="K18" s="15">
        <f>VLOOKUP(A:A,[1]TDSheet!$A:$R,18,0)</f>
        <v>0</v>
      </c>
      <c r="L18" s="15">
        <f>VLOOKUP(A:A,[1]TDSheet!$A:$T,20,0)</f>
        <v>0</v>
      </c>
      <c r="M18" s="15">
        <f>VLOOKUP(A:A,[1]TDSheet!$A:$O,15,0)</f>
        <v>20</v>
      </c>
      <c r="N18" s="15"/>
      <c r="O18" s="15"/>
      <c r="P18" s="15"/>
      <c r="Q18" s="15"/>
      <c r="R18" s="15"/>
      <c r="S18" s="15">
        <f t="shared" si="3"/>
        <v>6.8953999999999995</v>
      </c>
      <c r="T18" s="17">
        <v>10</v>
      </c>
      <c r="U18" s="19">
        <f t="shared" si="4"/>
        <v>6.5549496765959914</v>
      </c>
      <c r="V18" s="15">
        <f t="shared" si="5"/>
        <v>2.2042231052585781</v>
      </c>
      <c r="W18" s="15"/>
      <c r="X18" s="15"/>
      <c r="Y18" s="15">
        <f>VLOOKUP(A:A,[1]TDSheet!$A:$Y,25,0)</f>
        <v>0</v>
      </c>
      <c r="Z18" s="15">
        <f>VLOOKUP(A:A,[1]TDSheet!$A:$Z,26,0)</f>
        <v>0</v>
      </c>
      <c r="AA18" s="15">
        <f>VLOOKUP(A:A,[1]TDSheet!$A:$AA,27,0)</f>
        <v>2.097</v>
      </c>
      <c r="AB18" s="15">
        <v>0</v>
      </c>
      <c r="AC18" s="15" t="e">
        <f>VLOOKUP(A:A,[1]TDSheet!$A:$AC,29,0)</f>
        <v>#N/A</v>
      </c>
      <c r="AD18" s="15" t="e">
        <f>VLOOKUP(A:A,[1]TDSheet!$A:$AD,30,0)</f>
        <v>#N/A</v>
      </c>
      <c r="AE18" s="15">
        <f t="shared" si="6"/>
        <v>10</v>
      </c>
      <c r="AF18" s="15"/>
      <c r="AG18" s="15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374.68099999999998</v>
      </c>
      <c r="D19" s="8">
        <v>565.17899999999997</v>
      </c>
      <c r="E19" s="8">
        <v>514.34699999999998</v>
      </c>
      <c r="F19" s="8">
        <v>383.15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511.6</v>
      </c>
      <c r="J19" s="15">
        <f t="shared" si="2"/>
        <v>2.7469999999999573</v>
      </c>
      <c r="K19" s="15">
        <f>VLOOKUP(A:A,[1]TDSheet!$A:$R,18,0)</f>
        <v>100</v>
      </c>
      <c r="L19" s="15">
        <f>VLOOKUP(A:A,[1]TDSheet!$A:$T,20,0)</f>
        <v>100</v>
      </c>
      <c r="M19" s="15">
        <f>VLOOKUP(A:A,[1]TDSheet!$A:$O,15,0)</f>
        <v>100</v>
      </c>
      <c r="N19" s="15"/>
      <c r="O19" s="15"/>
      <c r="P19" s="15"/>
      <c r="Q19" s="15"/>
      <c r="R19" s="15"/>
      <c r="S19" s="15">
        <f t="shared" si="3"/>
        <v>102.8694</v>
      </c>
      <c r="T19" s="17">
        <v>140</v>
      </c>
      <c r="U19" s="19">
        <f t="shared" si="4"/>
        <v>8.0018936632273547</v>
      </c>
      <c r="V19" s="15">
        <f t="shared" si="5"/>
        <v>3.724625593227918</v>
      </c>
      <c r="W19" s="15"/>
      <c r="X19" s="15"/>
      <c r="Y19" s="15">
        <f>VLOOKUP(A:A,[1]TDSheet!$A:$Y,25,0)</f>
        <v>86.934200000000004</v>
      </c>
      <c r="Z19" s="15">
        <f>VLOOKUP(A:A,[1]TDSheet!$A:$Z,26,0)</f>
        <v>100.20259999999999</v>
      </c>
      <c r="AA19" s="15">
        <f>VLOOKUP(A:A,[1]TDSheet!$A:$AA,27,0)</f>
        <v>127.7372</v>
      </c>
      <c r="AB19" s="15">
        <f>VLOOKUP(A:A,[3]TDSheet!$A:$D,4,0)</f>
        <v>57.142000000000003</v>
      </c>
      <c r="AC19" s="15">
        <f>VLOOKUP(A:A,[1]TDSheet!$A:$AC,29,0)</f>
        <v>0</v>
      </c>
      <c r="AD19" s="15">
        <f>VLOOKUP(A:A,[1]TDSheet!$A:$AD,30,0)</f>
        <v>0</v>
      </c>
      <c r="AE19" s="15">
        <f t="shared" si="6"/>
        <v>140</v>
      </c>
      <c r="AF19" s="15"/>
      <c r="AG19" s="15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1374</v>
      </c>
      <c r="D20" s="8">
        <v>436</v>
      </c>
      <c r="E20" s="8">
        <v>684</v>
      </c>
      <c r="F20" s="8">
        <v>1101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714</v>
      </c>
      <c r="J20" s="15">
        <f t="shared" si="2"/>
        <v>-30</v>
      </c>
      <c r="K20" s="15">
        <f>VLOOKUP(A:A,[1]TDSheet!$A:$R,18,0)</f>
        <v>0</v>
      </c>
      <c r="L20" s="15">
        <f>VLOOKUP(A:A,[1]TDSheet!$A:$T,20,0)</f>
        <v>600</v>
      </c>
      <c r="M20" s="15">
        <f>VLOOKUP(A:A,[1]TDSheet!$A:$O,15,0)</f>
        <v>0</v>
      </c>
      <c r="N20" s="15"/>
      <c r="O20" s="15"/>
      <c r="P20" s="15"/>
      <c r="Q20" s="15"/>
      <c r="R20" s="15"/>
      <c r="S20" s="15">
        <f t="shared" si="3"/>
        <v>136.80000000000001</v>
      </c>
      <c r="T20" s="17"/>
      <c r="U20" s="19">
        <f t="shared" si="4"/>
        <v>12.434210526315788</v>
      </c>
      <c r="V20" s="15">
        <f t="shared" si="5"/>
        <v>8.0482456140350873</v>
      </c>
      <c r="W20" s="15"/>
      <c r="X20" s="15"/>
      <c r="Y20" s="15">
        <f>VLOOKUP(A:A,[1]TDSheet!$A:$Y,25,0)</f>
        <v>122.2</v>
      </c>
      <c r="Z20" s="15">
        <f>VLOOKUP(A:A,[1]TDSheet!$A:$Z,26,0)</f>
        <v>159.80000000000001</v>
      </c>
      <c r="AA20" s="15">
        <f>VLOOKUP(A:A,[1]TDSheet!$A:$AA,27,0)</f>
        <v>131.6</v>
      </c>
      <c r="AB20" s="15">
        <f>VLOOKUP(A:A,[3]TDSheet!$A:$D,4,0)</f>
        <v>133</v>
      </c>
      <c r="AC20" s="15">
        <f>VLOOKUP(A:A,[1]TDSheet!$A:$AC,29,0)</f>
        <v>0</v>
      </c>
      <c r="AD20" s="15">
        <f>VLOOKUP(A:A,[1]TDSheet!$A:$AD,30,0)</f>
        <v>0</v>
      </c>
      <c r="AE20" s="15">
        <f t="shared" si="6"/>
        <v>0</v>
      </c>
      <c r="AF20" s="15"/>
      <c r="AG20" s="15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606.11900000000003</v>
      </c>
      <c r="D21" s="8">
        <v>1467.33</v>
      </c>
      <c r="E21" s="8">
        <v>1161.941</v>
      </c>
      <c r="F21" s="8">
        <v>899.62199999999996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1120.9639999999999</v>
      </c>
      <c r="J21" s="15">
        <f t="shared" si="2"/>
        <v>40.977000000000089</v>
      </c>
      <c r="K21" s="15">
        <f>VLOOKUP(A:A,[1]TDSheet!$A:$R,18,0)</f>
        <v>100</v>
      </c>
      <c r="L21" s="15">
        <f>VLOOKUP(A:A,[1]TDSheet!$A:$T,20,0)</f>
        <v>200</v>
      </c>
      <c r="M21" s="15">
        <f>VLOOKUP(A:A,[1]TDSheet!$A:$O,15,0)</f>
        <v>200</v>
      </c>
      <c r="N21" s="15"/>
      <c r="O21" s="15"/>
      <c r="P21" s="15"/>
      <c r="Q21" s="15"/>
      <c r="R21" s="15"/>
      <c r="S21" s="15">
        <f t="shared" si="3"/>
        <v>232.38820000000001</v>
      </c>
      <c r="T21" s="17">
        <v>400</v>
      </c>
      <c r="U21" s="19">
        <f t="shared" si="4"/>
        <v>7.7440334750215358</v>
      </c>
      <c r="V21" s="15">
        <f t="shared" si="5"/>
        <v>3.8712034432040867</v>
      </c>
      <c r="W21" s="15"/>
      <c r="X21" s="15"/>
      <c r="Y21" s="15">
        <f>VLOOKUP(A:A,[1]TDSheet!$A:$Y,25,0)</f>
        <v>155.4186</v>
      </c>
      <c r="Z21" s="15">
        <f>VLOOKUP(A:A,[1]TDSheet!$A:$Z,26,0)</f>
        <v>225.82020000000003</v>
      </c>
      <c r="AA21" s="15">
        <f>VLOOKUP(A:A,[1]TDSheet!$A:$AA,27,0)</f>
        <v>254.87119999999999</v>
      </c>
      <c r="AB21" s="15">
        <f>VLOOKUP(A:A,[3]TDSheet!$A:$D,4,0)</f>
        <v>82.09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6"/>
        <v>400</v>
      </c>
      <c r="AF21" s="15"/>
      <c r="AG21" s="15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119</v>
      </c>
      <c r="D22" s="8">
        <v>362</v>
      </c>
      <c r="E22" s="8">
        <v>183</v>
      </c>
      <c r="F22" s="8">
        <v>296</v>
      </c>
      <c r="G22" s="1">
        <f>VLOOKUP(A:A,[1]TDSheet!$A:$G,7,0)</f>
        <v>0.15</v>
      </c>
      <c r="H22" s="1">
        <f>VLOOKUP(A:A,[1]TDSheet!$A:$H,8,0)</f>
        <v>60</v>
      </c>
      <c r="I22" s="15">
        <f>VLOOKUP(A:A,[2]TDSheet!$A:$F,6,0)</f>
        <v>216</v>
      </c>
      <c r="J22" s="15">
        <f t="shared" si="2"/>
        <v>-33</v>
      </c>
      <c r="K22" s="15">
        <f>VLOOKUP(A:A,[1]TDSheet!$A:$R,18,0)</f>
        <v>0</v>
      </c>
      <c r="L22" s="15">
        <f>VLOOKUP(A:A,[1]TDSheet!$A:$T,20,0)</f>
        <v>0</v>
      </c>
      <c r="M22" s="15">
        <f>VLOOKUP(A:A,[1]TDSheet!$A:$O,15,0)</f>
        <v>40</v>
      </c>
      <c r="N22" s="15"/>
      <c r="O22" s="15"/>
      <c r="P22" s="15"/>
      <c r="Q22" s="15"/>
      <c r="R22" s="15"/>
      <c r="S22" s="15">
        <f t="shared" si="3"/>
        <v>36.6</v>
      </c>
      <c r="T22" s="17"/>
      <c r="U22" s="19">
        <f t="shared" si="4"/>
        <v>9.1803278688524586</v>
      </c>
      <c r="V22" s="15">
        <f t="shared" si="5"/>
        <v>8.0874316939890711</v>
      </c>
      <c r="W22" s="15"/>
      <c r="X22" s="15"/>
      <c r="Y22" s="15">
        <f>VLOOKUP(A:A,[1]TDSheet!$A:$Y,25,0)</f>
        <v>49.2</v>
      </c>
      <c r="Z22" s="15">
        <f>VLOOKUP(A:A,[1]TDSheet!$A:$Z,26,0)</f>
        <v>52</v>
      </c>
      <c r="AA22" s="15">
        <f>VLOOKUP(A:A,[1]TDSheet!$A:$AA,27,0)</f>
        <v>52.2</v>
      </c>
      <c r="AB22" s="15">
        <f>VLOOKUP(A:A,[3]TDSheet!$A:$D,4,0)</f>
        <v>62</v>
      </c>
      <c r="AC22" s="15" t="str">
        <f>VLOOKUP(A:A,[1]TDSheet!$A:$AC,29,0)</f>
        <v>увел</v>
      </c>
      <c r="AD22" s="15" t="str">
        <f>VLOOKUP(A:A,[1]TDSheet!$A:$AD,30,0)</f>
        <v>увел</v>
      </c>
      <c r="AE22" s="15">
        <f t="shared" si="6"/>
        <v>0</v>
      </c>
      <c r="AF22" s="15"/>
      <c r="AG22" s="15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834</v>
      </c>
      <c r="D23" s="8">
        <v>2256</v>
      </c>
      <c r="E23" s="8">
        <v>1630</v>
      </c>
      <c r="F23" s="8">
        <v>1416</v>
      </c>
      <c r="G23" s="1">
        <f>VLOOKUP(A:A,[1]TDSheet!$A:$G,7,0)</f>
        <v>0.12</v>
      </c>
      <c r="H23" s="1">
        <f>VLOOKUP(A:A,[1]TDSheet!$A:$H,8,0)</f>
        <v>60</v>
      </c>
      <c r="I23" s="15">
        <f>VLOOKUP(A:A,[2]TDSheet!$A:$F,6,0)</f>
        <v>1696</v>
      </c>
      <c r="J23" s="15">
        <f t="shared" si="2"/>
        <v>-66</v>
      </c>
      <c r="K23" s="15">
        <f>VLOOKUP(A:A,[1]TDSheet!$A:$R,18,0)</f>
        <v>120</v>
      </c>
      <c r="L23" s="15">
        <f>VLOOKUP(A:A,[1]TDSheet!$A:$T,20,0)</f>
        <v>0</v>
      </c>
      <c r="M23" s="15">
        <f>VLOOKUP(A:A,[1]TDSheet!$A:$O,15,0)</f>
        <v>400</v>
      </c>
      <c r="N23" s="15"/>
      <c r="O23" s="15"/>
      <c r="P23" s="15"/>
      <c r="Q23" s="15"/>
      <c r="R23" s="15"/>
      <c r="S23" s="15">
        <f t="shared" si="3"/>
        <v>326</v>
      </c>
      <c r="T23" s="17">
        <v>800</v>
      </c>
      <c r="U23" s="19">
        <f t="shared" si="4"/>
        <v>8.3926380368098155</v>
      </c>
      <c r="V23" s="15">
        <f t="shared" si="5"/>
        <v>4.3435582822085887</v>
      </c>
      <c r="W23" s="15"/>
      <c r="X23" s="15"/>
      <c r="Y23" s="15">
        <f>VLOOKUP(A:A,[1]TDSheet!$A:$Y,25,0)</f>
        <v>399.6</v>
      </c>
      <c r="Z23" s="15">
        <f>VLOOKUP(A:A,[1]TDSheet!$A:$Z,26,0)</f>
        <v>445.4</v>
      </c>
      <c r="AA23" s="15">
        <f>VLOOKUP(A:A,[1]TDSheet!$A:$AA,27,0)</f>
        <v>410.6</v>
      </c>
      <c r="AB23" s="15">
        <f>VLOOKUP(A:A,[3]TDSheet!$A:$D,4,0)</f>
        <v>184</v>
      </c>
      <c r="AC23" s="15">
        <f>VLOOKUP(A:A,[1]TDSheet!$A:$AC,29,0)</f>
        <v>0</v>
      </c>
      <c r="AD23" s="15">
        <f>VLOOKUP(A:A,[1]TDSheet!$A:$AD,30,0)</f>
        <v>0</v>
      </c>
      <c r="AE23" s="15">
        <f t="shared" si="6"/>
        <v>96</v>
      </c>
      <c r="AF23" s="15"/>
      <c r="AG23" s="15"/>
    </row>
    <row r="24" spans="1:33" s="1" customFormat="1" ht="11.1" customHeight="1" outlineLevel="1" x14ac:dyDescent="0.2">
      <c r="A24" s="7" t="s">
        <v>27</v>
      </c>
      <c r="B24" s="7" t="s">
        <v>9</v>
      </c>
      <c r="C24" s="8"/>
      <c r="D24" s="8">
        <v>2</v>
      </c>
      <c r="E24" s="8">
        <v>0</v>
      </c>
      <c r="F24" s="8">
        <v>2</v>
      </c>
      <c r="G24" s="1">
        <f>VLOOKUP(A:A,[1]TDSheet!$A:$G,7,0)</f>
        <v>0</v>
      </c>
      <c r="H24" s="1">
        <f>VLOOKUP(A:A,[1]TDSheet!$A:$H,8,0)</f>
        <v>45</v>
      </c>
      <c r="I24" s="15">
        <f>VLOOKUP(A:A,[2]TDSheet!$A:$F,6,0)</f>
        <v>14</v>
      </c>
      <c r="J24" s="15">
        <f t="shared" si="2"/>
        <v>-14</v>
      </c>
      <c r="K24" s="15">
        <f>VLOOKUP(A:A,[1]TDSheet!$A:$R,18,0)</f>
        <v>0</v>
      </c>
      <c r="L24" s="15">
        <f>VLOOKUP(A:A,[1]TDSheet!$A:$T,20,0)</f>
        <v>0</v>
      </c>
      <c r="M24" s="15">
        <f>VLOOKUP(A:A,[1]TDSheet!$A:$O,15,0)</f>
        <v>0</v>
      </c>
      <c r="N24" s="15"/>
      <c r="O24" s="15"/>
      <c r="P24" s="15"/>
      <c r="Q24" s="15"/>
      <c r="R24" s="15"/>
      <c r="S24" s="15">
        <f t="shared" si="3"/>
        <v>0</v>
      </c>
      <c r="T24" s="17"/>
      <c r="U24" s="19" t="e">
        <f t="shared" si="4"/>
        <v>#DIV/0!</v>
      </c>
      <c r="V24" s="15" t="e">
        <f t="shared" si="5"/>
        <v>#DIV/0!</v>
      </c>
      <c r="W24" s="15"/>
      <c r="X24" s="15"/>
      <c r="Y24" s="15">
        <f>VLOOKUP(A:A,[1]TDSheet!$A:$Y,25,0)</f>
        <v>49.948399999999999</v>
      </c>
      <c r="Z24" s="15">
        <f>VLOOKUP(A:A,[1]TDSheet!$A:$Z,26,0)</f>
        <v>67.374800000000008</v>
      </c>
      <c r="AA24" s="15">
        <f>VLOOKUP(A:A,[1]TDSheet!$A:$AA,27,0)</f>
        <v>48.703199999999995</v>
      </c>
      <c r="AB24" s="15">
        <v>0</v>
      </c>
      <c r="AC24" s="15" t="str">
        <f>VLOOKUP(A:A,[1]TDSheet!$A:$AC,29,0)</f>
        <v>ротация</v>
      </c>
      <c r="AD24" s="15" t="e">
        <f>VLOOKUP(A:A,[1]TDSheet!$A:$AD,30,0)</f>
        <v>#N/A</v>
      </c>
      <c r="AE24" s="15">
        <f t="shared" si="6"/>
        <v>0</v>
      </c>
      <c r="AF24" s="15"/>
      <c r="AG24" s="15"/>
    </row>
    <row r="25" spans="1:33" s="1" customFormat="1" ht="11.1" customHeight="1" outlineLevel="1" x14ac:dyDescent="0.2">
      <c r="A25" s="7" t="s">
        <v>28</v>
      </c>
      <c r="B25" s="7" t="s">
        <v>8</v>
      </c>
      <c r="C25" s="8">
        <v>1183</v>
      </c>
      <c r="D25" s="8">
        <v>1036</v>
      </c>
      <c r="E25" s="8">
        <v>713</v>
      </c>
      <c r="F25" s="8">
        <v>1483</v>
      </c>
      <c r="G25" s="1">
        <f>VLOOKUP(A:A,[1]TDSheet!$A:$G,7,0)</f>
        <v>0.25</v>
      </c>
      <c r="H25" s="1">
        <f>VLOOKUP(A:A,[1]TDSheet!$A:$H,8,0)</f>
        <v>120</v>
      </c>
      <c r="I25" s="15">
        <f>VLOOKUP(A:A,[2]TDSheet!$A:$F,6,0)</f>
        <v>745</v>
      </c>
      <c r="J25" s="15">
        <f t="shared" si="2"/>
        <v>-32</v>
      </c>
      <c r="K25" s="15">
        <f>VLOOKUP(A:A,[1]TDSheet!$A:$R,18,0)</f>
        <v>0</v>
      </c>
      <c r="L25" s="15">
        <f>VLOOKUP(A:A,[1]TDSheet!$A:$T,20,0)</f>
        <v>600</v>
      </c>
      <c r="M25" s="15">
        <f>VLOOKUP(A:A,[1]TDSheet!$A:$O,15,0)</f>
        <v>0</v>
      </c>
      <c r="N25" s="15"/>
      <c r="O25" s="15"/>
      <c r="P25" s="15"/>
      <c r="Q25" s="15"/>
      <c r="R25" s="15"/>
      <c r="S25" s="15">
        <f t="shared" si="3"/>
        <v>142.6</v>
      </c>
      <c r="T25" s="17"/>
      <c r="U25" s="19">
        <f t="shared" si="4"/>
        <v>14.607293127629735</v>
      </c>
      <c r="V25" s="15">
        <f t="shared" si="5"/>
        <v>10.399719495091164</v>
      </c>
      <c r="W25" s="15"/>
      <c r="X25" s="15"/>
      <c r="Y25" s="15">
        <f>VLOOKUP(A:A,[1]TDSheet!$A:$Y,25,0)</f>
        <v>139.4</v>
      </c>
      <c r="Z25" s="15">
        <f>VLOOKUP(A:A,[1]TDSheet!$A:$Z,26,0)</f>
        <v>156.4</v>
      </c>
      <c r="AA25" s="15">
        <f>VLOOKUP(A:A,[1]TDSheet!$A:$AA,27,0)</f>
        <v>143.19999999999999</v>
      </c>
      <c r="AB25" s="15">
        <f>VLOOKUP(A:A,[3]TDSheet!$A:$D,4,0)</f>
        <v>189</v>
      </c>
      <c r="AC25" s="15">
        <f>VLOOKUP(A:A,[1]TDSheet!$A:$AC,29,0)</f>
        <v>0</v>
      </c>
      <c r="AD25" s="15">
        <f>VLOOKUP(A:A,[1]TDSheet!$A:$AD,30,0)</f>
        <v>0</v>
      </c>
      <c r="AE25" s="15">
        <f t="shared" si="6"/>
        <v>0</v>
      </c>
      <c r="AF25" s="15"/>
      <c r="AG25" s="15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227.68700000000001</v>
      </c>
      <c r="D26" s="8"/>
      <c r="E26" s="8">
        <v>38.618000000000002</v>
      </c>
      <c r="F26" s="8">
        <v>188.072</v>
      </c>
      <c r="G26" s="1">
        <f>VLOOKUP(A:A,[1]TDSheet!$A:$G,7,0)</f>
        <v>1</v>
      </c>
      <c r="H26" s="1">
        <f>VLOOKUP(A:A,[1]TDSheet!$A:$H,8,0)</f>
        <v>120</v>
      </c>
      <c r="I26" s="15">
        <f>VLOOKUP(A:A,[2]TDSheet!$A:$F,6,0)</f>
        <v>36.299999999999997</v>
      </c>
      <c r="J26" s="15">
        <f t="shared" si="2"/>
        <v>2.3180000000000049</v>
      </c>
      <c r="K26" s="15">
        <f>VLOOKUP(A:A,[1]TDSheet!$A:$R,18,0)</f>
        <v>0</v>
      </c>
      <c r="L26" s="15">
        <f>VLOOKUP(A:A,[1]TDSheet!$A:$T,20,0)</f>
        <v>0</v>
      </c>
      <c r="M26" s="15">
        <f>VLOOKUP(A:A,[1]TDSheet!$A:$O,15,0)</f>
        <v>0</v>
      </c>
      <c r="N26" s="15"/>
      <c r="O26" s="15"/>
      <c r="P26" s="15"/>
      <c r="Q26" s="15"/>
      <c r="R26" s="15"/>
      <c r="S26" s="15">
        <f t="shared" si="3"/>
        <v>7.7236000000000002</v>
      </c>
      <c r="T26" s="17"/>
      <c r="U26" s="19">
        <f t="shared" si="4"/>
        <v>24.350302967528094</v>
      </c>
      <c r="V26" s="15">
        <f t="shared" si="5"/>
        <v>24.350302967528094</v>
      </c>
      <c r="W26" s="15"/>
      <c r="X26" s="15"/>
      <c r="Y26" s="15">
        <f>VLOOKUP(A:A,[1]TDSheet!$A:$Y,25,0)</f>
        <v>14.2654</v>
      </c>
      <c r="Z26" s="15">
        <f>VLOOKUP(A:A,[1]TDSheet!$A:$Z,26,0)</f>
        <v>7.5091999999999999</v>
      </c>
      <c r="AA26" s="15">
        <f>VLOOKUP(A:A,[1]TDSheet!$A:$AA,27,0)</f>
        <v>9.3071999999999999</v>
      </c>
      <c r="AB26" s="15">
        <f>VLOOKUP(A:A,[3]TDSheet!$A:$D,4,0)</f>
        <v>5.5880000000000001</v>
      </c>
      <c r="AC26" s="23" t="str">
        <f>VLOOKUP(A:A,[1]TDSheet!$A:$AC,29,0)</f>
        <v>увел</v>
      </c>
      <c r="AD26" s="15">
        <f>VLOOKUP(A:A,[1]TDSheet!$A:$AD,30,0)</f>
        <v>0</v>
      </c>
      <c r="AE26" s="15">
        <f t="shared" si="6"/>
        <v>0</v>
      </c>
      <c r="AF26" s="15"/>
      <c r="AG26" s="15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233.447</v>
      </c>
      <c r="D27" s="8">
        <v>518.97199999999998</v>
      </c>
      <c r="E27" s="8">
        <v>450.964</v>
      </c>
      <c r="F27" s="8">
        <v>289.32100000000003</v>
      </c>
      <c r="G27" s="1">
        <f>VLOOKUP(A:A,[1]TDSheet!$A:$G,7,0)</f>
        <v>1</v>
      </c>
      <c r="H27" s="1">
        <f>VLOOKUP(A:A,[1]TDSheet!$A:$H,8,0)</f>
        <v>60</v>
      </c>
      <c r="I27" s="15">
        <f>VLOOKUP(A:A,[2]TDSheet!$A:$F,6,0)</f>
        <v>436.4</v>
      </c>
      <c r="J27" s="15">
        <f t="shared" si="2"/>
        <v>14.564000000000021</v>
      </c>
      <c r="K27" s="15">
        <f>VLOOKUP(A:A,[1]TDSheet!$A:$R,18,0)</f>
        <v>0</v>
      </c>
      <c r="L27" s="15">
        <f>VLOOKUP(A:A,[1]TDSheet!$A:$T,20,0)</f>
        <v>150</v>
      </c>
      <c r="M27" s="15">
        <f>VLOOKUP(A:A,[1]TDSheet!$A:$O,15,0)</f>
        <v>100</v>
      </c>
      <c r="N27" s="15"/>
      <c r="O27" s="15"/>
      <c r="P27" s="15"/>
      <c r="Q27" s="15"/>
      <c r="R27" s="15"/>
      <c r="S27" s="15">
        <f t="shared" si="3"/>
        <v>90.192800000000005</v>
      </c>
      <c r="T27" s="17">
        <v>180</v>
      </c>
      <c r="U27" s="19">
        <f t="shared" si="4"/>
        <v>7.9753705395552634</v>
      </c>
      <c r="V27" s="15">
        <f t="shared" si="5"/>
        <v>3.207805944598682</v>
      </c>
      <c r="W27" s="15"/>
      <c r="X27" s="15"/>
      <c r="Y27" s="15">
        <f>VLOOKUP(A:A,[1]TDSheet!$A:$Y,25,0)</f>
        <v>88.911599999999993</v>
      </c>
      <c r="Z27" s="15">
        <f>VLOOKUP(A:A,[1]TDSheet!$A:$Z,26,0)</f>
        <v>69.413399999999996</v>
      </c>
      <c r="AA27" s="15">
        <f>VLOOKUP(A:A,[1]TDSheet!$A:$AA,27,0)</f>
        <v>74.728200000000001</v>
      </c>
      <c r="AB27" s="15">
        <f>VLOOKUP(A:A,[3]TDSheet!$A:$D,4,0)</f>
        <v>56.734000000000002</v>
      </c>
      <c r="AC27" s="15">
        <f>VLOOKUP(A:A,[1]TDSheet!$A:$AC,29,0)</f>
        <v>0</v>
      </c>
      <c r="AD27" s="15">
        <f>VLOOKUP(A:A,[1]TDSheet!$A:$AD,30,0)</f>
        <v>0</v>
      </c>
      <c r="AE27" s="15">
        <f t="shared" si="6"/>
        <v>180</v>
      </c>
      <c r="AF27" s="15"/>
      <c r="AG27" s="15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2049</v>
      </c>
      <c r="D28" s="8">
        <v>445</v>
      </c>
      <c r="E28" s="8">
        <v>1005</v>
      </c>
      <c r="F28" s="8">
        <v>1455</v>
      </c>
      <c r="G28" s="1">
        <f>VLOOKUP(A:A,[1]TDSheet!$A:$G,7,0)</f>
        <v>0.22</v>
      </c>
      <c r="H28" s="1">
        <f>VLOOKUP(A:A,[1]TDSheet!$A:$H,8,0)</f>
        <v>120</v>
      </c>
      <c r="I28" s="15">
        <f>VLOOKUP(A:A,[2]TDSheet!$A:$F,6,0)</f>
        <v>1041</v>
      </c>
      <c r="J28" s="15">
        <f t="shared" si="2"/>
        <v>-36</v>
      </c>
      <c r="K28" s="15">
        <f>VLOOKUP(A:A,[1]TDSheet!$A:$R,18,0)</f>
        <v>0</v>
      </c>
      <c r="L28" s="15">
        <f>VLOOKUP(A:A,[1]TDSheet!$A:$T,20,0)</f>
        <v>600</v>
      </c>
      <c r="M28" s="15">
        <f>VLOOKUP(A:A,[1]TDSheet!$A:$O,15,0)</f>
        <v>0</v>
      </c>
      <c r="N28" s="15"/>
      <c r="O28" s="15"/>
      <c r="P28" s="15"/>
      <c r="Q28" s="15"/>
      <c r="R28" s="15"/>
      <c r="S28" s="15">
        <f t="shared" si="3"/>
        <v>201</v>
      </c>
      <c r="T28" s="17"/>
      <c r="U28" s="19">
        <f t="shared" si="4"/>
        <v>10.223880597014926</v>
      </c>
      <c r="V28" s="15">
        <f t="shared" si="5"/>
        <v>7.2388059701492535</v>
      </c>
      <c r="W28" s="15"/>
      <c r="X28" s="15"/>
      <c r="Y28" s="15">
        <f>VLOOKUP(A:A,[1]TDSheet!$A:$Y,25,0)</f>
        <v>156</v>
      </c>
      <c r="Z28" s="15">
        <f>VLOOKUP(A:A,[1]TDSheet!$A:$Z,26,0)</f>
        <v>178.2</v>
      </c>
      <c r="AA28" s="15">
        <f>VLOOKUP(A:A,[1]TDSheet!$A:$AA,27,0)</f>
        <v>190.2</v>
      </c>
      <c r="AB28" s="15">
        <f>VLOOKUP(A:A,[3]TDSheet!$A:$D,4,0)</f>
        <v>159</v>
      </c>
      <c r="AC28" s="15" t="str">
        <f>VLOOKUP(A:A,[1]TDSheet!$A:$AC,29,0)</f>
        <v>костик</v>
      </c>
      <c r="AD28" s="15" t="str">
        <f>VLOOKUP(A:A,[1]TDSheet!$A:$AD,30,0)</f>
        <v>костик</v>
      </c>
      <c r="AE28" s="15">
        <f t="shared" si="6"/>
        <v>0</v>
      </c>
      <c r="AF28" s="15"/>
      <c r="AG28" s="15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318</v>
      </c>
      <c r="D29" s="8">
        <v>1779</v>
      </c>
      <c r="E29" s="8">
        <v>1144</v>
      </c>
      <c r="F29" s="8">
        <v>951</v>
      </c>
      <c r="G29" s="1">
        <f>VLOOKUP(A:A,[1]TDSheet!$A:$G,7,0)</f>
        <v>0.4</v>
      </c>
      <c r="H29" s="1" t="e">
        <f>VLOOKUP(A:A,[1]TDSheet!$A:$H,8,0)</f>
        <v>#N/A</v>
      </c>
      <c r="I29" s="15">
        <f>VLOOKUP(A:A,[2]TDSheet!$A:$F,6,0)</f>
        <v>1169</v>
      </c>
      <c r="J29" s="15">
        <f t="shared" si="2"/>
        <v>-25</v>
      </c>
      <c r="K29" s="15">
        <f>VLOOKUP(A:A,[1]TDSheet!$A:$R,18,0)</f>
        <v>120</v>
      </c>
      <c r="L29" s="15">
        <f>VLOOKUP(A:A,[1]TDSheet!$A:$T,20,0)</f>
        <v>0</v>
      </c>
      <c r="M29" s="15">
        <f>VLOOKUP(A:A,[1]TDSheet!$A:$O,15,0)</f>
        <v>200</v>
      </c>
      <c r="N29" s="15"/>
      <c r="O29" s="15"/>
      <c r="P29" s="15"/>
      <c r="Q29" s="15"/>
      <c r="R29" s="15"/>
      <c r="S29" s="15">
        <f t="shared" si="3"/>
        <v>228.8</v>
      </c>
      <c r="T29" s="17">
        <v>480</v>
      </c>
      <c r="U29" s="19">
        <f t="shared" si="4"/>
        <v>7.6529720279720275</v>
      </c>
      <c r="V29" s="15">
        <f t="shared" si="5"/>
        <v>4.1564685314685317</v>
      </c>
      <c r="W29" s="15"/>
      <c r="X29" s="15"/>
      <c r="Y29" s="15">
        <f>VLOOKUP(A:A,[1]TDSheet!$A:$Y,25,0)</f>
        <v>189.4</v>
      </c>
      <c r="Z29" s="15">
        <f>VLOOKUP(A:A,[1]TDSheet!$A:$Z,26,0)</f>
        <v>246.8</v>
      </c>
      <c r="AA29" s="15">
        <f>VLOOKUP(A:A,[1]TDSheet!$A:$AA,27,0)</f>
        <v>226.8</v>
      </c>
      <c r="AB29" s="15">
        <f>VLOOKUP(A:A,[3]TDSheet!$A:$D,4,0)</f>
        <v>64</v>
      </c>
      <c r="AC29" s="15" t="str">
        <f>VLOOKUP(A:A,[1]TDSheet!$A:$AC,29,0)</f>
        <v>Виталик</v>
      </c>
      <c r="AD29" s="15" t="str">
        <f>VLOOKUP(A:A,[1]TDSheet!$A:$AD,30,0)</f>
        <v>Виталик</v>
      </c>
      <c r="AE29" s="15">
        <f t="shared" si="6"/>
        <v>192</v>
      </c>
      <c r="AF29" s="15"/>
      <c r="AG29" s="15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182</v>
      </c>
      <c r="D30" s="8">
        <v>617</v>
      </c>
      <c r="E30" s="8">
        <v>456</v>
      </c>
      <c r="F30" s="8">
        <v>309</v>
      </c>
      <c r="G30" s="1">
        <f>VLOOKUP(A:A,[1]TDSheet!$A:$G,7,0)</f>
        <v>0.3</v>
      </c>
      <c r="H30" s="1" t="e">
        <f>VLOOKUP(A:A,[1]TDSheet!$A:$H,8,0)</f>
        <v>#N/A</v>
      </c>
      <c r="I30" s="15">
        <f>VLOOKUP(A:A,[2]TDSheet!$A:$F,6,0)</f>
        <v>443</v>
      </c>
      <c r="J30" s="15">
        <f t="shared" si="2"/>
        <v>13</v>
      </c>
      <c r="K30" s="15">
        <f>VLOOKUP(A:A,[1]TDSheet!$A:$R,18,0)</f>
        <v>160</v>
      </c>
      <c r="L30" s="15">
        <f>VLOOKUP(A:A,[1]TDSheet!$A:$T,20,0)</f>
        <v>0</v>
      </c>
      <c r="M30" s="15">
        <f>VLOOKUP(A:A,[1]TDSheet!$A:$O,15,0)</f>
        <v>80</v>
      </c>
      <c r="N30" s="15"/>
      <c r="O30" s="15"/>
      <c r="P30" s="15"/>
      <c r="Q30" s="15"/>
      <c r="R30" s="15"/>
      <c r="S30" s="15">
        <f t="shared" si="3"/>
        <v>91.2</v>
      </c>
      <c r="T30" s="17">
        <v>160</v>
      </c>
      <c r="U30" s="19">
        <f t="shared" si="4"/>
        <v>7.7741228070175437</v>
      </c>
      <c r="V30" s="15">
        <f t="shared" si="5"/>
        <v>3.388157894736842</v>
      </c>
      <c r="W30" s="15"/>
      <c r="X30" s="15"/>
      <c r="Y30" s="15">
        <f>VLOOKUP(A:A,[1]TDSheet!$A:$Y,25,0)</f>
        <v>43</v>
      </c>
      <c r="Z30" s="15">
        <f>VLOOKUP(A:A,[1]TDSheet!$A:$Z,26,0)</f>
        <v>88</v>
      </c>
      <c r="AA30" s="15">
        <f>VLOOKUP(A:A,[1]TDSheet!$A:$AA,27,0)</f>
        <v>108.4</v>
      </c>
      <c r="AB30" s="15">
        <f>VLOOKUP(A:A,[3]TDSheet!$A:$D,4,0)</f>
        <v>76</v>
      </c>
      <c r="AC30" s="15" t="e">
        <f>VLOOKUP(A:A,[1]TDSheet!$A:$AC,29,0)</f>
        <v>#N/A</v>
      </c>
      <c r="AD30" s="15" t="e">
        <f>VLOOKUP(A:A,[1]TDSheet!$A:$AD,30,0)</f>
        <v>#N/A</v>
      </c>
      <c r="AE30" s="15">
        <f t="shared" si="6"/>
        <v>48</v>
      </c>
      <c r="AF30" s="15"/>
      <c r="AG30" s="15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46</v>
      </c>
      <c r="D31" s="8">
        <v>6</v>
      </c>
      <c r="E31" s="8">
        <v>43</v>
      </c>
      <c r="F31" s="8">
        <v>-5</v>
      </c>
      <c r="G31" s="1">
        <f>VLOOKUP(A:A,[1]TDSheet!$A:$G,7,0)</f>
        <v>0</v>
      </c>
      <c r="H31" s="1" t="e">
        <f>VLOOKUP(A:A,[1]TDSheet!$A:$H,8,0)</f>
        <v>#N/A</v>
      </c>
      <c r="I31" s="15">
        <f>VLOOKUP(A:A,[2]TDSheet!$A:$F,6,0)</f>
        <v>49</v>
      </c>
      <c r="J31" s="15">
        <f t="shared" si="2"/>
        <v>-6</v>
      </c>
      <c r="K31" s="15">
        <f>VLOOKUP(A:A,[1]TDSheet!$A:$R,18,0)</f>
        <v>0</v>
      </c>
      <c r="L31" s="15">
        <f>VLOOKUP(A:A,[1]TDSheet!$A:$T,20,0)</f>
        <v>0</v>
      </c>
      <c r="M31" s="15">
        <f>VLOOKUP(A:A,[1]TDSheet!$A:$O,15,0)</f>
        <v>0</v>
      </c>
      <c r="N31" s="15"/>
      <c r="O31" s="15"/>
      <c r="P31" s="15"/>
      <c r="Q31" s="15"/>
      <c r="R31" s="15"/>
      <c r="S31" s="15">
        <f t="shared" si="3"/>
        <v>8.6</v>
      </c>
      <c r="T31" s="17"/>
      <c r="U31" s="19">
        <f t="shared" si="4"/>
        <v>-0.58139534883720934</v>
      </c>
      <c r="V31" s="15">
        <f t="shared" si="5"/>
        <v>-0.58139534883720934</v>
      </c>
      <c r="W31" s="15"/>
      <c r="X31" s="15"/>
      <c r="Y31" s="15">
        <f>VLOOKUP(A:A,[1]TDSheet!$A:$Y,25,0)</f>
        <v>11.4</v>
      </c>
      <c r="Z31" s="15">
        <f>VLOOKUP(A:A,[1]TDSheet!$A:$Z,26,0)</f>
        <v>12.2</v>
      </c>
      <c r="AA31" s="15">
        <f>VLOOKUP(A:A,[1]TDSheet!$A:$AA,27,0)</f>
        <v>11.4</v>
      </c>
      <c r="AB31" s="15">
        <f>VLOOKUP(A:A,[3]TDSheet!$A:$D,4,0)</f>
        <v>5</v>
      </c>
      <c r="AC31" s="15" t="str">
        <f>VLOOKUP(A:A,[1]TDSheet!$A:$AC,29,0)</f>
        <v>увел</v>
      </c>
      <c r="AD31" s="15" t="str">
        <f>VLOOKUP(A:A,[1]TDSheet!$A:$AD,30,0)</f>
        <v>вывод</v>
      </c>
      <c r="AE31" s="15">
        <f t="shared" si="6"/>
        <v>0</v>
      </c>
      <c r="AF31" s="15"/>
      <c r="AG31" s="15"/>
    </row>
    <row r="32" spans="1:33" s="1" customFormat="1" ht="11.1" customHeight="1" outlineLevel="1" x14ac:dyDescent="0.2">
      <c r="A32" s="7" t="s">
        <v>35</v>
      </c>
      <c r="B32" s="7" t="s">
        <v>8</v>
      </c>
      <c r="C32" s="8">
        <v>304</v>
      </c>
      <c r="D32" s="8">
        <v>869</v>
      </c>
      <c r="E32" s="22">
        <v>582</v>
      </c>
      <c r="F32" s="22">
        <v>714</v>
      </c>
      <c r="G32" s="1">
        <f>VLOOKUP(A:A,[1]TDSheet!$A:$G,7,0)</f>
        <v>0.3</v>
      </c>
      <c r="H32" s="1" t="e">
        <f>VLOOKUP(A:A,[1]TDSheet!$A:$H,8,0)</f>
        <v>#N/A</v>
      </c>
      <c r="I32" s="15">
        <f>VLOOKUP(A:A,[2]TDSheet!$A:$F,6,0)</f>
        <v>566</v>
      </c>
      <c r="J32" s="15">
        <f t="shared" si="2"/>
        <v>16</v>
      </c>
      <c r="K32" s="15">
        <f>VLOOKUP(A:A,[1]TDSheet!$A:$R,18,0)</f>
        <v>120</v>
      </c>
      <c r="L32" s="15">
        <f>VLOOKUP(A:A,[1]TDSheet!$A:$T,20,0)</f>
        <v>0</v>
      </c>
      <c r="M32" s="15">
        <f>VLOOKUP(A:A,[1]TDSheet!$A:$O,15,0)</f>
        <v>120</v>
      </c>
      <c r="N32" s="15"/>
      <c r="O32" s="15"/>
      <c r="P32" s="15"/>
      <c r="Q32" s="15"/>
      <c r="R32" s="15"/>
      <c r="S32" s="15">
        <f t="shared" si="3"/>
        <v>116.4</v>
      </c>
      <c r="T32" s="17"/>
      <c r="U32" s="19">
        <f t="shared" si="4"/>
        <v>8.1958762886597931</v>
      </c>
      <c r="V32" s="15">
        <f t="shared" si="5"/>
        <v>6.1340206185567006</v>
      </c>
      <c r="W32" s="15"/>
      <c r="X32" s="15"/>
      <c r="Y32" s="15">
        <f>VLOOKUP(A:A,[1]TDSheet!$A:$Y,25,0)</f>
        <v>124.4</v>
      </c>
      <c r="Z32" s="15">
        <f>VLOOKUP(A:A,[1]TDSheet!$A:$Z,26,0)</f>
        <v>151</v>
      </c>
      <c r="AA32" s="15">
        <f>VLOOKUP(A:A,[1]TDSheet!$A:$AA,27,0)</f>
        <v>131.80000000000001</v>
      </c>
      <c r="AB32" s="15">
        <f>VLOOKUP(A:A,[3]TDSheet!$A:$D,4,0)</f>
        <v>35</v>
      </c>
      <c r="AC32" s="15" t="str">
        <f>VLOOKUP(A:A,[1]TDSheet!$A:$AC,29,0)</f>
        <v>костик</v>
      </c>
      <c r="AD32" s="15" t="str">
        <f>VLOOKUP(A:A,[1]TDSheet!$A:$AD,30,0)</f>
        <v>костик</v>
      </c>
      <c r="AE32" s="15">
        <f t="shared" si="6"/>
        <v>0</v>
      </c>
      <c r="AF32" s="15"/>
      <c r="AG32" s="15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176</v>
      </c>
      <c r="D33" s="8">
        <v>293</v>
      </c>
      <c r="E33" s="8">
        <v>297</v>
      </c>
      <c r="F33" s="8">
        <v>164</v>
      </c>
      <c r="G33" s="1">
        <f>VLOOKUP(A:A,[1]TDSheet!$A:$G,7,0)</f>
        <v>0.09</v>
      </c>
      <c r="H33" s="1" t="e">
        <f>VLOOKUP(A:A,[1]TDSheet!$A:$H,8,0)</f>
        <v>#N/A</v>
      </c>
      <c r="I33" s="15">
        <f>VLOOKUP(A:A,[2]TDSheet!$A:$F,6,0)</f>
        <v>301</v>
      </c>
      <c r="J33" s="15">
        <f t="shared" si="2"/>
        <v>-4</v>
      </c>
      <c r="K33" s="15">
        <f>VLOOKUP(A:A,[1]TDSheet!$A:$R,18,0)</f>
        <v>80</v>
      </c>
      <c r="L33" s="15">
        <f>VLOOKUP(A:A,[1]TDSheet!$A:$T,20,0)</f>
        <v>0</v>
      </c>
      <c r="M33" s="15">
        <f>VLOOKUP(A:A,[1]TDSheet!$A:$O,15,0)</f>
        <v>80</v>
      </c>
      <c r="N33" s="15"/>
      <c r="O33" s="15"/>
      <c r="P33" s="15"/>
      <c r="Q33" s="15"/>
      <c r="R33" s="15"/>
      <c r="S33" s="15">
        <f t="shared" si="3"/>
        <v>59.4</v>
      </c>
      <c r="T33" s="17">
        <v>160</v>
      </c>
      <c r="U33" s="19">
        <f t="shared" si="4"/>
        <v>8.1481481481481488</v>
      </c>
      <c r="V33" s="15">
        <f t="shared" si="5"/>
        <v>2.7609427609427608</v>
      </c>
      <c r="W33" s="15"/>
      <c r="X33" s="15"/>
      <c r="Y33" s="15">
        <f>VLOOKUP(A:A,[1]TDSheet!$A:$Y,25,0)</f>
        <v>48.4</v>
      </c>
      <c r="Z33" s="15">
        <f>VLOOKUP(A:A,[1]TDSheet!$A:$Z,26,0)</f>
        <v>76</v>
      </c>
      <c r="AA33" s="15">
        <f>VLOOKUP(A:A,[1]TDSheet!$A:$AA,27,0)</f>
        <v>80.400000000000006</v>
      </c>
      <c r="AB33" s="15">
        <f>VLOOKUP(A:A,[3]TDSheet!$A:$D,4,0)</f>
        <v>83</v>
      </c>
      <c r="AC33" s="15" t="str">
        <f>VLOOKUP(A:A,[1]TDSheet!$A:$AC,29,0)</f>
        <v>увел</v>
      </c>
      <c r="AD33" s="15" t="str">
        <f>VLOOKUP(A:A,[1]TDSheet!$A:$AD,30,0)</f>
        <v>увел</v>
      </c>
      <c r="AE33" s="15">
        <f t="shared" si="6"/>
        <v>14.399999999999999</v>
      </c>
      <c r="AF33" s="15"/>
      <c r="AG33" s="15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84</v>
      </c>
      <c r="D34" s="8">
        <v>92</v>
      </c>
      <c r="E34" s="8">
        <v>117</v>
      </c>
      <c r="F34" s="8">
        <v>46</v>
      </c>
      <c r="G34" s="1">
        <f>VLOOKUP(A:A,[1]TDSheet!$A:$G,7,0)</f>
        <v>0.09</v>
      </c>
      <c r="H34" s="1" t="e">
        <f>VLOOKUP(A:A,[1]TDSheet!$A:$H,8,0)</f>
        <v>#N/A</v>
      </c>
      <c r="I34" s="15">
        <f>VLOOKUP(A:A,[2]TDSheet!$A:$F,6,0)</f>
        <v>130</v>
      </c>
      <c r="J34" s="15">
        <f t="shared" si="2"/>
        <v>-13</v>
      </c>
      <c r="K34" s="15">
        <f>VLOOKUP(A:A,[1]TDSheet!$A:$R,18,0)</f>
        <v>40</v>
      </c>
      <c r="L34" s="15">
        <f>VLOOKUP(A:A,[1]TDSheet!$A:$T,20,0)</f>
        <v>0</v>
      </c>
      <c r="M34" s="15">
        <f>VLOOKUP(A:A,[1]TDSheet!$A:$O,15,0)</f>
        <v>0</v>
      </c>
      <c r="N34" s="15"/>
      <c r="O34" s="15"/>
      <c r="P34" s="15"/>
      <c r="Q34" s="15"/>
      <c r="R34" s="15"/>
      <c r="S34" s="15">
        <f t="shared" si="3"/>
        <v>23.4</v>
      </c>
      <c r="T34" s="17">
        <v>120</v>
      </c>
      <c r="U34" s="19">
        <f t="shared" si="4"/>
        <v>8.8034188034188041</v>
      </c>
      <c r="V34" s="15">
        <f t="shared" si="5"/>
        <v>1.9658119658119659</v>
      </c>
      <c r="W34" s="15"/>
      <c r="X34" s="15"/>
      <c r="Y34" s="15">
        <f>VLOOKUP(A:A,[1]TDSheet!$A:$Y,25,0)</f>
        <v>24.8</v>
      </c>
      <c r="Z34" s="15">
        <f>VLOOKUP(A:A,[1]TDSheet!$A:$Z,26,0)</f>
        <v>31</v>
      </c>
      <c r="AA34" s="15">
        <f>VLOOKUP(A:A,[1]TDSheet!$A:$AA,27,0)</f>
        <v>32.799999999999997</v>
      </c>
      <c r="AB34" s="15">
        <f>VLOOKUP(A:A,[3]TDSheet!$A:$D,4,0)</f>
        <v>30</v>
      </c>
      <c r="AC34" s="15" t="str">
        <f>VLOOKUP(A:A,[1]TDSheet!$A:$AC,29,0)</f>
        <v>увел</v>
      </c>
      <c r="AD34" s="15" t="str">
        <f>VLOOKUP(A:A,[1]TDSheet!$A:$AD,30,0)</f>
        <v>склад</v>
      </c>
      <c r="AE34" s="15">
        <f t="shared" si="6"/>
        <v>10.799999999999999</v>
      </c>
      <c r="AF34" s="15"/>
      <c r="AG34" s="15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274</v>
      </c>
      <c r="D35" s="8">
        <v>391</v>
      </c>
      <c r="E35" s="8">
        <v>262</v>
      </c>
      <c r="F35" s="8">
        <v>382</v>
      </c>
      <c r="G35" s="1">
        <f>VLOOKUP(A:A,[1]TDSheet!$A:$G,7,0)</f>
        <v>0.09</v>
      </c>
      <c r="H35" s="1">
        <f>VLOOKUP(A:A,[1]TDSheet!$A:$H,8,0)</f>
        <v>45</v>
      </c>
      <c r="I35" s="15">
        <f>VLOOKUP(A:A,[2]TDSheet!$A:$F,6,0)</f>
        <v>287</v>
      </c>
      <c r="J35" s="15">
        <f t="shared" si="2"/>
        <v>-25</v>
      </c>
      <c r="K35" s="15">
        <f>VLOOKUP(A:A,[1]TDSheet!$A:$R,18,0)</f>
        <v>0</v>
      </c>
      <c r="L35" s="15">
        <f>VLOOKUP(A:A,[1]TDSheet!$A:$T,20,0)</f>
        <v>0</v>
      </c>
      <c r="M35" s="15">
        <f>VLOOKUP(A:A,[1]TDSheet!$A:$O,15,0)</f>
        <v>80</v>
      </c>
      <c r="N35" s="15"/>
      <c r="O35" s="15"/>
      <c r="P35" s="15"/>
      <c r="Q35" s="15"/>
      <c r="R35" s="15"/>
      <c r="S35" s="15">
        <f t="shared" si="3"/>
        <v>52.4</v>
      </c>
      <c r="T35" s="17"/>
      <c r="U35" s="19">
        <f t="shared" si="4"/>
        <v>8.8167938931297716</v>
      </c>
      <c r="V35" s="15">
        <f t="shared" si="5"/>
        <v>7.2900763358778624</v>
      </c>
      <c r="W35" s="15"/>
      <c r="X35" s="15"/>
      <c r="Y35" s="15">
        <f>VLOOKUP(A:A,[1]TDSheet!$A:$Y,25,0)</f>
        <v>118.2</v>
      </c>
      <c r="Z35" s="15">
        <f>VLOOKUP(A:A,[1]TDSheet!$A:$Z,26,0)</f>
        <v>109.8</v>
      </c>
      <c r="AA35" s="15">
        <f>VLOOKUP(A:A,[1]TDSheet!$A:$AA,27,0)</f>
        <v>98.4</v>
      </c>
      <c r="AB35" s="15">
        <f>VLOOKUP(A:A,[3]TDSheet!$A:$D,4,0)</f>
        <v>50</v>
      </c>
      <c r="AC35" s="15">
        <f>VLOOKUP(A:A,[1]TDSheet!$A:$AC,29,0)</f>
        <v>0</v>
      </c>
      <c r="AD35" s="15">
        <f>VLOOKUP(A:A,[1]TDSheet!$A:$AD,30,0)</f>
        <v>0</v>
      </c>
      <c r="AE35" s="15">
        <f t="shared" si="6"/>
        <v>0</v>
      </c>
      <c r="AF35" s="15"/>
      <c r="AG35" s="15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115</v>
      </c>
      <c r="D36" s="8">
        <v>250</v>
      </c>
      <c r="E36" s="8">
        <v>199</v>
      </c>
      <c r="F36" s="8">
        <v>162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200</v>
      </c>
      <c r="J36" s="15">
        <f t="shared" si="2"/>
        <v>-1</v>
      </c>
      <c r="K36" s="15">
        <f>VLOOKUP(A:A,[1]TDSheet!$A:$R,18,0)</f>
        <v>0</v>
      </c>
      <c r="L36" s="15">
        <f>VLOOKUP(A:A,[1]TDSheet!$A:$T,20,0)</f>
        <v>0</v>
      </c>
      <c r="M36" s="15">
        <f>VLOOKUP(A:A,[1]TDSheet!$A:$O,15,0)</f>
        <v>0</v>
      </c>
      <c r="N36" s="15"/>
      <c r="O36" s="15"/>
      <c r="P36" s="15"/>
      <c r="Q36" s="15"/>
      <c r="R36" s="15"/>
      <c r="S36" s="15">
        <f t="shared" si="3"/>
        <v>39.799999999999997</v>
      </c>
      <c r="T36" s="17">
        <v>120</v>
      </c>
      <c r="U36" s="19">
        <f t="shared" si="4"/>
        <v>7.0854271356783922</v>
      </c>
      <c r="V36" s="15">
        <f t="shared" si="5"/>
        <v>4.0703517587939704</v>
      </c>
      <c r="W36" s="15"/>
      <c r="X36" s="15"/>
      <c r="Y36" s="15">
        <f>VLOOKUP(A:A,[1]TDSheet!$A:$Y,25,0)</f>
        <v>56</v>
      </c>
      <c r="Z36" s="15">
        <f>VLOOKUP(A:A,[1]TDSheet!$A:$Z,26,0)</f>
        <v>59</v>
      </c>
      <c r="AA36" s="15">
        <f>VLOOKUP(A:A,[1]TDSheet!$A:$AA,27,0)</f>
        <v>44.2</v>
      </c>
      <c r="AB36" s="15">
        <f>VLOOKUP(A:A,[3]TDSheet!$A:$D,4,0)</f>
        <v>31</v>
      </c>
      <c r="AC36" s="15">
        <f>VLOOKUP(A:A,[1]TDSheet!$A:$AC,29,0)</f>
        <v>0</v>
      </c>
      <c r="AD36" s="15" t="str">
        <f>VLOOKUP(A:A,[1]TDSheet!$A:$AD,30,0)</f>
        <v>м30з</v>
      </c>
      <c r="AE36" s="15">
        <f t="shared" si="6"/>
        <v>48</v>
      </c>
      <c r="AF36" s="15"/>
      <c r="AG36" s="15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261</v>
      </c>
      <c r="D37" s="8">
        <v>567</v>
      </c>
      <c r="E37" s="8">
        <v>403</v>
      </c>
      <c r="F37" s="8">
        <v>420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410</v>
      </c>
      <c r="J37" s="15">
        <f t="shared" si="2"/>
        <v>-7</v>
      </c>
      <c r="K37" s="15">
        <f>VLOOKUP(A:A,[1]TDSheet!$A:$R,18,0)</f>
        <v>0</v>
      </c>
      <c r="L37" s="15">
        <f>VLOOKUP(A:A,[1]TDSheet!$A:$T,20,0)</f>
        <v>0</v>
      </c>
      <c r="M37" s="15">
        <f>VLOOKUP(A:A,[1]TDSheet!$A:$O,15,0)</f>
        <v>120</v>
      </c>
      <c r="N37" s="15"/>
      <c r="O37" s="15"/>
      <c r="P37" s="15"/>
      <c r="Q37" s="15"/>
      <c r="R37" s="15"/>
      <c r="S37" s="15">
        <f t="shared" si="3"/>
        <v>80.599999999999994</v>
      </c>
      <c r="T37" s="17">
        <v>120</v>
      </c>
      <c r="U37" s="19">
        <f t="shared" si="4"/>
        <v>8.188585607940448</v>
      </c>
      <c r="V37" s="15">
        <f t="shared" si="5"/>
        <v>5.2109181141439214</v>
      </c>
      <c r="W37" s="15"/>
      <c r="X37" s="15"/>
      <c r="Y37" s="15">
        <f>VLOOKUP(A:A,[1]TDSheet!$A:$Y,25,0)</f>
        <v>92</v>
      </c>
      <c r="Z37" s="15">
        <f>VLOOKUP(A:A,[1]TDSheet!$A:$Z,26,0)</f>
        <v>98.4</v>
      </c>
      <c r="AA37" s="15">
        <f>VLOOKUP(A:A,[1]TDSheet!$A:$AA,27,0)</f>
        <v>75.400000000000006</v>
      </c>
      <c r="AB37" s="15">
        <f>VLOOKUP(A:A,[3]TDSheet!$A:$D,4,0)</f>
        <v>60</v>
      </c>
      <c r="AC37" s="15">
        <f>VLOOKUP(A:A,[1]TDSheet!$A:$AC,29,0)</f>
        <v>0</v>
      </c>
      <c r="AD37" s="15" t="str">
        <f>VLOOKUP(A:A,[1]TDSheet!$A:$AD,30,0)</f>
        <v>м135з</v>
      </c>
      <c r="AE37" s="15">
        <f t="shared" si="6"/>
        <v>48</v>
      </c>
      <c r="AF37" s="15"/>
      <c r="AG37" s="15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139</v>
      </c>
      <c r="D38" s="8">
        <v>345</v>
      </c>
      <c r="E38" s="8">
        <v>274</v>
      </c>
      <c r="F38" s="8">
        <v>201</v>
      </c>
      <c r="G38" s="1">
        <f>VLOOKUP(A:A,[1]TDSheet!$A:$G,7,0)</f>
        <v>0.15</v>
      </c>
      <c r="H38" s="1" t="e">
        <f>VLOOKUP(A:A,[1]TDSheet!$A:$H,8,0)</f>
        <v>#N/A</v>
      </c>
      <c r="I38" s="15">
        <f>VLOOKUP(A:A,[2]TDSheet!$A:$F,6,0)</f>
        <v>294</v>
      </c>
      <c r="J38" s="15">
        <f t="shared" si="2"/>
        <v>-20</v>
      </c>
      <c r="K38" s="15">
        <f>VLOOKUP(A:A,[1]TDSheet!$A:$R,18,0)</f>
        <v>0</v>
      </c>
      <c r="L38" s="15">
        <f>VLOOKUP(A:A,[1]TDSheet!$A:$T,20,0)</f>
        <v>0</v>
      </c>
      <c r="M38" s="15">
        <f>VLOOKUP(A:A,[1]TDSheet!$A:$O,15,0)</f>
        <v>80</v>
      </c>
      <c r="N38" s="15"/>
      <c r="O38" s="15"/>
      <c r="P38" s="15"/>
      <c r="Q38" s="15"/>
      <c r="R38" s="15"/>
      <c r="S38" s="15">
        <f t="shared" si="3"/>
        <v>54.8</v>
      </c>
      <c r="T38" s="17">
        <v>160</v>
      </c>
      <c r="U38" s="19">
        <f t="shared" si="4"/>
        <v>8.0474452554744538</v>
      </c>
      <c r="V38" s="15">
        <f t="shared" si="5"/>
        <v>3.6678832116788325</v>
      </c>
      <c r="W38" s="15"/>
      <c r="X38" s="15"/>
      <c r="Y38" s="15">
        <f>VLOOKUP(A:A,[1]TDSheet!$A:$Y,25,0)</f>
        <v>73.400000000000006</v>
      </c>
      <c r="Z38" s="15">
        <f>VLOOKUP(A:A,[1]TDSheet!$A:$Z,26,0)</f>
        <v>49.8</v>
      </c>
      <c r="AA38" s="15">
        <f>VLOOKUP(A:A,[1]TDSheet!$A:$AA,27,0)</f>
        <v>54.4</v>
      </c>
      <c r="AB38" s="15">
        <f>VLOOKUP(A:A,[3]TDSheet!$A:$D,4,0)</f>
        <v>53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6"/>
        <v>24</v>
      </c>
      <c r="AF38" s="15"/>
      <c r="AG38" s="15"/>
    </row>
    <row r="39" spans="1:33" s="1" customFormat="1" ht="11.1" customHeight="1" outlineLevel="1" x14ac:dyDescent="0.2">
      <c r="A39" s="7" t="s">
        <v>42</v>
      </c>
      <c r="B39" s="7" t="s">
        <v>9</v>
      </c>
      <c r="C39" s="8">
        <v>200.62700000000001</v>
      </c>
      <c r="D39" s="8">
        <v>578.58399999999995</v>
      </c>
      <c r="E39" s="8">
        <v>419.24299999999999</v>
      </c>
      <c r="F39" s="8">
        <v>348.79</v>
      </c>
      <c r="G39" s="1">
        <f>VLOOKUP(A:A,[1]TDSheet!$A:$G,7,0)</f>
        <v>1</v>
      </c>
      <c r="H39" s="1">
        <f>VLOOKUP(A:A,[1]TDSheet!$A:$H,8,0)</f>
        <v>45</v>
      </c>
      <c r="I39" s="15">
        <f>VLOOKUP(A:A,[2]TDSheet!$A:$F,6,0)</f>
        <v>409.1</v>
      </c>
      <c r="J39" s="15">
        <f t="shared" si="2"/>
        <v>10.142999999999972</v>
      </c>
      <c r="K39" s="15">
        <f>VLOOKUP(A:A,[1]TDSheet!$A:$R,18,0)</f>
        <v>120</v>
      </c>
      <c r="L39" s="15">
        <f>VLOOKUP(A:A,[1]TDSheet!$A:$T,20,0)</f>
        <v>0</v>
      </c>
      <c r="M39" s="15">
        <f>VLOOKUP(A:A,[1]TDSheet!$A:$O,15,0)</f>
        <v>110</v>
      </c>
      <c r="N39" s="15"/>
      <c r="O39" s="15"/>
      <c r="P39" s="15"/>
      <c r="Q39" s="15"/>
      <c r="R39" s="15"/>
      <c r="S39" s="15">
        <f t="shared" si="3"/>
        <v>83.848600000000005</v>
      </c>
      <c r="T39" s="17">
        <v>90</v>
      </c>
      <c r="U39" s="19">
        <f t="shared" si="4"/>
        <v>7.9761617963806186</v>
      </c>
      <c r="V39" s="15">
        <f t="shared" si="5"/>
        <v>4.1597593758273845</v>
      </c>
      <c r="W39" s="15"/>
      <c r="X39" s="15"/>
      <c r="Y39" s="15">
        <f>VLOOKUP(A:A,[1]TDSheet!$A:$Y,25,0)</f>
        <v>74.038800000000009</v>
      </c>
      <c r="Z39" s="15">
        <f>VLOOKUP(A:A,[1]TDSheet!$A:$Z,26,0)</f>
        <v>99.249200000000002</v>
      </c>
      <c r="AA39" s="15">
        <f>VLOOKUP(A:A,[1]TDSheet!$A:$AA,27,0)</f>
        <v>87.957999999999998</v>
      </c>
      <c r="AB39" s="15">
        <f>VLOOKUP(A:A,[3]TDSheet!$A:$D,4,0)</f>
        <v>88.064999999999998</v>
      </c>
      <c r="AC39" s="15" t="str">
        <f>VLOOKUP(A:A,[1]TDSheet!$A:$AC,29,0)</f>
        <v>увел</v>
      </c>
      <c r="AD39" s="15">
        <f>VLOOKUP(A:A,[1]TDSheet!$A:$AD,30,0)</f>
        <v>0</v>
      </c>
      <c r="AE39" s="15">
        <f t="shared" si="6"/>
        <v>90</v>
      </c>
      <c r="AF39" s="15"/>
      <c r="AG39" s="15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149</v>
      </c>
      <c r="D40" s="8">
        <v>539</v>
      </c>
      <c r="E40" s="8">
        <v>217</v>
      </c>
      <c r="F40" s="8">
        <v>466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223</v>
      </c>
      <c r="J40" s="15">
        <f t="shared" si="2"/>
        <v>-6</v>
      </c>
      <c r="K40" s="15">
        <f>VLOOKUP(A:A,[1]TDSheet!$A:$R,18,0)</f>
        <v>0</v>
      </c>
      <c r="L40" s="15">
        <f>VLOOKUP(A:A,[1]TDSheet!$A:$T,20,0)</f>
        <v>0</v>
      </c>
      <c r="M40" s="15">
        <f>VLOOKUP(A:A,[1]TDSheet!$A:$O,15,0)</f>
        <v>160</v>
      </c>
      <c r="N40" s="15"/>
      <c r="O40" s="15"/>
      <c r="P40" s="15"/>
      <c r="Q40" s="15"/>
      <c r="R40" s="15"/>
      <c r="S40" s="15">
        <f t="shared" si="3"/>
        <v>43.4</v>
      </c>
      <c r="T40" s="17"/>
      <c r="U40" s="19">
        <f t="shared" si="4"/>
        <v>14.423963133640553</v>
      </c>
      <c r="V40" s="15">
        <f t="shared" si="5"/>
        <v>10.737327188940093</v>
      </c>
      <c r="W40" s="15"/>
      <c r="X40" s="15"/>
      <c r="Y40" s="15">
        <f>VLOOKUP(A:A,[1]TDSheet!$A:$Y,25,0)</f>
        <v>121.2</v>
      </c>
      <c r="Z40" s="15">
        <f>VLOOKUP(A:A,[1]TDSheet!$A:$Z,26,0)</f>
        <v>107.6</v>
      </c>
      <c r="AA40" s="15">
        <f>VLOOKUP(A:A,[1]TDSheet!$A:$AA,27,0)</f>
        <v>53.8</v>
      </c>
      <c r="AB40" s="15">
        <f>VLOOKUP(A:A,[3]TDSheet!$A:$D,4,0)</f>
        <v>35</v>
      </c>
      <c r="AC40" s="18" t="str">
        <f>VLOOKUP(A:A,[1]TDSheet!$A:$AC,29,0)</f>
        <v>костик</v>
      </c>
      <c r="AD40" s="15" t="str">
        <f>VLOOKUP(A:A,[1]TDSheet!$A:$AD,30,0)</f>
        <v>костик</v>
      </c>
      <c r="AE40" s="15">
        <f t="shared" si="6"/>
        <v>0</v>
      </c>
      <c r="AF40" s="15"/>
      <c r="AG40" s="15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284</v>
      </c>
      <c r="D41" s="8">
        <v>620</v>
      </c>
      <c r="E41" s="8">
        <v>513</v>
      </c>
      <c r="F41" s="8">
        <v>375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536</v>
      </c>
      <c r="J41" s="15">
        <f t="shared" si="2"/>
        <v>-23</v>
      </c>
      <c r="K41" s="15">
        <f>VLOOKUP(A:A,[1]TDSheet!$A:$R,18,0)</f>
        <v>40</v>
      </c>
      <c r="L41" s="15">
        <f>VLOOKUP(A:A,[1]TDSheet!$A:$T,20,0)</f>
        <v>0</v>
      </c>
      <c r="M41" s="15">
        <f>VLOOKUP(A:A,[1]TDSheet!$A:$O,15,0)</f>
        <v>200</v>
      </c>
      <c r="N41" s="15"/>
      <c r="O41" s="15"/>
      <c r="P41" s="15"/>
      <c r="Q41" s="15"/>
      <c r="R41" s="15"/>
      <c r="S41" s="15">
        <f t="shared" si="3"/>
        <v>102.6</v>
      </c>
      <c r="T41" s="17">
        <v>200</v>
      </c>
      <c r="U41" s="19">
        <f t="shared" si="4"/>
        <v>7.9434697855750489</v>
      </c>
      <c r="V41" s="15">
        <f t="shared" si="5"/>
        <v>3.6549707602339185</v>
      </c>
      <c r="W41" s="15"/>
      <c r="X41" s="15"/>
      <c r="Y41" s="15">
        <f>VLOOKUP(A:A,[1]TDSheet!$A:$Y,25,0)</f>
        <v>108.4</v>
      </c>
      <c r="Z41" s="15">
        <f>VLOOKUP(A:A,[1]TDSheet!$A:$Z,26,0)</f>
        <v>112.2</v>
      </c>
      <c r="AA41" s="15">
        <f>VLOOKUP(A:A,[1]TDSheet!$A:$AA,27,0)</f>
        <v>93.4</v>
      </c>
      <c r="AB41" s="15">
        <f>VLOOKUP(A:A,[3]TDSheet!$A:$D,4,0)</f>
        <v>105</v>
      </c>
      <c r="AC41" s="15">
        <f>VLOOKUP(A:A,[1]TDSheet!$A:$AC,29,0)</f>
        <v>0</v>
      </c>
      <c r="AD41" s="15" t="str">
        <f>VLOOKUP(A:A,[1]TDSheet!$A:$AD,30,0)</f>
        <v>м43з</v>
      </c>
      <c r="AE41" s="15">
        <f t="shared" si="6"/>
        <v>80</v>
      </c>
      <c r="AF41" s="15"/>
      <c r="AG41" s="15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2914</v>
      </c>
      <c r="D42" s="8">
        <v>9373</v>
      </c>
      <c r="E42" s="8">
        <v>5750</v>
      </c>
      <c r="F42" s="8">
        <v>6402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5945</v>
      </c>
      <c r="J42" s="15">
        <f t="shared" si="2"/>
        <v>-195</v>
      </c>
      <c r="K42" s="15">
        <f>VLOOKUP(A:A,[1]TDSheet!$A:$R,18,0)</f>
        <v>0</v>
      </c>
      <c r="L42" s="18">
        <v>1200</v>
      </c>
      <c r="M42" s="15">
        <f>VLOOKUP(A:A,[1]TDSheet!$A:$O,15,0)</f>
        <v>1600</v>
      </c>
      <c r="N42" s="15"/>
      <c r="O42" s="15"/>
      <c r="P42" s="15"/>
      <c r="Q42" s="15"/>
      <c r="R42" s="15"/>
      <c r="S42" s="15">
        <f t="shared" si="3"/>
        <v>1150</v>
      </c>
      <c r="T42" s="17"/>
      <c r="U42" s="19">
        <f t="shared" si="4"/>
        <v>8.0017391304347818</v>
      </c>
      <c r="V42" s="15">
        <f t="shared" si="5"/>
        <v>5.5669565217391304</v>
      </c>
      <c r="W42" s="15"/>
      <c r="X42" s="15"/>
      <c r="Y42" s="15">
        <f>VLOOKUP(A:A,[1]TDSheet!$A:$Y,25,0)</f>
        <v>1030.8</v>
      </c>
      <c r="Z42" s="15">
        <f>VLOOKUP(A:A,[1]TDSheet!$A:$Z,26,0)</f>
        <v>1185.4000000000001</v>
      </c>
      <c r="AA42" s="15">
        <f>VLOOKUP(A:A,[1]TDSheet!$A:$AA,27,0)</f>
        <v>1135.8</v>
      </c>
      <c r="AB42" s="15">
        <f>VLOOKUP(A:A,[3]TDSheet!$A:$D,4,0)</f>
        <v>832</v>
      </c>
      <c r="AC42" s="15" t="str">
        <f>VLOOKUP(A:A,[1]TDSheet!$A:$AC,29,0)</f>
        <v>кор</v>
      </c>
      <c r="AD42" s="15" t="str">
        <f>VLOOKUP(A:A,[1]TDSheet!$A:$AD,30,0)</f>
        <v>кор</v>
      </c>
      <c r="AE42" s="15">
        <f t="shared" si="6"/>
        <v>0</v>
      </c>
      <c r="AF42" s="15"/>
      <c r="AG42" s="15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121</v>
      </c>
      <c r="D43" s="8">
        <v>1015</v>
      </c>
      <c r="E43" s="22">
        <v>773</v>
      </c>
      <c r="F43" s="22">
        <v>422</v>
      </c>
      <c r="G43" s="1">
        <f>VLOOKUP(A:A,[1]TDSheet!$A:$G,7,0)</f>
        <v>0.5</v>
      </c>
      <c r="H43" s="1" t="e">
        <f>VLOOKUP(A:A,[1]TDSheet!$A:$H,8,0)</f>
        <v>#N/A</v>
      </c>
      <c r="I43" s="15">
        <f>VLOOKUP(A:A,[2]TDSheet!$A:$F,6,0)</f>
        <v>718</v>
      </c>
      <c r="J43" s="15">
        <f t="shared" si="2"/>
        <v>55</v>
      </c>
      <c r="K43" s="15">
        <f>VLOOKUP(A:A,[1]TDSheet!$A:$R,18,0)</f>
        <v>200</v>
      </c>
      <c r="L43" s="15">
        <f>VLOOKUP(A:A,[1]TDSheet!$A:$T,20,0)</f>
        <v>0</v>
      </c>
      <c r="M43" s="15">
        <f>VLOOKUP(A:A,[1]TDSheet!$A:$O,15,0)</f>
        <v>200</v>
      </c>
      <c r="N43" s="15"/>
      <c r="O43" s="15"/>
      <c r="P43" s="15"/>
      <c r="Q43" s="15"/>
      <c r="R43" s="15"/>
      <c r="S43" s="15">
        <f t="shared" si="3"/>
        <v>154.6</v>
      </c>
      <c r="T43" s="17">
        <v>400</v>
      </c>
      <c r="U43" s="19">
        <f t="shared" si="4"/>
        <v>7.9042690815006473</v>
      </c>
      <c r="V43" s="15">
        <f t="shared" si="5"/>
        <v>2.7296248382923674</v>
      </c>
      <c r="W43" s="15"/>
      <c r="X43" s="15"/>
      <c r="Y43" s="15">
        <f>VLOOKUP(A:A,[1]TDSheet!$A:$Y,25,0)</f>
        <v>162.4</v>
      </c>
      <c r="Z43" s="15">
        <f>VLOOKUP(A:A,[1]TDSheet!$A:$Z,26,0)</f>
        <v>144.6</v>
      </c>
      <c r="AA43" s="15">
        <f>VLOOKUP(A:A,[1]TDSheet!$A:$AA,27,0)</f>
        <v>130</v>
      </c>
      <c r="AB43" s="15">
        <f>VLOOKUP(A:A,[3]TDSheet!$A:$D,4,0)</f>
        <v>93</v>
      </c>
      <c r="AC43" s="15" t="str">
        <f>VLOOKUP(A:A,[1]TDSheet!$A:$AC,29,0)</f>
        <v>костик</v>
      </c>
      <c r="AD43" s="15" t="str">
        <f>VLOOKUP(A:A,[1]TDSheet!$A:$AD,30,0)</f>
        <v>костик</v>
      </c>
      <c r="AE43" s="15">
        <f t="shared" si="6"/>
        <v>200</v>
      </c>
      <c r="AF43" s="15"/>
      <c r="AG43" s="15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49</v>
      </c>
      <c r="D44" s="8">
        <v>2</v>
      </c>
      <c r="E44" s="8">
        <v>51</v>
      </c>
      <c r="F44" s="8"/>
      <c r="G44" s="1">
        <f>VLOOKUP(A:A,[1]TDSheet!$A:$G,7,0)</f>
        <v>0.5</v>
      </c>
      <c r="H44" s="1" t="e">
        <f>VLOOKUP(A:A,[1]TDSheet!$A:$H,8,0)</f>
        <v>#N/A</v>
      </c>
      <c r="I44" s="15">
        <f>VLOOKUP(A:A,[2]TDSheet!$A:$F,6,0)</f>
        <v>93</v>
      </c>
      <c r="J44" s="15">
        <f t="shared" si="2"/>
        <v>-42</v>
      </c>
      <c r="K44" s="15">
        <f>VLOOKUP(A:A,[1]TDSheet!$A:$R,18,0)</f>
        <v>40</v>
      </c>
      <c r="L44" s="15">
        <f>VLOOKUP(A:A,[1]TDSheet!$A:$T,20,0)</f>
        <v>0</v>
      </c>
      <c r="M44" s="15">
        <f>VLOOKUP(A:A,[1]TDSheet!$A:$O,15,0)</f>
        <v>0</v>
      </c>
      <c r="N44" s="15"/>
      <c r="O44" s="15"/>
      <c r="P44" s="15"/>
      <c r="Q44" s="15"/>
      <c r="R44" s="15"/>
      <c r="S44" s="15">
        <f t="shared" si="3"/>
        <v>10.199999999999999</v>
      </c>
      <c r="T44" s="17">
        <v>80</v>
      </c>
      <c r="U44" s="19">
        <f t="shared" si="4"/>
        <v>11.764705882352942</v>
      </c>
      <c r="V44" s="15">
        <f t="shared" si="5"/>
        <v>0</v>
      </c>
      <c r="W44" s="15"/>
      <c r="X44" s="15"/>
      <c r="Y44" s="15">
        <f>VLOOKUP(A:A,[1]TDSheet!$A:$Y,25,0)</f>
        <v>10.199999999999999</v>
      </c>
      <c r="Z44" s="15">
        <f>VLOOKUP(A:A,[1]TDSheet!$A:$Z,26,0)</f>
        <v>14.2</v>
      </c>
      <c r="AA44" s="15">
        <f>VLOOKUP(A:A,[1]TDSheet!$A:$AA,27,0)</f>
        <v>7.2</v>
      </c>
      <c r="AB44" s="15">
        <v>0</v>
      </c>
      <c r="AC44" s="24" t="s">
        <v>144</v>
      </c>
      <c r="AD44" s="15" t="str">
        <f>VLOOKUP(A:A,[1]TDSheet!$A:$AD,30,0)</f>
        <v>увел</v>
      </c>
      <c r="AE44" s="15">
        <f t="shared" si="6"/>
        <v>40</v>
      </c>
      <c r="AF44" s="15"/>
      <c r="AG44" s="15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1426</v>
      </c>
      <c r="D45" s="8">
        <v>2685</v>
      </c>
      <c r="E45" s="8">
        <v>2379</v>
      </c>
      <c r="F45" s="8">
        <v>1685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2453</v>
      </c>
      <c r="J45" s="15">
        <f t="shared" si="2"/>
        <v>-74</v>
      </c>
      <c r="K45" s="15">
        <f>VLOOKUP(A:A,[1]TDSheet!$A:$R,18,0)</f>
        <v>200</v>
      </c>
      <c r="L45" s="15">
        <f>VLOOKUP(A:A,[1]TDSheet!$A:$T,20,0)</f>
        <v>600</v>
      </c>
      <c r="M45" s="15">
        <f>VLOOKUP(A:A,[1]TDSheet!$A:$O,15,0)</f>
        <v>600</v>
      </c>
      <c r="N45" s="15"/>
      <c r="O45" s="15"/>
      <c r="P45" s="15"/>
      <c r="Q45" s="15"/>
      <c r="R45" s="15"/>
      <c r="S45" s="15">
        <f t="shared" si="3"/>
        <v>475.8</v>
      </c>
      <c r="T45" s="17">
        <v>800</v>
      </c>
      <c r="U45" s="19">
        <f t="shared" si="4"/>
        <v>8.1651954602774275</v>
      </c>
      <c r="V45" s="15">
        <f t="shared" si="5"/>
        <v>3.5414039512400168</v>
      </c>
      <c r="W45" s="15"/>
      <c r="X45" s="15"/>
      <c r="Y45" s="15">
        <f>VLOOKUP(A:A,[1]TDSheet!$A:$Y,25,0)</f>
        <v>467.6</v>
      </c>
      <c r="Z45" s="15">
        <f>VLOOKUP(A:A,[1]TDSheet!$A:$Z,26,0)</f>
        <v>494.2</v>
      </c>
      <c r="AA45" s="15">
        <f>VLOOKUP(A:A,[1]TDSheet!$A:$AA,27,0)</f>
        <v>397.6</v>
      </c>
      <c r="AB45" s="15">
        <f>VLOOKUP(A:A,[3]TDSheet!$A:$D,4,0)</f>
        <v>405</v>
      </c>
      <c r="AC45" s="15" t="str">
        <f>VLOOKUP(A:A,[1]TDSheet!$A:$AC,29,0)</f>
        <v>м1400з</v>
      </c>
      <c r="AD45" s="15" t="str">
        <f>VLOOKUP(A:A,[1]TDSheet!$A:$AD,30,0)</f>
        <v>м1400з</v>
      </c>
      <c r="AE45" s="15">
        <f t="shared" si="6"/>
        <v>320</v>
      </c>
      <c r="AF45" s="15"/>
      <c r="AG45" s="15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2319</v>
      </c>
      <c r="D46" s="8">
        <v>6138</v>
      </c>
      <c r="E46" s="8">
        <v>4084</v>
      </c>
      <c r="F46" s="8">
        <v>4327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4161</v>
      </c>
      <c r="J46" s="15">
        <f t="shared" si="2"/>
        <v>-77</v>
      </c>
      <c r="K46" s="15">
        <f>VLOOKUP(A:A,[1]TDSheet!$A:$R,18,0)</f>
        <v>0</v>
      </c>
      <c r="L46" s="15">
        <f>VLOOKUP(A:A,[1]TDSheet!$A:$T,20,0)</f>
        <v>800</v>
      </c>
      <c r="M46" s="15">
        <f>VLOOKUP(A:A,[1]TDSheet!$A:$O,15,0)</f>
        <v>1400</v>
      </c>
      <c r="N46" s="15"/>
      <c r="O46" s="15"/>
      <c r="P46" s="15"/>
      <c r="Q46" s="15"/>
      <c r="R46" s="15"/>
      <c r="S46" s="15">
        <f t="shared" si="3"/>
        <v>816.8</v>
      </c>
      <c r="T46" s="17"/>
      <c r="U46" s="19">
        <f t="shared" si="4"/>
        <v>7.9909402546523021</v>
      </c>
      <c r="V46" s="15">
        <f t="shared" si="5"/>
        <v>5.2975024485798237</v>
      </c>
      <c r="W46" s="15"/>
      <c r="X46" s="15"/>
      <c r="Y46" s="15">
        <f>VLOOKUP(A:A,[1]TDSheet!$A:$Y,25,0)</f>
        <v>718.8</v>
      </c>
      <c r="Z46" s="15">
        <f>VLOOKUP(A:A,[1]TDSheet!$A:$Z,26,0)</f>
        <v>935.8</v>
      </c>
      <c r="AA46" s="15">
        <f>VLOOKUP(A:A,[1]TDSheet!$A:$AA,27,0)</f>
        <v>838.8</v>
      </c>
      <c r="AB46" s="15">
        <f>VLOOKUP(A:A,[3]TDSheet!$A:$D,4,0)</f>
        <v>659</v>
      </c>
      <c r="AC46" s="15" t="str">
        <f>VLOOKUP(A:A,[1]TDSheet!$A:$AC,29,0)</f>
        <v>кор</v>
      </c>
      <c r="AD46" s="15" t="str">
        <f>VLOOKUP(A:A,[1]TDSheet!$A:$AD,30,0)</f>
        <v>пуд8</v>
      </c>
      <c r="AE46" s="15">
        <f t="shared" si="6"/>
        <v>0</v>
      </c>
      <c r="AF46" s="15"/>
      <c r="AG46" s="15"/>
    </row>
    <row r="47" spans="1:33" s="1" customFormat="1" ht="11.1" customHeight="1" outlineLevel="1" x14ac:dyDescent="0.2">
      <c r="A47" s="7" t="s">
        <v>110</v>
      </c>
      <c r="B47" s="7" t="s">
        <v>8</v>
      </c>
      <c r="C47" s="8"/>
      <c r="D47" s="8">
        <v>180</v>
      </c>
      <c r="E47" s="8">
        <v>10</v>
      </c>
      <c r="F47" s="8">
        <v>170</v>
      </c>
      <c r="G47" s="13">
        <v>0.3</v>
      </c>
      <c r="H47" s="1" t="e">
        <f>VLOOKUP(A:A,[1]TDSheet!$A:$H,8,0)</f>
        <v>#N/A</v>
      </c>
      <c r="I47" s="15">
        <f>VLOOKUP(A:A,[2]TDSheet!$A:$F,6,0)</f>
        <v>10</v>
      </c>
      <c r="J47" s="15">
        <f t="shared" si="2"/>
        <v>0</v>
      </c>
      <c r="K47" s="15">
        <v>0</v>
      </c>
      <c r="L47" s="15">
        <v>0</v>
      </c>
      <c r="M47" s="15">
        <v>0</v>
      </c>
      <c r="N47" s="15"/>
      <c r="O47" s="15"/>
      <c r="P47" s="15"/>
      <c r="Q47" s="15"/>
      <c r="R47" s="15"/>
      <c r="S47" s="15">
        <f t="shared" si="3"/>
        <v>2</v>
      </c>
      <c r="T47" s="17"/>
      <c r="U47" s="19">
        <f t="shared" si="4"/>
        <v>85</v>
      </c>
      <c r="V47" s="15">
        <f t="shared" si="5"/>
        <v>85</v>
      </c>
      <c r="W47" s="15"/>
      <c r="X47" s="15"/>
      <c r="Y47" s="15">
        <v>0</v>
      </c>
      <c r="Z47" s="15">
        <v>0</v>
      </c>
      <c r="AA47" s="15">
        <v>0</v>
      </c>
      <c r="AB47" s="15">
        <f>VLOOKUP(A:A,[3]TDSheet!$A:$D,4,0)</f>
        <v>9</v>
      </c>
      <c r="AC47" s="15" t="e">
        <f>VLOOKUP(A:A,[1]TDSheet!$A:$AC,29,0)</f>
        <v>#N/A</v>
      </c>
      <c r="AD47" s="15" t="e">
        <f>VLOOKUP(A:A,[1]TDSheet!$A:$AD,30,0)</f>
        <v>#N/A</v>
      </c>
      <c r="AE47" s="15">
        <f t="shared" si="6"/>
        <v>0</v>
      </c>
      <c r="AF47" s="15"/>
      <c r="AG47" s="15"/>
    </row>
    <row r="48" spans="1:33" s="1" customFormat="1" ht="11.1" customHeight="1" outlineLevel="1" x14ac:dyDescent="0.2">
      <c r="A48" s="7" t="s">
        <v>50</v>
      </c>
      <c r="B48" s="7" t="s">
        <v>8</v>
      </c>
      <c r="C48" s="8">
        <v>17</v>
      </c>
      <c r="D48" s="8">
        <v>122</v>
      </c>
      <c r="E48" s="8">
        <v>50</v>
      </c>
      <c r="F48" s="8">
        <v>85</v>
      </c>
      <c r="G48" s="1">
        <f>VLOOKUP(A:A,[1]TDSheet!$A:$G,7,0)</f>
        <v>0.84</v>
      </c>
      <c r="H48" s="1" t="e">
        <f>VLOOKUP(A:A,[1]TDSheet!$A:$H,8,0)</f>
        <v>#N/A</v>
      </c>
      <c r="I48" s="15">
        <f>VLOOKUP(A:A,[2]TDSheet!$A:$F,6,0)</f>
        <v>54</v>
      </c>
      <c r="J48" s="15">
        <f t="shared" si="2"/>
        <v>-4</v>
      </c>
      <c r="K48" s="15">
        <f>VLOOKUP(A:A,[1]TDSheet!$A:$R,18,0)</f>
        <v>0</v>
      </c>
      <c r="L48" s="15">
        <f>VLOOKUP(A:A,[1]TDSheet!$A:$T,20,0)</f>
        <v>0</v>
      </c>
      <c r="M48" s="15">
        <f>VLOOKUP(A:A,[1]TDSheet!$A:$O,15,0)</f>
        <v>0</v>
      </c>
      <c r="N48" s="15"/>
      <c r="O48" s="15"/>
      <c r="P48" s="15"/>
      <c r="Q48" s="15"/>
      <c r="R48" s="15"/>
      <c r="S48" s="15">
        <f t="shared" si="3"/>
        <v>10</v>
      </c>
      <c r="T48" s="17"/>
      <c r="U48" s="19">
        <f t="shared" si="4"/>
        <v>8.5</v>
      </c>
      <c r="V48" s="15">
        <f t="shared" si="5"/>
        <v>8.5</v>
      </c>
      <c r="W48" s="15"/>
      <c r="X48" s="15"/>
      <c r="Y48" s="15">
        <f>VLOOKUP(A:A,[1]TDSheet!$A:$Y,25,0)</f>
        <v>12.4</v>
      </c>
      <c r="Z48" s="15">
        <f>VLOOKUP(A:A,[1]TDSheet!$A:$Z,26,0)</f>
        <v>10</v>
      </c>
      <c r="AA48" s="15">
        <f>VLOOKUP(A:A,[1]TDSheet!$A:$AA,27,0)</f>
        <v>13.4</v>
      </c>
      <c r="AB48" s="15">
        <f>VLOOKUP(A:A,[3]TDSheet!$A:$D,4,0)</f>
        <v>10</v>
      </c>
      <c r="AC48" s="15">
        <f>VLOOKUP(A:A,[1]TDSheet!$A:$AC,29,0)</f>
        <v>0</v>
      </c>
      <c r="AD48" s="15" t="str">
        <f>VLOOKUP(A:A,[1]TDSheet!$A:$AD,30,0)</f>
        <v>склад</v>
      </c>
      <c r="AE48" s="15">
        <f t="shared" si="6"/>
        <v>0</v>
      </c>
      <c r="AF48" s="15"/>
      <c r="AG48" s="15"/>
    </row>
    <row r="49" spans="1:33" s="1" customFormat="1" ht="11.1" customHeight="1" outlineLevel="1" x14ac:dyDescent="0.2">
      <c r="A49" s="7" t="s">
        <v>51</v>
      </c>
      <c r="B49" s="7" t="s">
        <v>8</v>
      </c>
      <c r="C49" s="8">
        <v>751</v>
      </c>
      <c r="D49" s="8">
        <v>2264</v>
      </c>
      <c r="E49" s="8">
        <v>1997</v>
      </c>
      <c r="F49" s="8">
        <v>1006</v>
      </c>
      <c r="G49" s="1">
        <f>VLOOKUP(A:A,[1]TDSheet!$A:$G,7,0)</f>
        <v>0.3</v>
      </c>
      <c r="H49" s="1">
        <f>VLOOKUP(A:A,[1]TDSheet!$A:$H,8,0)</f>
        <v>60</v>
      </c>
      <c r="I49" s="15">
        <f>VLOOKUP(A:A,[2]TDSheet!$A:$F,6,0)</f>
        <v>2038</v>
      </c>
      <c r="J49" s="15">
        <f t="shared" si="2"/>
        <v>-41</v>
      </c>
      <c r="K49" s="15">
        <f>VLOOKUP(A:A,[1]TDSheet!$A:$R,18,0)</f>
        <v>400</v>
      </c>
      <c r="L49" s="15">
        <f>VLOOKUP(A:A,[1]TDSheet!$A:$T,20,0)</f>
        <v>400</v>
      </c>
      <c r="M49" s="15">
        <f>VLOOKUP(A:A,[1]TDSheet!$A:$O,15,0)</f>
        <v>280</v>
      </c>
      <c r="N49" s="15"/>
      <c r="O49" s="15"/>
      <c r="P49" s="15"/>
      <c r="Q49" s="15"/>
      <c r="R49" s="15"/>
      <c r="S49" s="15">
        <f t="shared" si="3"/>
        <v>399.4</v>
      </c>
      <c r="T49" s="17">
        <v>1000</v>
      </c>
      <c r="U49" s="19">
        <f t="shared" si="4"/>
        <v>7.7265898848272414</v>
      </c>
      <c r="V49" s="15">
        <f t="shared" si="5"/>
        <v>2.5187781672508764</v>
      </c>
      <c r="W49" s="15"/>
      <c r="X49" s="15"/>
      <c r="Y49" s="15">
        <f>VLOOKUP(A:A,[1]TDSheet!$A:$Y,25,0)</f>
        <v>238.8</v>
      </c>
      <c r="Z49" s="15">
        <f>VLOOKUP(A:A,[1]TDSheet!$A:$Z,26,0)</f>
        <v>310</v>
      </c>
      <c r="AA49" s="15">
        <f>VLOOKUP(A:A,[1]TDSheet!$A:$AA,27,0)</f>
        <v>273</v>
      </c>
      <c r="AB49" s="15">
        <f>VLOOKUP(A:A,[3]TDSheet!$A:$D,4,0)</f>
        <v>145</v>
      </c>
      <c r="AC49" s="15" t="str">
        <f>VLOOKUP(A:A,[1]TDSheet!$A:$AC,29,0)</f>
        <v>костик</v>
      </c>
      <c r="AD49" s="15" t="str">
        <f>VLOOKUP(A:A,[1]TDSheet!$A:$AD,30,0)</f>
        <v>костик</v>
      </c>
      <c r="AE49" s="15">
        <f t="shared" si="6"/>
        <v>300</v>
      </c>
      <c r="AF49" s="15"/>
      <c r="AG49" s="15"/>
    </row>
    <row r="50" spans="1:33" s="1" customFormat="1" ht="11.1" customHeight="1" outlineLevel="1" x14ac:dyDescent="0.2">
      <c r="A50" s="7" t="s">
        <v>52</v>
      </c>
      <c r="B50" s="7" t="s">
        <v>8</v>
      </c>
      <c r="C50" s="8">
        <v>195</v>
      </c>
      <c r="D50" s="8">
        <v>418</v>
      </c>
      <c r="E50" s="8">
        <v>313</v>
      </c>
      <c r="F50" s="8">
        <v>291</v>
      </c>
      <c r="G50" s="1">
        <f>VLOOKUP(A:A,[1]TDSheet!$A:$G,7,0)</f>
        <v>0.1</v>
      </c>
      <c r="H50" s="1" t="e">
        <f>VLOOKUP(A:A,[1]TDSheet!$A:$H,8,0)</f>
        <v>#N/A</v>
      </c>
      <c r="I50" s="15">
        <f>VLOOKUP(A:A,[2]TDSheet!$A:$F,6,0)</f>
        <v>336</v>
      </c>
      <c r="J50" s="15">
        <f t="shared" si="2"/>
        <v>-23</v>
      </c>
      <c r="K50" s="15">
        <f>VLOOKUP(A:A,[1]TDSheet!$A:$R,18,0)</f>
        <v>0</v>
      </c>
      <c r="L50" s="15">
        <f>VLOOKUP(A:A,[1]TDSheet!$A:$T,20,0)</f>
        <v>0</v>
      </c>
      <c r="M50" s="15">
        <f>VLOOKUP(A:A,[1]TDSheet!$A:$O,15,0)</f>
        <v>80</v>
      </c>
      <c r="N50" s="15"/>
      <c r="O50" s="15"/>
      <c r="P50" s="15"/>
      <c r="Q50" s="15"/>
      <c r="R50" s="15"/>
      <c r="S50" s="15">
        <f t="shared" si="3"/>
        <v>62.6</v>
      </c>
      <c r="T50" s="17">
        <v>120</v>
      </c>
      <c r="U50" s="19">
        <f t="shared" si="4"/>
        <v>7.8434504792332262</v>
      </c>
      <c r="V50" s="15">
        <f t="shared" si="5"/>
        <v>4.6485623003194885</v>
      </c>
      <c r="W50" s="15"/>
      <c r="X50" s="15"/>
      <c r="Y50" s="15">
        <f>VLOOKUP(A:A,[1]TDSheet!$A:$Y,25,0)</f>
        <v>98.6</v>
      </c>
      <c r="Z50" s="15">
        <f>VLOOKUP(A:A,[1]TDSheet!$A:$Z,26,0)</f>
        <v>64.599999999999994</v>
      </c>
      <c r="AA50" s="15">
        <f>VLOOKUP(A:A,[1]TDSheet!$A:$AA,27,0)</f>
        <v>76</v>
      </c>
      <c r="AB50" s="15">
        <f>VLOOKUP(A:A,[3]TDSheet!$A:$D,4,0)</f>
        <v>81</v>
      </c>
      <c r="AC50" s="15" t="str">
        <f>VLOOKUP(A:A,[1]TDSheet!$A:$AC,29,0)</f>
        <v>костик</v>
      </c>
      <c r="AD50" s="15" t="str">
        <f>VLOOKUP(A:A,[1]TDSheet!$A:$AD,30,0)</f>
        <v>костик</v>
      </c>
      <c r="AE50" s="15">
        <f t="shared" si="6"/>
        <v>12</v>
      </c>
      <c r="AF50" s="15"/>
      <c r="AG50" s="15"/>
    </row>
    <row r="51" spans="1:33" s="1" customFormat="1" ht="11.1" customHeight="1" outlineLevel="1" x14ac:dyDescent="0.2">
      <c r="A51" s="7" t="s">
        <v>53</v>
      </c>
      <c r="B51" s="7" t="s">
        <v>8</v>
      </c>
      <c r="C51" s="8">
        <v>812</v>
      </c>
      <c r="D51" s="8">
        <v>1875</v>
      </c>
      <c r="E51" s="8">
        <v>1407</v>
      </c>
      <c r="F51" s="8">
        <v>1251</v>
      </c>
      <c r="G51" s="1">
        <f>VLOOKUP(A:A,[1]TDSheet!$A:$G,7,0)</f>
        <v>0.1</v>
      </c>
      <c r="H51" s="1">
        <f>VLOOKUP(A:A,[1]TDSheet!$A:$H,8,0)</f>
        <v>60</v>
      </c>
      <c r="I51" s="15">
        <f>VLOOKUP(A:A,[2]TDSheet!$A:$F,6,0)</f>
        <v>1467</v>
      </c>
      <c r="J51" s="15">
        <f t="shared" si="2"/>
        <v>-60</v>
      </c>
      <c r="K51" s="15">
        <f>VLOOKUP(A:A,[1]TDSheet!$A:$R,18,0)</f>
        <v>420</v>
      </c>
      <c r="L51" s="15">
        <f>VLOOKUP(A:A,[1]TDSheet!$A:$T,20,0)</f>
        <v>0</v>
      </c>
      <c r="M51" s="15">
        <f>VLOOKUP(A:A,[1]TDSheet!$A:$O,15,0)</f>
        <v>420</v>
      </c>
      <c r="N51" s="15"/>
      <c r="O51" s="15"/>
      <c r="P51" s="15"/>
      <c r="Q51" s="15"/>
      <c r="R51" s="15"/>
      <c r="S51" s="15">
        <f t="shared" si="3"/>
        <v>281.39999999999998</v>
      </c>
      <c r="T51" s="17">
        <v>180</v>
      </c>
      <c r="U51" s="19">
        <f t="shared" si="4"/>
        <v>8.070362473347549</v>
      </c>
      <c r="V51" s="15">
        <f t="shared" si="5"/>
        <v>4.4456289978678045</v>
      </c>
      <c r="W51" s="15"/>
      <c r="X51" s="15"/>
      <c r="Y51" s="15">
        <f>VLOOKUP(A:A,[1]TDSheet!$A:$Y,25,0)</f>
        <v>344.2</v>
      </c>
      <c r="Z51" s="15">
        <f>VLOOKUP(A:A,[1]TDSheet!$A:$Z,26,0)</f>
        <v>415.2</v>
      </c>
      <c r="AA51" s="15">
        <f>VLOOKUP(A:A,[1]TDSheet!$A:$AA,27,0)</f>
        <v>355.8</v>
      </c>
      <c r="AB51" s="15">
        <f>VLOOKUP(A:A,[3]TDSheet!$A:$D,4,0)</f>
        <v>339</v>
      </c>
      <c r="AC51" s="15" t="str">
        <f>VLOOKUP(A:A,[1]TDSheet!$A:$AC,29,0)</f>
        <v>костик</v>
      </c>
      <c r="AD51" s="15" t="str">
        <f>VLOOKUP(A:A,[1]TDSheet!$A:$AD,30,0)</f>
        <v>костик</v>
      </c>
      <c r="AE51" s="15">
        <f t="shared" si="6"/>
        <v>18</v>
      </c>
      <c r="AF51" s="15"/>
      <c r="AG51" s="15"/>
    </row>
    <row r="52" spans="1:33" s="1" customFormat="1" ht="11.1" customHeight="1" outlineLevel="1" x14ac:dyDescent="0.2">
      <c r="A52" s="7" t="s">
        <v>54</v>
      </c>
      <c r="B52" s="7" t="s">
        <v>8</v>
      </c>
      <c r="C52" s="8">
        <v>848</v>
      </c>
      <c r="D52" s="8">
        <v>1593</v>
      </c>
      <c r="E52" s="8">
        <v>1366</v>
      </c>
      <c r="F52" s="8">
        <v>1046</v>
      </c>
      <c r="G52" s="1">
        <f>VLOOKUP(A:A,[1]TDSheet!$A:$G,7,0)</f>
        <v>0.1</v>
      </c>
      <c r="H52" s="1">
        <f>VLOOKUP(A:A,[1]TDSheet!$A:$H,8,0)</f>
        <v>60</v>
      </c>
      <c r="I52" s="15">
        <f>VLOOKUP(A:A,[2]TDSheet!$A:$F,6,0)</f>
        <v>1408</v>
      </c>
      <c r="J52" s="15">
        <f t="shared" si="2"/>
        <v>-42</v>
      </c>
      <c r="K52" s="15">
        <f>VLOOKUP(A:A,[1]TDSheet!$A:$R,18,0)</f>
        <v>420</v>
      </c>
      <c r="L52" s="15">
        <f>VLOOKUP(A:A,[1]TDSheet!$A:$T,20,0)</f>
        <v>0</v>
      </c>
      <c r="M52" s="15">
        <f>VLOOKUP(A:A,[1]TDSheet!$A:$O,15,0)</f>
        <v>280</v>
      </c>
      <c r="N52" s="15"/>
      <c r="O52" s="15"/>
      <c r="P52" s="15"/>
      <c r="Q52" s="15"/>
      <c r="R52" s="15"/>
      <c r="S52" s="15">
        <f t="shared" si="3"/>
        <v>273.2</v>
      </c>
      <c r="T52" s="17">
        <v>420</v>
      </c>
      <c r="U52" s="19">
        <f t="shared" si="4"/>
        <v>7.9282576866764281</v>
      </c>
      <c r="V52" s="15">
        <f t="shared" si="5"/>
        <v>3.828696925329429</v>
      </c>
      <c r="W52" s="15"/>
      <c r="X52" s="15"/>
      <c r="Y52" s="15">
        <f>VLOOKUP(A:A,[1]TDSheet!$A:$Y,25,0)</f>
        <v>365.4</v>
      </c>
      <c r="Z52" s="15">
        <f>VLOOKUP(A:A,[1]TDSheet!$A:$Z,26,0)</f>
        <v>383.6</v>
      </c>
      <c r="AA52" s="15">
        <f>VLOOKUP(A:A,[1]TDSheet!$A:$AA,27,0)</f>
        <v>308.2</v>
      </c>
      <c r="AB52" s="15">
        <f>VLOOKUP(A:A,[3]TDSheet!$A:$D,4,0)</f>
        <v>283</v>
      </c>
      <c r="AC52" s="15" t="str">
        <f>VLOOKUP(A:A,[1]TDSheet!$A:$AC,29,0)</f>
        <v>костик</v>
      </c>
      <c r="AD52" s="15" t="str">
        <f>VLOOKUP(A:A,[1]TDSheet!$A:$AD,30,0)</f>
        <v>п90</v>
      </c>
      <c r="AE52" s="15">
        <f t="shared" si="6"/>
        <v>42</v>
      </c>
      <c r="AF52" s="15"/>
      <c r="AG52" s="15"/>
    </row>
    <row r="53" spans="1:33" s="1" customFormat="1" ht="11.1" customHeight="1" outlineLevel="1" x14ac:dyDescent="0.2">
      <c r="A53" s="7" t="s">
        <v>55</v>
      </c>
      <c r="B53" s="7" t="s">
        <v>8</v>
      </c>
      <c r="C53" s="8">
        <v>106</v>
      </c>
      <c r="D53" s="8">
        <v>1026</v>
      </c>
      <c r="E53" s="8">
        <v>596</v>
      </c>
      <c r="F53" s="8">
        <v>509</v>
      </c>
      <c r="G53" s="1">
        <f>VLOOKUP(A:A,[1]TDSheet!$A:$G,7,0)</f>
        <v>0.1</v>
      </c>
      <c r="H53" s="1" t="e">
        <f>VLOOKUP(A:A,[1]TDSheet!$A:$H,8,0)</f>
        <v>#N/A</v>
      </c>
      <c r="I53" s="15">
        <f>VLOOKUP(A:A,[2]TDSheet!$A:$F,6,0)</f>
        <v>633</v>
      </c>
      <c r="J53" s="15">
        <f t="shared" si="2"/>
        <v>-37</v>
      </c>
      <c r="K53" s="15">
        <f>VLOOKUP(A:A,[1]TDSheet!$A:$R,18,0)</f>
        <v>80</v>
      </c>
      <c r="L53" s="15">
        <f>VLOOKUP(A:A,[1]TDSheet!$A:$T,20,0)</f>
        <v>0</v>
      </c>
      <c r="M53" s="15">
        <f>VLOOKUP(A:A,[1]TDSheet!$A:$O,15,0)</f>
        <v>100</v>
      </c>
      <c r="N53" s="15"/>
      <c r="O53" s="15"/>
      <c r="P53" s="15"/>
      <c r="Q53" s="15"/>
      <c r="R53" s="15"/>
      <c r="S53" s="15">
        <f t="shared" si="3"/>
        <v>119.2</v>
      </c>
      <c r="T53" s="17">
        <v>240</v>
      </c>
      <c r="U53" s="19">
        <f t="shared" si="4"/>
        <v>7.7936241610738257</v>
      </c>
      <c r="V53" s="15">
        <f t="shared" si="5"/>
        <v>4.2701342281879198</v>
      </c>
      <c r="W53" s="15"/>
      <c r="X53" s="15"/>
      <c r="Y53" s="15">
        <f>VLOOKUP(A:A,[1]TDSheet!$A:$Y,25,0)</f>
        <v>45.4</v>
      </c>
      <c r="Z53" s="15">
        <f>VLOOKUP(A:A,[1]TDSheet!$A:$Z,26,0)</f>
        <v>78</v>
      </c>
      <c r="AA53" s="15">
        <f>VLOOKUP(A:A,[1]TDSheet!$A:$AA,27,0)</f>
        <v>52.6</v>
      </c>
      <c r="AB53" s="15">
        <f>VLOOKUP(A:A,[3]TDSheet!$A:$D,4,0)</f>
        <v>115</v>
      </c>
      <c r="AC53" s="15" t="str">
        <f>VLOOKUP(A:A,[1]TDSheet!$A:$AC,29,0)</f>
        <v>костик</v>
      </c>
      <c r="AD53" s="15" t="str">
        <f>VLOOKUP(A:A,[1]TDSheet!$A:$AD,30,0)</f>
        <v>костик</v>
      </c>
      <c r="AE53" s="15">
        <f t="shared" si="6"/>
        <v>24</v>
      </c>
      <c r="AF53" s="15"/>
      <c r="AG53" s="15"/>
    </row>
    <row r="54" spans="1:33" s="1" customFormat="1" ht="11.1" customHeight="1" outlineLevel="1" x14ac:dyDescent="0.2">
      <c r="A54" s="7" t="s">
        <v>56</v>
      </c>
      <c r="B54" s="7" t="s">
        <v>9</v>
      </c>
      <c r="C54" s="8">
        <v>39.076999999999998</v>
      </c>
      <c r="D54" s="8">
        <v>102.2</v>
      </c>
      <c r="E54" s="8">
        <v>47.615000000000002</v>
      </c>
      <c r="F54" s="8">
        <v>93.662000000000006</v>
      </c>
      <c r="G54" s="1">
        <f>VLOOKUP(A:A,[1]TDSheet!$A:$G,7,0)</f>
        <v>1</v>
      </c>
      <c r="H54" s="1">
        <f>VLOOKUP(A:A,[1]TDSheet!$A:$H,8,0)</f>
        <v>45</v>
      </c>
      <c r="I54" s="15">
        <f>VLOOKUP(A:A,[2]TDSheet!$A:$F,6,0)</f>
        <v>60.4</v>
      </c>
      <c r="J54" s="15">
        <f t="shared" si="2"/>
        <v>-12.784999999999997</v>
      </c>
      <c r="K54" s="15">
        <f>VLOOKUP(A:A,[1]TDSheet!$A:$R,18,0)</f>
        <v>60</v>
      </c>
      <c r="L54" s="15">
        <f>VLOOKUP(A:A,[1]TDSheet!$A:$T,20,0)</f>
        <v>0</v>
      </c>
      <c r="M54" s="15">
        <f>VLOOKUP(A:A,[1]TDSheet!$A:$O,15,0)</f>
        <v>30</v>
      </c>
      <c r="N54" s="15"/>
      <c r="O54" s="15"/>
      <c r="P54" s="15"/>
      <c r="Q54" s="15"/>
      <c r="R54" s="15"/>
      <c r="S54" s="15">
        <f t="shared" si="3"/>
        <v>9.5229999999999997</v>
      </c>
      <c r="T54" s="17"/>
      <c r="U54" s="19">
        <f t="shared" si="4"/>
        <v>19.286149322692431</v>
      </c>
      <c r="V54" s="15">
        <f t="shared" si="5"/>
        <v>9.8353460044103755</v>
      </c>
      <c r="W54" s="15"/>
      <c r="X54" s="15"/>
      <c r="Y54" s="15">
        <f>VLOOKUP(A:A,[1]TDSheet!$A:$Y,25,0)</f>
        <v>15.543000000000001</v>
      </c>
      <c r="Z54" s="15">
        <f>VLOOKUP(A:A,[1]TDSheet!$A:$Z,26,0)</f>
        <v>7.4451999999999998</v>
      </c>
      <c r="AA54" s="15">
        <f>VLOOKUP(A:A,[1]TDSheet!$A:$AA,27,0)</f>
        <v>18.5898</v>
      </c>
      <c r="AB54" s="15">
        <f>VLOOKUP(A:A,[3]TDSheet!$A:$D,4,0)</f>
        <v>3.66</v>
      </c>
      <c r="AC54" s="23" t="str">
        <f>VLOOKUP(A:A,[1]TDSheet!$A:$AC,29,0)</f>
        <v>увел</v>
      </c>
      <c r="AD54" s="15" t="str">
        <f>VLOOKUP(A:A,[1]TDSheet!$A:$AD,30,0)</f>
        <v>костик</v>
      </c>
      <c r="AE54" s="15">
        <f t="shared" si="6"/>
        <v>0</v>
      </c>
      <c r="AF54" s="15"/>
      <c r="AG54" s="15"/>
    </row>
    <row r="55" spans="1:33" s="1" customFormat="1" ht="11.1" customHeight="1" outlineLevel="1" x14ac:dyDescent="0.2">
      <c r="A55" s="7" t="s">
        <v>57</v>
      </c>
      <c r="B55" s="7" t="s">
        <v>8</v>
      </c>
      <c r="C55" s="8">
        <v>89</v>
      </c>
      <c r="D55" s="8">
        <v>289</v>
      </c>
      <c r="E55" s="22">
        <v>201</v>
      </c>
      <c r="F55" s="22">
        <v>236</v>
      </c>
      <c r="G55" s="1">
        <f>VLOOKUP(A:A,[1]TDSheet!$A:$G,7,0)</f>
        <v>0.3</v>
      </c>
      <c r="H55" s="1">
        <f>VLOOKUP(A:A,[1]TDSheet!$A:$H,8,0)</f>
        <v>45</v>
      </c>
      <c r="I55" s="15">
        <f>VLOOKUP(A:A,[2]TDSheet!$A:$F,6,0)</f>
        <v>209</v>
      </c>
      <c r="J55" s="15">
        <f t="shared" si="2"/>
        <v>-8</v>
      </c>
      <c r="K55" s="15">
        <f>VLOOKUP(A:A,[1]TDSheet!$A:$R,18,0)</f>
        <v>40</v>
      </c>
      <c r="L55" s="15">
        <f>VLOOKUP(A:A,[1]TDSheet!$A:$T,20,0)</f>
        <v>0</v>
      </c>
      <c r="M55" s="15">
        <f>VLOOKUP(A:A,[1]TDSheet!$A:$O,15,0)</f>
        <v>40</v>
      </c>
      <c r="N55" s="15"/>
      <c r="O55" s="15"/>
      <c r="P55" s="15"/>
      <c r="Q55" s="15"/>
      <c r="R55" s="15"/>
      <c r="S55" s="15">
        <f t="shared" si="3"/>
        <v>40.200000000000003</v>
      </c>
      <c r="T55" s="17"/>
      <c r="U55" s="19">
        <f t="shared" si="4"/>
        <v>7.8606965174129346</v>
      </c>
      <c r="V55" s="15">
        <f t="shared" si="5"/>
        <v>5.8706467661691537</v>
      </c>
      <c r="W55" s="15"/>
      <c r="X55" s="15"/>
      <c r="Y55" s="15">
        <f>VLOOKUP(A:A,[1]TDSheet!$A:$Y,25,0)</f>
        <v>42</v>
      </c>
      <c r="Z55" s="15">
        <f>VLOOKUP(A:A,[1]TDSheet!$A:$Z,26,0)</f>
        <v>33</v>
      </c>
      <c r="AA55" s="15">
        <f>VLOOKUP(A:A,[1]TDSheet!$A:$AA,27,0)</f>
        <v>44.2</v>
      </c>
      <c r="AB55" s="15">
        <f>VLOOKUP(A:A,[3]TDSheet!$A:$D,4,0)</f>
        <v>33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6"/>
        <v>0</v>
      </c>
      <c r="AF55" s="15"/>
      <c r="AG55" s="15"/>
    </row>
    <row r="56" spans="1:33" s="1" customFormat="1" ht="11.1" customHeight="1" outlineLevel="1" x14ac:dyDescent="0.2">
      <c r="A56" s="7" t="s">
        <v>58</v>
      </c>
      <c r="B56" s="7" t="s">
        <v>8</v>
      </c>
      <c r="C56" s="8">
        <v>64</v>
      </c>
      <c r="D56" s="8">
        <v>998</v>
      </c>
      <c r="E56" s="8">
        <v>536</v>
      </c>
      <c r="F56" s="8">
        <v>509</v>
      </c>
      <c r="G56" s="1">
        <f>VLOOKUP(A:A,[1]TDSheet!$A:$G,7,0)</f>
        <v>0.3</v>
      </c>
      <c r="H56" s="1">
        <f>VLOOKUP(A:A,[1]TDSheet!$A:$H,8,0)</f>
        <v>45</v>
      </c>
      <c r="I56" s="15">
        <f>VLOOKUP(A:A,[2]TDSheet!$A:$F,6,0)</f>
        <v>645</v>
      </c>
      <c r="J56" s="15">
        <f t="shared" si="2"/>
        <v>-109</v>
      </c>
      <c r="K56" s="15">
        <f>VLOOKUP(A:A,[1]TDSheet!$A:$R,18,0)</f>
        <v>60</v>
      </c>
      <c r="L56" s="15">
        <f>VLOOKUP(A:A,[1]TDSheet!$A:$T,20,0)</f>
        <v>0</v>
      </c>
      <c r="M56" s="15">
        <f>VLOOKUP(A:A,[1]TDSheet!$A:$O,15,0)</f>
        <v>120</v>
      </c>
      <c r="N56" s="15"/>
      <c r="O56" s="15"/>
      <c r="P56" s="15"/>
      <c r="Q56" s="15"/>
      <c r="R56" s="15"/>
      <c r="S56" s="15">
        <f t="shared" si="3"/>
        <v>107.2</v>
      </c>
      <c r="T56" s="17">
        <v>160</v>
      </c>
      <c r="U56" s="19">
        <f t="shared" si="4"/>
        <v>7.919776119402985</v>
      </c>
      <c r="V56" s="15">
        <f t="shared" si="5"/>
        <v>4.7481343283582085</v>
      </c>
      <c r="W56" s="15"/>
      <c r="X56" s="15"/>
      <c r="Y56" s="15">
        <f>VLOOKUP(A:A,[1]TDSheet!$A:$Y,25,0)</f>
        <v>113.8</v>
      </c>
      <c r="Z56" s="15">
        <f>VLOOKUP(A:A,[1]TDSheet!$A:$Z,26,0)</f>
        <v>126</v>
      </c>
      <c r="AA56" s="15">
        <f>VLOOKUP(A:A,[1]TDSheet!$A:$AA,27,0)</f>
        <v>87.6</v>
      </c>
      <c r="AB56" s="15">
        <f>VLOOKUP(A:A,[3]TDSheet!$A:$D,4,0)</f>
        <v>148</v>
      </c>
      <c r="AC56" s="15" t="str">
        <f>VLOOKUP(A:A,[1]TDSheet!$A:$AC,29,0)</f>
        <v>костик</v>
      </c>
      <c r="AD56" s="15" t="str">
        <f>VLOOKUP(A:A,[1]TDSheet!$A:$AD,30,0)</f>
        <v>костик</v>
      </c>
      <c r="AE56" s="15">
        <f t="shared" si="6"/>
        <v>48</v>
      </c>
      <c r="AF56" s="15"/>
      <c r="AG56" s="15"/>
    </row>
    <row r="57" spans="1:33" s="1" customFormat="1" ht="11.1" customHeight="1" outlineLevel="1" x14ac:dyDescent="0.2">
      <c r="A57" s="7" t="s">
        <v>59</v>
      </c>
      <c r="B57" s="7" t="s">
        <v>9</v>
      </c>
      <c r="C57" s="8">
        <v>99.441000000000003</v>
      </c>
      <c r="D57" s="8">
        <v>764.26700000000005</v>
      </c>
      <c r="E57" s="8">
        <v>491.26299999999998</v>
      </c>
      <c r="F57" s="8">
        <v>365.51400000000001</v>
      </c>
      <c r="G57" s="1">
        <f>VLOOKUP(A:A,[1]TDSheet!$A:$G,7,0)</f>
        <v>1</v>
      </c>
      <c r="H57" s="1">
        <f>VLOOKUP(A:A,[1]TDSheet!$A:$H,8,0)</f>
        <v>45</v>
      </c>
      <c r="I57" s="15">
        <f>VLOOKUP(A:A,[2]TDSheet!$A:$F,6,0)</f>
        <v>511.84</v>
      </c>
      <c r="J57" s="15">
        <f t="shared" si="2"/>
        <v>-20.576999999999998</v>
      </c>
      <c r="K57" s="15">
        <f>VLOOKUP(A:A,[1]TDSheet!$A:$R,18,0)</f>
        <v>170</v>
      </c>
      <c r="L57" s="15">
        <f>VLOOKUP(A:A,[1]TDSheet!$A:$T,20,0)</f>
        <v>100</v>
      </c>
      <c r="M57" s="15">
        <f>VLOOKUP(A:A,[1]TDSheet!$A:$O,15,0)</f>
        <v>50</v>
      </c>
      <c r="N57" s="15"/>
      <c r="O57" s="15"/>
      <c r="P57" s="15"/>
      <c r="Q57" s="15"/>
      <c r="R57" s="15"/>
      <c r="S57" s="15">
        <f t="shared" si="3"/>
        <v>98.252600000000001</v>
      </c>
      <c r="T57" s="17">
        <v>100</v>
      </c>
      <c r="U57" s="19">
        <f t="shared" si="4"/>
        <v>7.9948418667801153</v>
      </c>
      <c r="V57" s="15">
        <f t="shared" si="5"/>
        <v>3.7201458282020017</v>
      </c>
      <c r="W57" s="15"/>
      <c r="X57" s="15"/>
      <c r="Y57" s="15">
        <f>VLOOKUP(A:A,[1]TDSheet!$A:$Y,25,0)</f>
        <v>86.022799999999989</v>
      </c>
      <c r="Z57" s="15">
        <f>VLOOKUP(A:A,[1]TDSheet!$A:$Z,26,0)</f>
        <v>107.5012</v>
      </c>
      <c r="AA57" s="15">
        <f>VLOOKUP(A:A,[1]TDSheet!$A:$AA,27,0)</f>
        <v>96.452200000000005</v>
      </c>
      <c r="AB57" s="15">
        <f>VLOOKUP(A:A,[3]TDSheet!$A:$D,4,0)</f>
        <v>102.845</v>
      </c>
      <c r="AC57" s="15">
        <f>VLOOKUP(A:A,[1]TDSheet!$A:$AC,29,0)</f>
        <v>0</v>
      </c>
      <c r="AD57" s="15">
        <f>VLOOKUP(A:A,[1]TDSheet!$A:$AD,30,0)</f>
        <v>0</v>
      </c>
      <c r="AE57" s="15">
        <f t="shared" si="6"/>
        <v>100</v>
      </c>
      <c r="AF57" s="15"/>
      <c r="AG57" s="15"/>
    </row>
    <row r="58" spans="1:33" s="1" customFormat="1" ht="11.1" customHeight="1" outlineLevel="1" x14ac:dyDescent="0.2">
      <c r="A58" s="7" t="s">
        <v>60</v>
      </c>
      <c r="B58" s="7" t="s">
        <v>8</v>
      </c>
      <c r="C58" s="8"/>
      <c r="D58" s="8">
        <v>48</v>
      </c>
      <c r="E58" s="8">
        <v>1</v>
      </c>
      <c r="F58" s="8">
        <v>47</v>
      </c>
      <c r="G58" s="13">
        <v>0.4</v>
      </c>
      <c r="H58" s="1" t="e">
        <f>VLOOKUP(A:A,[1]TDSheet!$A:$H,8,0)</f>
        <v>#N/A</v>
      </c>
      <c r="I58" s="15">
        <f>VLOOKUP(A:A,[2]TDSheet!$A:$F,6,0)</f>
        <v>1</v>
      </c>
      <c r="J58" s="15">
        <f t="shared" si="2"/>
        <v>0</v>
      </c>
      <c r="K58" s="15">
        <v>0</v>
      </c>
      <c r="L58" s="15">
        <v>0</v>
      </c>
      <c r="M58" s="15">
        <v>0</v>
      </c>
      <c r="N58" s="15"/>
      <c r="O58" s="15"/>
      <c r="P58" s="15"/>
      <c r="Q58" s="15"/>
      <c r="R58" s="15"/>
      <c r="S58" s="15">
        <f t="shared" si="3"/>
        <v>0.2</v>
      </c>
      <c r="T58" s="17"/>
      <c r="U58" s="19">
        <f t="shared" si="4"/>
        <v>235</v>
      </c>
      <c r="V58" s="15">
        <f t="shared" si="5"/>
        <v>235</v>
      </c>
      <c r="W58" s="15"/>
      <c r="X58" s="15"/>
      <c r="Y58" s="15">
        <v>0</v>
      </c>
      <c r="Z58" s="15">
        <v>0</v>
      </c>
      <c r="AA58" s="15">
        <v>0</v>
      </c>
      <c r="AB58" s="15">
        <f>VLOOKUP(A:A,[3]TDSheet!$A:$D,4,0)</f>
        <v>1</v>
      </c>
      <c r="AC58" s="15" t="e">
        <f>VLOOKUP(A:A,[1]TDSheet!$A:$AC,29,0)</f>
        <v>#N/A</v>
      </c>
      <c r="AD58" s="15" t="e">
        <f>VLOOKUP(A:A,[1]TDSheet!$A:$AD,30,0)</f>
        <v>#N/A</v>
      </c>
      <c r="AE58" s="15">
        <f t="shared" si="6"/>
        <v>0</v>
      </c>
      <c r="AF58" s="15"/>
      <c r="AG58" s="15"/>
    </row>
    <row r="59" spans="1:33" s="1" customFormat="1" ht="11.1" customHeight="1" outlineLevel="1" x14ac:dyDescent="0.2">
      <c r="A59" s="7" t="s">
        <v>61</v>
      </c>
      <c r="B59" s="7" t="s">
        <v>8</v>
      </c>
      <c r="C59" s="8">
        <v>279</v>
      </c>
      <c r="D59" s="8">
        <v>530</v>
      </c>
      <c r="E59" s="8">
        <v>356</v>
      </c>
      <c r="F59" s="8">
        <v>425</v>
      </c>
      <c r="G59" s="1">
        <f>VLOOKUP(A:A,[1]TDSheet!$A:$G,7,0)</f>
        <v>0.09</v>
      </c>
      <c r="H59" s="1">
        <f>VLOOKUP(A:A,[1]TDSheet!$A:$H,8,0)</f>
        <v>45</v>
      </c>
      <c r="I59" s="15">
        <f>VLOOKUP(A:A,[2]TDSheet!$A:$F,6,0)</f>
        <v>395</v>
      </c>
      <c r="J59" s="15">
        <f t="shared" si="2"/>
        <v>-39</v>
      </c>
      <c r="K59" s="15">
        <f>VLOOKUP(A:A,[1]TDSheet!$A:$R,18,0)</f>
        <v>40</v>
      </c>
      <c r="L59" s="15">
        <f>VLOOKUP(A:A,[1]TDSheet!$A:$T,20,0)</f>
        <v>0</v>
      </c>
      <c r="M59" s="15">
        <f>VLOOKUP(A:A,[1]TDSheet!$A:$O,15,0)</f>
        <v>80</v>
      </c>
      <c r="N59" s="15"/>
      <c r="O59" s="15"/>
      <c r="P59" s="15"/>
      <c r="Q59" s="15"/>
      <c r="R59" s="15"/>
      <c r="S59" s="15">
        <f t="shared" si="3"/>
        <v>71.2</v>
      </c>
      <c r="T59" s="17"/>
      <c r="U59" s="19">
        <f t="shared" si="4"/>
        <v>7.654494382022472</v>
      </c>
      <c r="V59" s="15">
        <f t="shared" si="5"/>
        <v>5.9691011235955056</v>
      </c>
      <c r="W59" s="15"/>
      <c r="X59" s="15"/>
      <c r="Y59" s="15">
        <f>VLOOKUP(A:A,[1]TDSheet!$A:$Y,25,0)</f>
        <v>88.6</v>
      </c>
      <c r="Z59" s="15">
        <f>VLOOKUP(A:A,[1]TDSheet!$A:$Z,26,0)</f>
        <v>91.4</v>
      </c>
      <c r="AA59" s="15">
        <f>VLOOKUP(A:A,[1]TDSheet!$A:$AA,27,0)</f>
        <v>107.6</v>
      </c>
      <c r="AB59" s="15">
        <f>VLOOKUP(A:A,[3]TDSheet!$A:$D,4,0)</f>
        <v>66</v>
      </c>
      <c r="AC59" s="15" t="str">
        <f>VLOOKUP(A:A,[1]TDSheet!$A:$AC,29,0)</f>
        <v>костик</v>
      </c>
      <c r="AD59" s="15" t="str">
        <f>VLOOKUP(A:A,[1]TDSheet!$A:$AD,30,0)</f>
        <v>костик</v>
      </c>
      <c r="AE59" s="15">
        <f t="shared" si="6"/>
        <v>0</v>
      </c>
      <c r="AF59" s="15"/>
      <c r="AG59" s="15"/>
    </row>
    <row r="60" spans="1:33" s="1" customFormat="1" ht="11.1" customHeight="1" outlineLevel="1" x14ac:dyDescent="0.2">
      <c r="A60" s="7" t="s">
        <v>62</v>
      </c>
      <c r="B60" s="7" t="s">
        <v>8</v>
      </c>
      <c r="C60" s="8">
        <v>50</v>
      </c>
      <c r="D60" s="8">
        <v>89</v>
      </c>
      <c r="E60" s="8">
        <v>53</v>
      </c>
      <c r="F60" s="8">
        <v>86</v>
      </c>
      <c r="G60" s="1">
        <f>VLOOKUP(A:A,[1]TDSheet!$A:$G,7,0)</f>
        <v>0.4</v>
      </c>
      <c r="H60" s="1" t="e">
        <f>VLOOKUP(A:A,[1]TDSheet!$A:$H,8,0)</f>
        <v>#N/A</v>
      </c>
      <c r="I60" s="15">
        <f>VLOOKUP(A:A,[2]TDSheet!$A:$F,6,0)</f>
        <v>53</v>
      </c>
      <c r="J60" s="15">
        <f t="shared" si="2"/>
        <v>0</v>
      </c>
      <c r="K60" s="15">
        <f>VLOOKUP(A:A,[1]TDSheet!$A:$R,18,0)</f>
        <v>0</v>
      </c>
      <c r="L60" s="15">
        <f>VLOOKUP(A:A,[1]TDSheet!$A:$T,20,0)</f>
        <v>0</v>
      </c>
      <c r="M60" s="15">
        <f>VLOOKUP(A:A,[1]TDSheet!$A:$O,15,0)</f>
        <v>0</v>
      </c>
      <c r="N60" s="15"/>
      <c r="O60" s="15"/>
      <c r="P60" s="15"/>
      <c r="Q60" s="15"/>
      <c r="R60" s="15"/>
      <c r="S60" s="15">
        <f t="shared" si="3"/>
        <v>10.6</v>
      </c>
      <c r="T60" s="17"/>
      <c r="U60" s="19">
        <f t="shared" si="4"/>
        <v>8.1132075471698109</v>
      </c>
      <c r="V60" s="15">
        <f t="shared" si="5"/>
        <v>8.1132075471698109</v>
      </c>
      <c r="W60" s="15"/>
      <c r="X60" s="15"/>
      <c r="Y60" s="15">
        <f>VLOOKUP(A:A,[1]TDSheet!$A:$Y,25,0)</f>
        <v>13.6</v>
      </c>
      <c r="Z60" s="15">
        <f>VLOOKUP(A:A,[1]TDSheet!$A:$Z,26,0)</f>
        <v>13.6</v>
      </c>
      <c r="AA60" s="15">
        <f>VLOOKUP(A:A,[1]TDSheet!$A:$AA,27,0)</f>
        <v>13.4</v>
      </c>
      <c r="AB60" s="15">
        <f>VLOOKUP(A:A,[3]TDSheet!$A:$D,4,0)</f>
        <v>7</v>
      </c>
      <c r="AC60" s="15" t="e">
        <f>VLOOKUP(A:A,[1]TDSheet!$A:$AC,29,0)</f>
        <v>#N/A</v>
      </c>
      <c r="AD60" s="15" t="e">
        <f>VLOOKUP(A:A,[1]TDSheet!$A:$AD,30,0)</f>
        <v>#N/A</v>
      </c>
      <c r="AE60" s="15">
        <f t="shared" si="6"/>
        <v>0</v>
      </c>
      <c r="AF60" s="15"/>
      <c r="AG60" s="15"/>
    </row>
    <row r="61" spans="1:33" s="1" customFormat="1" ht="11.1" customHeight="1" outlineLevel="1" x14ac:dyDescent="0.2">
      <c r="A61" s="7" t="s">
        <v>63</v>
      </c>
      <c r="B61" s="7" t="s">
        <v>8</v>
      </c>
      <c r="C61" s="8">
        <v>120</v>
      </c>
      <c r="D61" s="8">
        <v>608</v>
      </c>
      <c r="E61" s="8">
        <v>206</v>
      </c>
      <c r="F61" s="8">
        <v>512</v>
      </c>
      <c r="G61" s="1">
        <f>VLOOKUP(A:A,[1]TDSheet!$A:$G,7,0)</f>
        <v>0.3</v>
      </c>
      <c r="H61" s="1" t="e">
        <f>VLOOKUP(A:A,[1]TDSheet!$A:$H,8,0)</f>
        <v>#N/A</v>
      </c>
      <c r="I61" s="15">
        <f>VLOOKUP(A:A,[2]TDSheet!$A:$F,6,0)</f>
        <v>294</v>
      </c>
      <c r="J61" s="15">
        <f t="shared" si="2"/>
        <v>-88</v>
      </c>
      <c r="K61" s="15">
        <f>VLOOKUP(A:A,[1]TDSheet!$A:$R,18,0)</f>
        <v>110</v>
      </c>
      <c r="L61" s="15">
        <f>VLOOKUP(A:A,[1]TDSheet!$A:$T,20,0)</f>
        <v>0</v>
      </c>
      <c r="M61" s="15">
        <f>VLOOKUP(A:A,[1]TDSheet!$A:$O,15,0)</f>
        <v>120</v>
      </c>
      <c r="N61" s="15"/>
      <c r="O61" s="15"/>
      <c r="P61" s="15"/>
      <c r="Q61" s="15"/>
      <c r="R61" s="15"/>
      <c r="S61" s="15">
        <f t="shared" si="3"/>
        <v>41.2</v>
      </c>
      <c r="T61" s="17"/>
      <c r="U61" s="19">
        <f t="shared" si="4"/>
        <v>18.009708737864077</v>
      </c>
      <c r="V61" s="15">
        <f t="shared" si="5"/>
        <v>12.427184466019417</v>
      </c>
      <c r="W61" s="15"/>
      <c r="X61" s="15"/>
      <c r="Y61" s="15">
        <f>VLOOKUP(A:A,[1]TDSheet!$A:$Y,25,0)</f>
        <v>0</v>
      </c>
      <c r="Z61" s="15">
        <f>VLOOKUP(A:A,[1]TDSheet!$A:$Z,26,0)</f>
        <v>0</v>
      </c>
      <c r="AA61" s="15">
        <f>VLOOKUP(A:A,[1]TDSheet!$A:$AA,27,0)</f>
        <v>0</v>
      </c>
      <c r="AB61" s="15">
        <f>VLOOKUP(A:A,[3]TDSheet!$A:$D,4,0)</f>
        <v>70</v>
      </c>
      <c r="AC61" s="18" t="str">
        <f>VLOOKUP(A:A,[1]TDSheet!$A:$AC,29,0)</f>
        <v>увел</v>
      </c>
      <c r="AD61" s="15" t="str">
        <f>VLOOKUP(A:A,[1]TDSheet!$A:$AD,30,0)</f>
        <v>нов</v>
      </c>
      <c r="AE61" s="15">
        <f t="shared" si="6"/>
        <v>0</v>
      </c>
      <c r="AF61" s="15"/>
      <c r="AG61" s="15"/>
    </row>
    <row r="62" spans="1:33" s="1" customFormat="1" ht="11.1" customHeight="1" outlineLevel="1" x14ac:dyDescent="0.2">
      <c r="A62" s="7" t="s">
        <v>64</v>
      </c>
      <c r="B62" s="7" t="s">
        <v>8</v>
      </c>
      <c r="C62" s="8">
        <v>25</v>
      </c>
      <c r="D62" s="8">
        <v>146</v>
      </c>
      <c r="E62" s="22">
        <v>134</v>
      </c>
      <c r="F62" s="22">
        <v>187</v>
      </c>
      <c r="G62" s="1">
        <f>VLOOKUP(A:A,[1]TDSheet!$A:$G,7,0)</f>
        <v>0.3</v>
      </c>
      <c r="H62" s="1" t="e">
        <f>VLOOKUP(A:A,[1]TDSheet!$A:$H,8,0)</f>
        <v>#N/A</v>
      </c>
      <c r="I62" s="15">
        <f>VLOOKUP(A:A,[2]TDSheet!$A:$F,6,0)</f>
        <v>41</v>
      </c>
      <c r="J62" s="15">
        <f t="shared" si="2"/>
        <v>93</v>
      </c>
      <c r="K62" s="15">
        <f>VLOOKUP(A:A,[1]TDSheet!$A:$R,18,0)</f>
        <v>40</v>
      </c>
      <c r="L62" s="15">
        <f>VLOOKUP(A:A,[1]TDSheet!$A:$T,20,0)</f>
        <v>0</v>
      </c>
      <c r="M62" s="15">
        <f>VLOOKUP(A:A,[1]TDSheet!$A:$O,15,0)</f>
        <v>0</v>
      </c>
      <c r="N62" s="15"/>
      <c r="O62" s="15"/>
      <c r="P62" s="15"/>
      <c r="Q62" s="15"/>
      <c r="R62" s="15"/>
      <c r="S62" s="15">
        <f t="shared" si="3"/>
        <v>26.8</v>
      </c>
      <c r="T62" s="17"/>
      <c r="U62" s="19">
        <f t="shared" si="4"/>
        <v>8.4701492537313428</v>
      </c>
      <c r="V62" s="15">
        <f t="shared" si="5"/>
        <v>6.9776119402985071</v>
      </c>
      <c r="W62" s="15"/>
      <c r="X62" s="15"/>
      <c r="Y62" s="15">
        <f>VLOOKUP(A:A,[1]TDSheet!$A:$Y,25,0)</f>
        <v>21.8</v>
      </c>
      <c r="Z62" s="15">
        <f>VLOOKUP(A:A,[1]TDSheet!$A:$Z,26,0)</f>
        <v>27.4</v>
      </c>
      <c r="AA62" s="15">
        <f>VLOOKUP(A:A,[1]TDSheet!$A:$AA,27,0)</f>
        <v>24</v>
      </c>
      <c r="AB62" s="15">
        <v>0</v>
      </c>
      <c r="AC62" s="15" t="e">
        <f>VLOOKUP(A:A,[1]TDSheet!$A:$AC,29,0)</f>
        <v>#N/A</v>
      </c>
      <c r="AD62" s="15" t="e">
        <f>VLOOKUP(A:A,[1]TDSheet!$A:$AD,30,0)</f>
        <v>#N/A</v>
      </c>
      <c r="AE62" s="15">
        <f t="shared" si="6"/>
        <v>0</v>
      </c>
      <c r="AF62" s="15"/>
      <c r="AG62" s="15"/>
    </row>
    <row r="63" spans="1:33" s="1" customFormat="1" ht="11.1" customHeight="1" outlineLevel="1" x14ac:dyDescent="0.2">
      <c r="A63" s="7" t="s">
        <v>65</v>
      </c>
      <c r="B63" s="7" t="s">
        <v>8</v>
      </c>
      <c r="C63" s="8">
        <v>414</v>
      </c>
      <c r="D63" s="8">
        <v>2052</v>
      </c>
      <c r="E63" s="8">
        <v>1413</v>
      </c>
      <c r="F63" s="8">
        <v>1022</v>
      </c>
      <c r="G63" s="1">
        <f>VLOOKUP(A:A,[1]TDSheet!$A:$G,7,0)</f>
        <v>0.28000000000000003</v>
      </c>
      <c r="H63" s="1">
        <f>VLOOKUP(A:A,[1]TDSheet!$A:$H,8,0)</f>
        <v>45</v>
      </c>
      <c r="I63" s="15">
        <f>VLOOKUP(A:A,[2]TDSheet!$A:$F,6,0)</f>
        <v>1450</v>
      </c>
      <c r="J63" s="15">
        <f t="shared" si="2"/>
        <v>-37</v>
      </c>
      <c r="K63" s="15">
        <f>VLOOKUP(A:A,[1]TDSheet!$A:$R,18,0)</f>
        <v>400</v>
      </c>
      <c r="L63" s="15">
        <f>VLOOKUP(A:A,[1]TDSheet!$A:$T,20,0)</f>
        <v>200</v>
      </c>
      <c r="M63" s="15">
        <f>VLOOKUP(A:A,[1]TDSheet!$A:$O,15,0)</f>
        <v>200</v>
      </c>
      <c r="N63" s="15"/>
      <c r="O63" s="15"/>
      <c r="P63" s="15"/>
      <c r="Q63" s="15"/>
      <c r="R63" s="15"/>
      <c r="S63" s="15">
        <f t="shared" si="3"/>
        <v>282.60000000000002</v>
      </c>
      <c r="T63" s="17">
        <v>400</v>
      </c>
      <c r="U63" s="19">
        <f t="shared" si="4"/>
        <v>7.8627034677990082</v>
      </c>
      <c r="V63" s="15">
        <f t="shared" si="5"/>
        <v>3.6164189667374376</v>
      </c>
      <c r="W63" s="15"/>
      <c r="X63" s="15"/>
      <c r="Y63" s="15">
        <f>VLOOKUP(A:A,[1]TDSheet!$A:$Y,25,0)</f>
        <v>241</v>
      </c>
      <c r="Z63" s="15">
        <f>VLOOKUP(A:A,[1]TDSheet!$A:$Z,26,0)</f>
        <v>305</v>
      </c>
      <c r="AA63" s="15">
        <f>VLOOKUP(A:A,[1]TDSheet!$A:$AA,27,0)</f>
        <v>289.39999999999998</v>
      </c>
      <c r="AB63" s="15">
        <f>VLOOKUP(A:A,[3]TDSheet!$A:$D,4,0)</f>
        <v>289</v>
      </c>
      <c r="AC63" s="15">
        <f>VLOOKUP(A:A,[1]TDSheet!$A:$AC,29,0)</f>
        <v>0</v>
      </c>
      <c r="AD63" s="15">
        <f>VLOOKUP(A:A,[1]TDSheet!$A:$AD,30,0)</f>
        <v>0</v>
      </c>
      <c r="AE63" s="15">
        <f t="shared" si="6"/>
        <v>112.00000000000001</v>
      </c>
      <c r="AF63" s="15"/>
      <c r="AG63" s="15"/>
    </row>
    <row r="64" spans="1:33" s="1" customFormat="1" ht="11.1" customHeight="1" outlineLevel="1" x14ac:dyDescent="0.2">
      <c r="A64" s="7" t="s">
        <v>66</v>
      </c>
      <c r="B64" s="7" t="s">
        <v>8</v>
      </c>
      <c r="C64" s="8">
        <v>1500</v>
      </c>
      <c r="D64" s="8">
        <v>3893</v>
      </c>
      <c r="E64" s="8">
        <v>3857</v>
      </c>
      <c r="F64" s="8">
        <v>1486</v>
      </c>
      <c r="G64" s="1">
        <f>VLOOKUP(A:A,[1]TDSheet!$A:$G,7,0)</f>
        <v>0.35</v>
      </c>
      <c r="H64" s="1">
        <f>VLOOKUP(A:A,[1]TDSheet!$A:$H,8,0)</f>
        <v>45</v>
      </c>
      <c r="I64" s="15">
        <f>VLOOKUP(A:A,[2]TDSheet!$A:$F,6,0)</f>
        <v>3965</v>
      </c>
      <c r="J64" s="15">
        <f t="shared" si="2"/>
        <v>-108</v>
      </c>
      <c r="K64" s="15">
        <f>VLOOKUP(A:A,[1]TDSheet!$A:$R,18,0)</f>
        <v>1000</v>
      </c>
      <c r="L64" s="15">
        <f>VLOOKUP(A:A,[1]TDSheet!$A:$T,20,0)</f>
        <v>480</v>
      </c>
      <c r="M64" s="15">
        <f>VLOOKUP(A:A,[1]TDSheet!$A:$O,15,0)</f>
        <v>400</v>
      </c>
      <c r="N64" s="15"/>
      <c r="O64" s="15"/>
      <c r="P64" s="15"/>
      <c r="Q64" s="15"/>
      <c r="R64" s="15"/>
      <c r="S64" s="15">
        <f t="shared" si="3"/>
        <v>771.4</v>
      </c>
      <c r="T64" s="17">
        <v>2000</v>
      </c>
      <c r="U64" s="19">
        <f t="shared" si="4"/>
        <v>6.9561835623541617</v>
      </c>
      <c r="V64" s="15">
        <f t="shared" si="5"/>
        <v>1.9263676432460461</v>
      </c>
      <c r="W64" s="15"/>
      <c r="X64" s="15"/>
      <c r="Y64" s="15">
        <f>VLOOKUP(A:A,[1]TDSheet!$A:$Y,25,0)</f>
        <v>475.2</v>
      </c>
      <c r="Z64" s="15">
        <f>VLOOKUP(A:A,[1]TDSheet!$A:$Z,26,0)</f>
        <v>612.20000000000005</v>
      </c>
      <c r="AA64" s="15">
        <f>VLOOKUP(A:A,[1]TDSheet!$A:$AA,27,0)</f>
        <v>584.4</v>
      </c>
      <c r="AB64" s="15">
        <f>VLOOKUP(A:A,[3]TDSheet!$A:$D,4,0)</f>
        <v>549</v>
      </c>
      <c r="AC64" s="15" t="str">
        <f>VLOOKUP(A:A,[1]TDSheet!$A:$AC,29,0)</f>
        <v>пл600</v>
      </c>
      <c r="AD64" s="15" t="str">
        <f>VLOOKUP(A:A,[1]TDSheet!$A:$AD,30,0)</f>
        <v>п80</v>
      </c>
      <c r="AE64" s="15">
        <f t="shared" si="6"/>
        <v>700</v>
      </c>
      <c r="AF64" s="15"/>
      <c r="AG64" s="15"/>
    </row>
    <row r="65" spans="1:33" s="1" customFormat="1" ht="11.1" customHeight="1" outlineLevel="1" x14ac:dyDescent="0.2">
      <c r="A65" s="7" t="s">
        <v>67</v>
      </c>
      <c r="B65" s="7" t="s">
        <v>8</v>
      </c>
      <c r="C65" s="8">
        <v>1277</v>
      </c>
      <c r="D65" s="8">
        <v>3881</v>
      </c>
      <c r="E65" s="8">
        <v>3029</v>
      </c>
      <c r="F65" s="8">
        <v>2102</v>
      </c>
      <c r="G65" s="1">
        <f>VLOOKUP(A:A,[1]TDSheet!$A:$G,7,0)</f>
        <v>0.28000000000000003</v>
      </c>
      <c r="H65" s="1">
        <f>VLOOKUP(A:A,[1]TDSheet!$A:$H,8,0)</f>
        <v>45</v>
      </c>
      <c r="I65" s="15">
        <f>VLOOKUP(A:A,[2]TDSheet!$A:$F,6,0)</f>
        <v>3102</v>
      </c>
      <c r="J65" s="15">
        <f t="shared" si="2"/>
        <v>-73</v>
      </c>
      <c r="K65" s="15">
        <f>VLOOKUP(A:A,[1]TDSheet!$A:$R,18,0)</f>
        <v>1200</v>
      </c>
      <c r="L65" s="15">
        <f>VLOOKUP(A:A,[1]TDSheet!$A:$T,20,0)</f>
        <v>480</v>
      </c>
      <c r="M65" s="15">
        <f>VLOOKUP(A:A,[1]TDSheet!$A:$O,15,0)</f>
        <v>600</v>
      </c>
      <c r="N65" s="15"/>
      <c r="O65" s="15"/>
      <c r="P65" s="15"/>
      <c r="Q65" s="15"/>
      <c r="R65" s="15"/>
      <c r="S65" s="15">
        <f t="shared" si="3"/>
        <v>605.79999999999995</v>
      </c>
      <c r="T65" s="17">
        <v>400</v>
      </c>
      <c r="U65" s="19">
        <f t="shared" si="4"/>
        <v>7.8936942885440748</v>
      </c>
      <c r="V65" s="15">
        <f t="shared" si="5"/>
        <v>3.469792010564543</v>
      </c>
      <c r="W65" s="15"/>
      <c r="X65" s="15"/>
      <c r="Y65" s="15">
        <f>VLOOKUP(A:A,[1]TDSheet!$A:$Y,25,0)</f>
        <v>380</v>
      </c>
      <c r="Z65" s="15">
        <f>VLOOKUP(A:A,[1]TDSheet!$A:$Z,26,0)</f>
        <v>547.79999999999995</v>
      </c>
      <c r="AA65" s="15">
        <f>VLOOKUP(A:A,[1]TDSheet!$A:$AA,27,0)</f>
        <v>639.4</v>
      </c>
      <c r="AB65" s="15">
        <f>VLOOKUP(A:A,[3]TDSheet!$A:$D,4,0)</f>
        <v>403</v>
      </c>
      <c r="AC65" s="15" t="str">
        <f>VLOOKUP(A:A,[1]TDSheet!$A:$AC,29,0)</f>
        <v>м335з</v>
      </c>
      <c r="AD65" s="15" t="str">
        <f>VLOOKUP(A:A,[1]TDSheet!$A:$AD,30,0)</f>
        <v>м335з</v>
      </c>
      <c r="AE65" s="15">
        <f t="shared" si="6"/>
        <v>112.00000000000001</v>
      </c>
      <c r="AF65" s="15"/>
      <c r="AG65" s="15"/>
    </row>
    <row r="66" spans="1:33" s="1" customFormat="1" ht="11.1" customHeight="1" outlineLevel="1" x14ac:dyDescent="0.2">
      <c r="A66" s="7" t="s">
        <v>68</v>
      </c>
      <c r="B66" s="7" t="s">
        <v>8</v>
      </c>
      <c r="C66" s="8">
        <v>2462</v>
      </c>
      <c r="D66" s="8">
        <v>3935</v>
      </c>
      <c r="E66" s="8">
        <v>3947</v>
      </c>
      <c r="F66" s="8">
        <v>2361</v>
      </c>
      <c r="G66" s="1">
        <f>VLOOKUP(A:A,[1]TDSheet!$A:$G,7,0)</f>
        <v>0.35</v>
      </c>
      <c r="H66" s="1">
        <f>VLOOKUP(A:A,[1]TDSheet!$A:$H,8,0)</f>
        <v>45</v>
      </c>
      <c r="I66" s="15">
        <f>VLOOKUP(A:A,[2]TDSheet!$A:$F,6,0)</f>
        <v>4089</v>
      </c>
      <c r="J66" s="15">
        <f t="shared" si="2"/>
        <v>-142</v>
      </c>
      <c r="K66" s="15">
        <f>VLOOKUP(A:A,[1]TDSheet!$A:$R,18,0)</f>
        <v>800</v>
      </c>
      <c r="L66" s="15">
        <f>VLOOKUP(A:A,[1]TDSheet!$A:$T,20,0)</f>
        <v>600</v>
      </c>
      <c r="M66" s="15">
        <f>VLOOKUP(A:A,[1]TDSheet!$A:$O,15,0)</f>
        <v>600</v>
      </c>
      <c r="N66" s="15"/>
      <c r="O66" s="15"/>
      <c r="P66" s="15"/>
      <c r="Q66" s="15"/>
      <c r="R66" s="15"/>
      <c r="S66" s="15">
        <f t="shared" si="3"/>
        <v>789.4</v>
      </c>
      <c r="T66" s="17">
        <v>1800</v>
      </c>
      <c r="U66" s="19">
        <f t="shared" si="4"/>
        <v>7.8046617684317203</v>
      </c>
      <c r="V66" s="15">
        <f t="shared" si="5"/>
        <v>2.9908791487205475</v>
      </c>
      <c r="W66" s="15"/>
      <c r="X66" s="15"/>
      <c r="Y66" s="15">
        <f>VLOOKUP(A:A,[1]TDSheet!$A:$Y,25,0)</f>
        <v>525</v>
      </c>
      <c r="Z66" s="15">
        <f>VLOOKUP(A:A,[1]TDSheet!$A:$Z,26,0)</f>
        <v>764.6</v>
      </c>
      <c r="AA66" s="15">
        <f>VLOOKUP(A:A,[1]TDSheet!$A:$AA,27,0)</f>
        <v>784.6</v>
      </c>
      <c r="AB66" s="15">
        <f>VLOOKUP(A:A,[3]TDSheet!$A:$D,4,0)</f>
        <v>629</v>
      </c>
      <c r="AC66" s="15" t="str">
        <f>VLOOKUP(A:A,[1]TDSheet!$A:$AC,29,0)</f>
        <v>пл600</v>
      </c>
      <c r="AD66" s="15" t="str">
        <f>VLOOKUP(A:A,[1]TDSheet!$A:$AD,30,0)</f>
        <v>пл600</v>
      </c>
      <c r="AE66" s="15">
        <f t="shared" si="6"/>
        <v>630</v>
      </c>
      <c r="AF66" s="15"/>
      <c r="AG66" s="15"/>
    </row>
    <row r="67" spans="1:33" s="1" customFormat="1" ht="11.1" customHeight="1" outlineLevel="1" x14ac:dyDescent="0.2">
      <c r="A67" s="7" t="s">
        <v>69</v>
      </c>
      <c r="B67" s="7" t="s">
        <v>8</v>
      </c>
      <c r="C67" s="8">
        <v>3633</v>
      </c>
      <c r="D67" s="8">
        <v>5995</v>
      </c>
      <c r="E67" s="8">
        <v>5756</v>
      </c>
      <c r="F67" s="8">
        <v>3691</v>
      </c>
      <c r="G67" s="1">
        <f>VLOOKUP(A:A,[1]TDSheet!$A:$G,7,0)</f>
        <v>0.35</v>
      </c>
      <c r="H67" s="1">
        <f>VLOOKUP(A:A,[1]TDSheet!$A:$H,8,0)</f>
        <v>45</v>
      </c>
      <c r="I67" s="15">
        <f>VLOOKUP(A:A,[2]TDSheet!$A:$F,6,0)</f>
        <v>5886</v>
      </c>
      <c r="J67" s="15">
        <f t="shared" si="2"/>
        <v>-130</v>
      </c>
      <c r="K67" s="15">
        <f>VLOOKUP(A:A,[1]TDSheet!$A:$R,18,0)</f>
        <v>1800</v>
      </c>
      <c r="L67" s="15">
        <f>VLOOKUP(A:A,[1]TDSheet!$A:$T,20,0)</f>
        <v>1000</v>
      </c>
      <c r="M67" s="15">
        <f>VLOOKUP(A:A,[1]TDSheet!$A:$O,15,0)</f>
        <v>1000</v>
      </c>
      <c r="N67" s="15"/>
      <c r="O67" s="15"/>
      <c r="P67" s="15"/>
      <c r="Q67" s="15"/>
      <c r="R67" s="15"/>
      <c r="S67" s="15">
        <f t="shared" si="3"/>
        <v>1151.2</v>
      </c>
      <c r="T67" s="17">
        <v>1600</v>
      </c>
      <c r="U67" s="19">
        <f t="shared" si="4"/>
        <v>7.8969770674079216</v>
      </c>
      <c r="V67" s="15">
        <f t="shared" si="5"/>
        <v>3.2062195969423208</v>
      </c>
      <c r="W67" s="15"/>
      <c r="X67" s="15"/>
      <c r="Y67" s="15">
        <f>VLOOKUP(A:A,[1]TDSheet!$A:$Y,25,0)</f>
        <v>766.2</v>
      </c>
      <c r="Z67" s="15">
        <f>VLOOKUP(A:A,[1]TDSheet!$A:$Z,26,0)</f>
        <v>1090</v>
      </c>
      <c r="AA67" s="15">
        <f>VLOOKUP(A:A,[1]TDSheet!$A:$AA,27,0)</f>
        <v>1219.4000000000001</v>
      </c>
      <c r="AB67" s="15">
        <f>VLOOKUP(A:A,[3]TDSheet!$A:$D,4,0)</f>
        <v>788</v>
      </c>
      <c r="AC67" s="15" t="str">
        <f>VLOOKUP(A:A,[1]TDSheet!$A:$AC,29,0)</f>
        <v>пл600</v>
      </c>
      <c r="AD67" s="15" t="str">
        <f>VLOOKUP(A:A,[1]TDSheet!$A:$AD,30,0)</f>
        <v>пл600</v>
      </c>
      <c r="AE67" s="15">
        <f t="shared" si="6"/>
        <v>560</v>
      </c>
      <c r="AF67" s="15"/>
      <c r="AG67" s="15"/>
    </row>
    <row r="68" spans="1:33" s="1" customFormat="1" ht="11.1" customHeight="1" outlineLevel="1" x14ac:dyDescent="0.2">
      <c r="A68" s="7" t="s">
        <v>70</v>
      </c>
      <c r="B68" s="7" t="s">
        <v>8</v>
      </c>
      <c r="C68" s="8">
        <v>801</v>
      </c>
      <c r="D68" s="8">
        <v>2344</v>
      </c>
      <c r="E68" s="8">
        <v>2126</v>
      </c>
      <c r="F68" s="8">
        <v>979</v>
      </c>
      <c r="G68" s="1">
        <f>VLOOKUP(A:A,[1]TDSheet!$A:$G,7,0)</f>
        <v>0.41</v>
      </c>
      <c r="H68" s="1">
        <f>VLOOKUP(A:A,[1]TDSheet!$A:$H,8,0)</f>
        <v>45</v>
      </c>
      <c r="I68" s="15">
        <f>VLOOKUP(A:A,[2]TDSheet!$A:$F,6,0)</f>
        <v>2204</v>
      </c>
      <c r="J68" s="15">
        <f t="shared" si="2"/>
        <v>-78</v>
      </c>
      <c r="K68" s="15">
        <f>VLOOKUP(A:A,[1]TDSheet!$A:$R,18,0)</f>
        <v>120</v>
      </c>
      <c r="L68" s="15">
        <f>VLOOKUP(A:A,[1]TDSheet!$A:$T,20,0)</f>
        <v>0</v>
      </c>
      <c r="M68" s="15">
        <f>VLOOKUP(A:A,[1]TDSheet!$A:$O,15,0)</f>
        <v>400</v>
      </c>
      <c r="N68" s="15"/>
      <c r="O68" s="15"/>
      <c r="P68" s="15"/>
      <c r="Q68" s="15"/>
      <c r="R68" s="15"/>
      <c r="S68" s="15">
        <f t="shared" si="3"/>
        <v>425.2</v>
      </c>
      <c r="T68" s="17">
        <v>1200</v>
      </c>
      <c r="U68" s="19">
        <f t="shared" si="4"/>
        <v>6.3476011288805267</v>
      </c>
      <c r="V68" s="15">
        <f t="shared" si="5"/>
        <v>2.3024459078080906</v>
      </c>
      <c r="W68" s="15"/>
      <c r="X68" s="15"/>
      <c r="Y68" s="15">
        <f>VLOOKUP(A:A,[1]TDSheet!$A:$Y,25,0)</f>
        <v>239.2</v>
      </c>
      <c r="Z68" s="15">
        <f>VLOOKUP(A:A,[1]TDSheet!$A:$Z,26,0)</f>
        <v>366.4</v>
      </c>
      <c r="AA68" s="15">
        <f>VLOOKUP(A:A,[1]TDSheet!$A:$AA,27,0)</f>
        <v>332.8</v>
      </c>
      <c r="AB68" s="15">
        <f>VLOOKUP(A:A,[3]TDSheet!$A:$D,4,0)</f>
        <v>250</v>
      </c>
      <c r="AC68" s="15" t="str">
        <f>VLOOKUP(A:A,[1]TDSheet!$A:$AC,29,0)</f>
        <v>плакат</v>
      </c>
      <c r="AD68" s="15" t="str">
        <f>VLOOKUP(A:A,[1]TDSheet!$A:$AD,30,0)</f>
        <v>плакат</v>
      </c>
      <c r="AE68" s="15">
        <f t="shared" si="6"/>
        <v>491.99999999999994</v>
      </c>
      <c r="AF68" s="15"/>
      <c r="AG68" s="15"/>
    </row>
    <row r="69" spans="1:33" s="1" customFormat="1" ht="11.1" customHeight="1" outlineLevel="1" x14ac:dyDescent="0.2">
      <c r="A69" s="7" t="s">
        <v>71</v>
      </c>
      <c r="B69" s="7" t="s">
        <v>8</v>
      </c>
      <c r="C69" s="8">
        <v>3926</v>
      </c>
      <c r="D69" s="8">
        <v>2615</v>
      </c>
      <c r="E69" s="22">
        <v>7175</v>
      </c>
      <c r="F69" s="22">
        <v>8038</v>
      </c>
      <c r="G69" s="1">
        <f>VLOOKUP(A:A,[1]TDSheet!$A:$G,7,0)</f>
        <v>0.41</v>
      </c>
      <c r="H69" s="1">
        <f>VLOOKUP(A:A,[1]TDSheet!$A:$H,8,0)</f>
        <v>45</v>
      </c>
      <c r="I69" s="15">
        <f>VLOOKUP(A:A,[2]TDSheet!$A:$F,6,0)</f>
        <v>5780</v>
      </c>
      <c r="J69" s="15">
        <f t="shared" si="2"/>
        <v>1395</v>
      </c>
      <c r="K69" s="15">
        <f>VLOOKUP(A:A,[1]TDSheet!$A:$R,18,0)</f>
        <v>0</v>
      </c>
      <c r="L69" s="18">
        <v>2200</v>
      </c>
      <c r="M69" s="15">
        <f>VLOOKUP(A:A,[1]TDSheet!$A:$O,15,0)</f>
        <v>1000</v>
      </c>
      <c r="N69" s="15"/>
      <c r="O69" s="15"/>
      <c r="P69" s="15"/>
      <c r="Q69" s="15"/>
      <c r="R69" s="15"/>
      <c r="S69" s="15">
        <f t="shared" si="3"/>
        <v>1435</v>
      </c>
      <c r="T69" s="17"/>
      <c r="U69" s="19">
        <f t="shared" si="4"/>
        <v>7.8313588850174218</v>
      </c>
      <c r="V69" s="15">
        <f t="shared" si="5"/>
        <v>5.6013937282229964</v>
      </c>
      <c r="W69" s="15"/>
      <c r="X69" s="15"/>
      <c r="Y69" s="15">
        <f>VLOOKUP(A:A,[1]TDSheet!$A:$Y,25,0)</f>
        <v>1170.2</v>
      </c>
      <c r="Z69" s="15">
        <f>VLOOKUP(A:A,[1]TDSheet!$A:$Z,26,0)</f>
        <v>1930</v>
      </c>
      <c r="AA69" s="15">
        <f>VLOOKUP(A:A,[1]TDSheet!$A:$AA,27,0)</f>
        <v>1841.6</v>
      </c>
      <c r="AB69" s="15">
        <f>VLOOKUP(A:A,[3]TDSheet!$A:$D,4,0)</f>
        <v>667</v>
      </c>
      <c r="AC69" s="15" t="str">
        <f>VLOOKUP(A:A,[1]TDSheet!$A:$AC,29,0)</f>
        <v>акция</v>
      </c>
      <c r="AD69" s="15">
        <f>VLOOKUP(A:A,[1]TDSheet!$A:$AD,30,0)</f>
        <v>0</v>
      </c>
      <c r="AE69" s="15">
        <f t="shared" si="6"/>
        <v>0</v>
      </c>
      <c r="AF69" s="15"/>
      <c r="AG69" s="15"/>
    </row>
    <row r="70" spans="1:33" s="1" customFormat="1" ht="11.1" customHeight="1" outlineLevel="1" x14ac:dyDescent="0.2">
      <c r="A70" s="7" t="s">
        <v>72</v>
      </c>
      <c r="B70" s="7" t="s">
        <v>8</v>
      </c>
      <c r="C70" s="8">
        <v>18</v>
      </c>
      <c r="D70" s="8">
        <v>304</v>
      </c>
      <c r="E70" s="8">
        <v>156</v>
      </c>
      <c r="F70" s="8">
        <v>131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184</v>
      </c>
      <c r="J70" s="15">
        <f t="shared" si="2"/>
        <v>-28</v>
      </c>
      <c r="K70" s="15">
        <f>VLOOKUP(A:A,[1]TDSheet!$A:$R,18,0)</f>
        <v>0</v>
      </c>
      <c r="L70" s="15">
        <f>VLOOKUP(A:A,[1]TDSheet!$A:$T,20,0)</f>
        <v>0</v>
      </c>
      <c r="M70" s="15">
        <f>VLOOKUP(A:A,[1]TDSheet!$A:$O,15,0)</f>
        <v>40</v>
      </c>
      <c r="N70" s="15"/>
      <c r="O70" s="15"/>
      <c r="P70" s="15"/>
      <c r="Q70" s="15"/>
      <c r="R70" s="15"/>
      <c r="S70" s="15">
        <f t="shared" si="3"/>
        <v>31.2</v>
      </c>
      <c r="T70" s="17">
        <v>80</v>
      </c>
      <c r="U70" s="19">
        <f t="shared" si="4"/>
        <v>8.0448717948717956</v>
      </c>
      <c r="V70" s="15">
        <f t="shared" si="5"/>
        <v>4.1987179487179489</v>
      </c>
      <c r="W70" s="15"/>
      <c r="X70" s="15"/>
      <c r="Y70" s="15">
        <f>VLOOKUP(A:A,[1]TDSheet!$A:$Y,25,0)</f>
        <v>12.6</v>
      </c>
      <c r="Z70" s="15">
        <f>VLOOKUP(A:A,[1]TDSheet!$A:$Z,26,0)</f>
        <v>11.6</v>
      </c>
      <c r="AA70" s="15">
        <f>VLOOKUP(A:A,[1]TDSheet!$A:$AA,27,0)</f>
        <v>19.399999999999999</v>
      </c>
      <c r="AB70" s="15">
        <f>VLOOKUP(A:A,[3]TDSheet!$A:$D,4,0)</f>
        <v>49</v>
      </c>
      <c r="AC70" s="15" t="str">
        <f>VLOOKUP(A:A,[1]TDSheet!$A:$AC,29,0)</f>
        <v>Вит</v>
      </c>
      <c r="AD70" s="15" t="e">
        <f>VLOOKUP(A:A,[1]TDSheet!$A:$AD,30,0)</f>
        <v>#N/A</v>
      </c>
      <c r="AE70" s="15">
        <f t="shared" si="6"/>
        <v>32.799999999999997</v>
      </c>
      <c r="AF70" s="15"/>
      <c r="AG70" s="15"/>
    </row>
    <row r="71" spans="1:33" s="1" customFormat="1" ht="11.1" customHeight="1" outlineLevel="1" x14ac:dyDescent="0.2">
      <c r="A71" s="7" t="s">
        <v>73</v>
      </c>
      <c r="B71" s="7" t="s">
        <v>8</v>
      </c>
      <c r="C71" s="8">
        <v>1671</v>
      </c>
      <c r="D71" s="8">
        <v>3257</v>
      </c>
      <c r="E71" s="22">
        <v>3357</v>
      </c>
      <c r="F71" s="22">
        <v>2386</v>
      </c>
      <c r="G71" s="1">
        <f>VLOOKUP(A:A,[1]TDSheet!$A:$G,7,0)</f>
        <v>0.41</v>
      </c>
      <c r="H71" s="1">
        <f>VLOOKUP(A:A,[1]TDSheet!$A:$H,8,0)</f>
        <v>45</v>
      </c>
      <c r="I71" s="15">
        <f>VLOOKUP(A:A,[2]TDSheet!$A:$F,6,0)</f>
        <v>2183</v>
      </c>
      <c r="J71" s="15">
        <f t="shared" si="2"/>
        <v>1174</v>
      </c>
      <c r="K71" s="15">
        <f>VLOOKUP(A:A,[1]TDSheet!$A:$R,18,0)</f>
        <v>0</v>
      </c>
      <c r="L71" s="15">
        <f>VLOOKUP(A:A,[1]TDSheet!$A:$T,20,0)</f>
        <v>300</v>
      </c>
      <c r="M71" s="15">
        <f>VLOOKUP(A:A,[1]TDSheet!$A:$O,15,0)</f>
        <v>600</v>
      </c>
      <c r="N71" s="15"/>
      <c r="O71" s="15"/>
      <c r="P71" s="15"/>
      <c r="Q71" s="15"/>
      <c r="R71" s="15"/>
      <c r="S71" s="15">
        <f t="shared" si="3"/>
        <v>671.4</v>
      </c>
      <c r="T71" s="17">
        <v>1200</v>
      </c>
      <c r="U71" s="19">
        <f t="shared" si="4"/>
        <v>6.681560917485851</v>
      </c>
      <c r="V71" s="15">
        <f t="shared" si="5"/>
        <v>3.5537682454572534</v>
      </c>
      <c r="W71" s="15"/>
      <c r="X71" s="15"/>
      <c r="Y71" s="15">
        <f>VLOOKUP(A:A,[1]TDSheet!$A:$Y,25,0)</f>
        <v>502.2</v>
      </c>
      <c r="Z71" s="15">
        <f>VLOOKUP(A:A,[1]TDSheet!$A:$Z,26,0)</f>
        <v>743.8</v>
      </c>
      <c r="AA71" s="15">
        <f>VLOOKUP(A:A,[1]TDSheet!$A:$AA,27,0)</f>
        <v>775.6</v>
      </c>
      <c r="AB71" s="15">
        <v>0</v>
      </c>
      <c r="AC71" s="15">
        <f>VLOOKUP(A:A,[1]TDSheet!$A:$AC,29,0)</f>
        <v>0</v>
      </c>
      <c r="AD71" s="15">
        <f>VLOOKUP(A:A,[1]TDSheet!$A:$AD,30,0)</f>
        <v>0</v>
      </c>
      <c r="AE71" s="15">
        <f t="shared" si="6"/>
        <v>491.99999999999994</v>
      </c>
      <c r="AF71" s="15"/>
      <c r="AG71" s="15"/>
    </row>
    <row r="72" spans="1:33" s="1" customFormat="1" ht="11.1" customHeight="1" outlineLevel="1" x14ac:dyDescent="0.2">
      <c r="A72" s="7" t="s">
        <v>74</v>
      </c>
      <c r="B72" s="7" t="s">
        <v>8</v>
      </c>
      <c r="C72" s="8">
        <v>156</v>
      </c>
      <c r="D72" s="8">
        <v>132</v>
      </c>
      <c r="E72" s="8">
        <v>91</v>
      </c>
      <c r="F72" s="8">
        <v>184</v>
      </c>
      <c r="G72" s="1">
        <f>VLOOKUP(A:A,[1]TDSheet!$A:$G,7,0)</f>
        <v>0.41</v>
      </c>
      <c r="H72" s="1" t="e">
        <f>VLOOKUP(A:A,[1]TDSheet!$A:$H,8,0)</f>
        <v>#N/A</v>
      </c>
      <c r="I72" s="15">
        <f>VLOOKUP(A:A,[2]TDSheet!$A:$F,6,0)</f>
        <v>102</v>
      </c>
      <c r="J72" s="15">
        <f t="shared" ref="J72:J119" si="7">E72-I72</f>
        <v>-11</v>
      </c>
      <c r="K72" s="15">
        <f>VLOOKUP(A:A,[1]TDSheet!$A:$R,18,0)</f>
        <v>0</v>
      </c>
      <c r="L72" s="15">
        <f>VLOOKUP(A:A,[1]TDSheet!$A:$T,20,0)</f>
        <v>0</v>
      </c>
      <c r="M72" s="15">
        <f>VLOOKUP(A:A,[1]TDSheet!$A:$O,15,0)</f>
        <v>40</v>
      </c>
      <c r="N72" s="15"/>
      <c r="O72" s="15"/>
      <c r="P72" s="15"/>
      <c r="Q72" s="15"/>
      <c r="R72" s="15"/>
      <c r="S72" s="15">
        <f t="shared" ref="S72:S119" si="8">E72/5</f>
        <v>18.2</v>
      </c>
      <c r="T72" s="17"/>
      <c r="U72" s="19">
        <f t="shared" ref="U72:U119" si="9">(F72+K72+L72+M72+T72)/S72</f>
        <v>12.307692307692308</v>
      </c>
      <c r="V72" s="15">
        <f t="shared" ref="V72:V119" si="10">F72/S72</f>
        <v>10.109890109890109</v>
      </c>
      <c r="W72" s="15"/>
      <c r="X72" s="15"/>
      <c r="Y72" s="15">
        <f>VLOOKUP(A:A,[1]TDSheet!$A:$Y,25,0)</f>
        <v>45.6</v>
      </c>
      <c r="Z72" s="15">
        <f>VLOOKUP(A:A,[1]TDSheet!$A:$Z,26,0)</f>
        <v>46.4</v>
      </c>
      <c r="AA72" s="15">
        <f>VLOOKUP(A:A,[1]TDSheet!$A:$AA,27,0)</f>
        <v>38.6</v>
      </c>
      <c r="AB72" s="15">
        <f>VLOOKUP(A:A,[3]TDSheet!$A:$D,4,0)</f>
        <v>13</v>
      </c>
      <c r="AC72" s="15" t="str">
        <f>VLOOKUP(A:A,[1]TDSheet!$A:$AC,29,0)</f>
        <v>увел</v>
      </c>
      <c r="AD72" s="15" t="str">
        <f>VLOOKUP(A:A,[1]TDSheet!$A:$AD,30,0)</f>
        <v>увел</v>
      </c>
      <c r="AE72" s="15">
        <f t="shared" ref="AE72:AE119" si="11">T72*G72</f>
        <v>0</v>
      </c>
      <c r="AF72" s="15"/>
      <c r="AG72" s="15"/>
    </row>
    <row r="73" spans="1:33" s="1" customFormat="1" ht="11.1" customHeight="1" outlineLevel="1" x14ac:dyDescent="0.2">
      <c r="A73" s="7" t="s">
        <v>75</v>
      </c>
      <c r="B73" s="7" t="s">
        <v>8</v>
      </c>
      <c r="C73" s="8">
        <v>579</v>
      </c>
      <c r="D73" s="8">
        <v>1022</v>
      </c>
      <c r="E73" s="8">
        <v>599</v>
      </c>
      <c r="F73" s="8">
        <v>574</v>
      </c>
      <c r="G73" s="1">
        <f>VLOOKUP(A:A,[1]TDSheet!$A:$G,7,0)</f>
        <v>0.36</v>
      </c>
      <c r="H73" s="1" t="e">
        <f>VLOOKUP(A:A,[1]TDSheet!$A:$H,8,0)</f>
        <v>#N/A</v>
      </c>
      <c r="I73" s="15">
        <f>VLOOKUP(A:A,[2]TDSheet!$A:$F,6,0)</f>
        <v>619</v>
      </c>
      <c r="J73" s="15">
        <f t="shared" si="7"/>
        <v>-20</v>
      </c>
      <c r="K73" s="15">
        <f>VLOOKUP(A:A,[1]TDSheet!$A:$R,18,0)</f>
        <v>180</v>
      </c>
      <c r="L73" s="15">
        <f>VLOOKUP(A:A,[1]TDSheet!$A:$T,20,0)</f>
        <v>0</v>
      </c>
      <c r="M73" s="15">
        <f>VLOOKUP(A:A,[1]TDSheet!$A:$O,15,0)</f>
        <v>160</v>
      </c>
      <c r="N73" s="15"/>
      <c r="O73" s="15"/>
      <c r="P73" s="15"/>
      <c r="Q73" s="15"/>
      <c r="R73" s="15"/>
      <c r="S73" s="15">
        <f t="shared" si="8"/>
        <v>119.8</v>
      </c>
      <c r="T73" s="17"/>
      <c r="U73" s="19">
        <f t="shared" si="9"/>
        <v>7.6293823038397335</v>
      </c>
      <c r="V73" s="15">
        <f t="shared" si="10"/>
        <v>4.7913188647746248</v>
      </c>
      <c r="W73" s="15"/>
      <c r="X73" s="15"/>
      <c r="Y73" s="15">
        <f>VLOOKUP(A:A,[1]TDSheet!$A:$Y,25,0)</f>
        <v>145</v>
      </c>
      <c r="Z73" s="15">
        <f>VLOOKUP(A:A,[1]TDSheet!$A:$Z,26,0)</f>
        <v>184.4</v>
      </c>
      <c r="AA73" s="15">
        <f>VLOOKUP(A:A,[1]TDSheet!$A:$AA,27,0)</f>
        <v>185.4</v>
      </c>
      <c r="AB73" s="15">
        <f>VLOOKUP(A:A,[3]TDSheet!$A:$D,4,0)</f>
        <v>108</v>
      </c>
      <c r="AC73" s="15" t="str">
        <f>VLOOKUP(A:A,[1]TDSheet!$A:$AC,29,0)</f>
        <v>к720</v>
      </c>
      <c r="AD73" s="15" t="str">
        <f>VLOOKUP(A:A,[1]TDSheet!$A:$AD,30,0)</f>
        <v>к720</v>
      </c>
      <c r="AE73" s="15">
        <f t="shared" si="11"/>
        <v>0</v>
      </c>
      <c r="AF73" s="15"/>
      <c r="AG73" s="15"/>
    </row>
    <row r="74" spans="1:33" s="1" customFormat="1" ht="11.1" customHeight="1" outlineLevel="1" x14ac:dyDescent="0.2">
      <c r="A74" s="7" t="s">
        <v>76</v>
      </c>
      <c r="B74" s="7" t="s">
        <v>8</v>
      </c>
      <c r="C74" s="8">
        <v>282</v>
      </c>
      <c r="D74" s="8">
        <v>1022</v>
      </c>
      <c r="E74" s="8">
        <v>699</v>
      </c>
      <c r="F74" s="8">
        <v>596</v>
      </c>
      <c r="G74" s="1">
        <f>VLOOKUP(A:A,[1]TDSheet!$A:$G,7,0)</f>
        <v>0.28000000000000003</v>
      </c>
      <c r="H74" s="1" t="e">
        <f>VLOOKUP(A:A,[1]TDSheet!$A:$H,8,0)</f>
        <v>#N/A</v>
      </c>
      <c r="I74" s="15">
        <f>VLOOKUP(A:A,[2]TDSheet!$A:$F,6,0)</f>
        <v>708</v>
      </c>
      <c r="J74" s="15">
        <f t="shared" si="7"/>
        <v>-9</v>
      </c>
      <c r="K74" s="15">
        <f>VLOOKUP(A:A,[1]TDSheet!$A:$R,18,0)</f>
        <v>80</v>
      </c>
      <c r="L74" s="15">
        <f>VLOOKUP(A:A,[1]TDSheet!$A:$T,20,0)</f>
        <v>0</v>
      </c>
      <c r="M74" s="15">
        <f>VLOOKUP(A:A,[1]TDSheet!$A:$O,15,0)</f>
        <v>160</v>
      </c>
      <c r="N74" s="15"/>
      <c r="O74" s="15"/>
      <c r="P74" s="15"/>
      <c r="Q74" s="15"/>
      <c r="R74" s="15"/>
      <c r="S74" s="15">
        <f t="shared" si="8"/>
        <v>139.80000000000001</v>
      </c>
      <c r="T74" s="17">
        <v>240</v>
      </c>
      <c r="U74" s="19">
        <f t="shared" si="9"/>
        <v>7.6967095851216021</v>
      </c>
      <c r="V74" s="15">
        <f t="shared" si="10"/>
        <v>4.2632331902718166</v>
      </c>
      <c r="W74" s="15"/>
      <c r="X74" s="15"/>
      <c r="Y74" s="15">
        <f>VLOOKUP(A:A,[1]TDSheet!$A:$Y,25,0)</f>
        <v>109.2</v>
      </c>
      <c r="Z74" s="15">
        <f>VLOOKUP(A:A,[1]TDSheet!$A:$Z,26,0)</f>
        <v>128</v>
      </c>
      <c r="AA74" s="15">
        <f>VLOOKUP(A:A,[1]TDSheet!$A:$AA,27,0)</f>
        <v>129.6</v>
      </c>
      <c r="AB74" s="15">
        <f>VLOOKUP(A:A,[3]TDSheet!$A:$D,4,0)</f>
        <v>89</v>
      </c>
      <c r="AC74" s="15" t="str">
        <f>VLOOKUP(A:A,[1]TDSheet!$A:$AC,29,0)</f>
        <v>м10з</v>
      </c>
      <c r="AD74" s="15" t="str">
        <f>VLOOKUP(A:A,[1]TDSheet!$A:$AD,30,0)</f>
        <v>м10з</v>
      </c>
      <c r="AE74" s="15">
        <f t="shared" si="11"/>
        <v>67.2</v>
      </c>
      <c r="AF74" s="15"/>
      <c r="AG74" s="15"/>
    </row>
    <row r="75" spans="1:33" s="1" customFormat="1" ht="11.1" customHeight="1" outlineLevel="1" x14ac:dyDescent="0.2">
      <c r="A75" s="7" t="s">
        <v>77</v>
      </c>
      <c r="B75" s="7" t="s">
        <v>8</v>
      </c>
      <c r="C75" s="8">
        <v>997</v>
      </c>
      <c r="D75" s="8">
        <v>502</v>
      </c>
      <c r="E75" s="22">
        <v>1289</v>
      </c>
      <c r="F75" s="22">
        <v>1483</v>
      </c>
      <c r="G75" s="1">
        <f>VLOOKUP(A:A,[1]TDSheet!$A:$G,7,0)</f>
        <v>0.4</v>
      </c>
      <c r="H75" s="1" t="e">
        <f>VLOOKUP(A:A,[1]TDSheet!$A:$H,8,0)</f>
        <v>#N/A</v>
      </c>
      <c r="I75" s="15">
        <f>VLOOKUP(A:A,[2]TDSheet!$A:$F,6,0)</f>
        <v>1307</v>
      </c>
      <c r="J75" s="15">
        <f t="shared" si="7"/>
        <v>-18</v>
      </c>
      <c r="K75" s="15">
        <f>VLOOKUP(A:A,[1]TDSheet!$A:$R,18,0)</f>
        <v>80</v>
      </c>
      <c r="L75" s="15">
        <f>VLOOKUP(A:A,[1]TDSheet!$A:$T,20,0)</f>
        <v>0</v>
      </c>
      <c r="M75" s="15">
        <f>VLOOKUP(A:A,[1]TDSheet!$A:$O,15,0)</f>
        <v>280</v>
      </c>
      <c r="N75" s="15"/>
      <c r="O75" s="15"/>
      <c r="P75" s="15"/>
      <c r="Q75" s="15"/>
      <c r="R75" s="15"/>
      <c r="S75" s="15">
        <f t="shared" si="8"/>
        <v>257.8</v>
      </c>
      <c r="T75" s="17">
        <v>200</v>
      </c>
      <c r="U75" s="19">
        <f t="shared" si="9"/>
        <v>7.9247478665632274</v>
      </c>
      <c r="V75" s="15">
        <f t="shared" si="10"/>
        <v>5.7525213343677271</v>
      </c>
      <c r="W75" s="15"/>
      <c r="X75" s="15"/>
      <c r="Y75" s="15">
        <f>VLOOKUP(A:A,[1]TDSheet!$A:$Y,25,0)</f>
        <v>209</v>
      </c>
      <c r="Z75" s="15">
        <f>VLOOKUP(A:A,[1]TDSheet!$A:$Z,26,0)</f>
        <v>335.2</v>
      </c>
      <c r="AA75" s="15">
        <f>VLOOKUP(A:A,[1]TDSheet!$A:$AA,27,0)</f>
        <v>341.2</v>
      </c>
      <c r="AB75" s="15">
        <f>VLOOKUP(A:A,[3]TDSheet!$A:$D,4,0)</f>
        <v>172</v>
      </c>
      <c r="AC75" s="15" t="str">
        <f>VLOOKUP(A:A,[1]TDSheet!$A:$AC,29,0)</f>
        <v>м122з</v>
      </c>
      <c r="AD75" s="15" t="str">
        <f>VLOOKUP(A:A,[1]TDSheet!$A:$AD,30,0)</f>
        <v>м122з</v>
      </c>
      <c r="AE75" s="15">
        <f t="shared" si="11"/>
        <v>80</v>
      </c>
      <c r="AF75" s="15"/>
      <c r="AG75" s="15"/>
    </row>
    <row r="76" spans="1:33" s="1" customFormat="1" ht="11.1" customHeight="1" outlineLevel="1" x14ac:dyDescent="0.2">
      <c r="A76" s="7" t="s">
        <v>78</v>
      </c>
      <c r="B76" s="7" t="s">
        <v>8</v>
      </c>
      <c r="C76" s="8">
        <v>249</v>
      </c>
      <c r="D76" s="8">
        <v>452</v>
      </c>
      <c r="E76" s="8">
        <v>340</v>
      </c>
      <c r="F76" s="8">
        <v>355</v>
      </c>
      <c r="G76" s="1">
        <f>VLOOKUP(A:A,[1]TDSheet!$A:$G,7,0)</f>
        <v>0.33</v>
      </c>
      <c r="H76" s="1" t="e">
        <f>VLOOKUP(A:A,[1]TDSheet!$A:$H,8,0)</f>
        <v>#N/A</v>
      </c>
      <c r="I76" s="15">
        <f>VLOOKUP(A:A,[2]TDSheet!$A:$F,6,0)</f>
        <v>345</v>
      </c>
      <c r="J76" s="15">
        <f t="shared" si="7"/>
        <v>-5</v>
      </c>
      <c r="K76" s="15">
        <f>VLOOKUP(A:A,[1]TDSheet!$A:$R,18,0)</f>
        <v>80</v>
      </c>
      <c r="L76" s="15">
        <f>VLOOKUP(A:A,[1]TDSheet!$A:$T,20,0)</f>
        <v>0</v>
      </c>
      <c r="M76" s="15">
        <f>VLOOKUP(A:A,[1]TDSheet!$A:$O,15,0)</f>
        <v>80</v>
      </c>
      <c r="N76" s="15"/>
      <c r="O76" s="15"/>
      <c r="P76" s="15"/>
      <c r="Q76" s="15"/>
      <c r="R76" s="15"/>
      <c r="S76" s="15">
        <f t="shared" si="8"/>
        <v>68</v>
      </c>
      <c r="T76" s="17"/>
      <c r="U76" s="19">
        <f t="shared" si="9"/>
        <v>7.5735294117647056</v>
      </c>
      <c r="V76" s="15">
        <f t="shared" si="10"/>
        <v>5.2205882352941178</v>
      </c>
      <c r="W76" s="15"/>
      <c r="X76" s="15"/>
      <c r="Y76" s="15">
        <f>VLOOKUP(A:A,[1]TDSheet!$A:$Y,25,0)</f>
        <v>83</v>
      </c>
      <c r="Z76" s="15">
        <f>VLOOKUP(A:A,[1]TDSheet!$A:$Z,26,0)</f>
        <v>88.8</v>
      </c>
      <c r="AA76" s="15">
        <f>VLOOKUP(A:A,[1]TDSheet!$A:$AA,27,0)</f>
        <v>74.400000000000006</v>
      </c>
      <c r="AB76" s="15">
        <f>VLOOKUP(A:A,[3]TDSheet!$A:$D,4,0)</f>
        <v>51</v>
      </c>
      <c r="AC76" s="15" t="str">
        <f>VLOOKUP(A:A,[1]TDSheet!$A:$AC,29,0)</f>
        <v>костик</v>
      </c>
      <c r="AD76" s="15" t="str">
        <f>VLOOKUP(A:A,[1]TDSheet!$A:$AD,30,0)</f>
        <v>костик</v>
      </c>
      <c r="AE76" s="15">
        <f t="shared" si="11"/>
        <v>0</v>
      </c>
      <c r="AF76" s="15"/>
      <c r="AG76" s="15"/>
    </row>
    <row r="77" spans="1:33" s="1" customFormat="1" ht="11.1" customHeight="1" outlineLevel="1" x14ac:dyDescent="0.2">
      <c r="A77" s="7" t="s">
        <v>79</v>
      </c>
      <c r="B77" s="7" t="s">
        <v>8</v>
      </c>
      <c r="C77" s="8">
        <v>120</v>
      </c>
      <c r="D77" s="8">
        <v>453</v>
      </c>
      <c r="E77" s="8">
        <v>236</v>
      </c>
      <c r="F77" s="8">
        <v>329</v>
      </c>
      <c r="G77" s="1">
        <f>VLOOKUP(A:A,[1]TDSheet!$A:$G,7,0)</f>
        <v>0.33</v>
      </c>
      <c r="H77" s="1" t="e">
        <f>VLOOKUP(A:A,[1]TDSheet!$A:$H,8,0)</f>
        <v>#N/A</v>
      </c>
      <c r="I77" s="15">
        <f>VLOOKUP(A:A,[2]TDSheet!$A:$F,6,0)</f>
        <v>244</v>
      </c>
      <c r="J77" s="15">
        <f t="shared" si="7"/>
        <v>-8</v>
      </c>
      <c r="K77" s="15">
        <f>VLOOKUP(A:A,[1]TDSheet!$A:$R,18,0)</f>
        <v>120</v>
      </c>
      <c r="L77" s="15">
        <f>VLOOKUP(A:A,[1]TDSheet!$A:$T,20,0)</f>
        <v>0</v>
      </c>
      <c r="M77" s="15">
        <f>VLOOKUP(A:A,[1]TDSheet!$A:$O,15,0)</f>
        <v>80</v>
      </c>
      <c r="N77" s="15"/>
      <c r="O77" s="15"/>
      <c r="P77" s="15"/>
      <c r="Q77" s="15"/>
      <c r="R77" s="15"/>
      <c r="S77" s="15">
        <f t="shared" si="8"/>
        <v>47.2</v>
      </c>
      <c r="T77" s="17"/>
      <c r="U77" s="19">
        <f t="shared" si="9"/>
        <v>11.207627118644067</v>
      </c>
      <c r="V77" s="15">
        <f t="shared" si="10"/>
        <v>6.9703389830508469</v>
      </c>
      <c r="W77" s="15"/>
      <c r="X77" s="15"/>
      <c r="Y77" s="15">
        <f>VLOOKUP(A:A,[1]TDSheet!$A:$Y,25,0)</f>
        <v>61.6</v>
      </c>
      <c r="Z77" s="15">
        <f>VLOOKUP(A:A,[1]TDSheet!$A:$Z,26,0)</f>
        <v>65.400000000000006</v>
      </c>
      <c r="AA77" s="15">
        <f>VLOOKUP(A:A,[1]TDSheet!$A:$AA,27,0)</f>
        <v>73.8</v>
      </c>
      <c r="AB77" s="15">
        <f>VLOOKUP(A:A,[3]TDSheet!$A:$D,4,0)</f>
        <v>45</v>
      </c>
      <c r="AC77" s="15" t="str">
        <f>VLOOKUP(A:A,[1]TDSheet!$A:$AC,29,0)</f>
        <v>костик</v>
      </c>
      <c r="AD77" s="15" t="str">
        <f>VLOOKUP(A:A,[1]TDSheet!$A:$AD,30,0)</f>
        <v>костик</v>
      </c>
      <c r="AE77" s="15">
        <f t="shared" si="11"/>
        <v>0</v>
      </c>
      <c r="AF77" s="15"/>
      <c r="AG77" s="15"/>
    </row>
    <row r="78" spans="1:33" s="1" customFormat="1" ht="11.1" customHeight="1" outlineLevel="1" x14ac:dyDescent="0.2">
      <c r="A78" s="7" t="s">
        <v>80</v>
      </c>
      <c r="B78" s="7" t="s">
        <v>8</v>
      </c>
      <c r="C78" s="8">
        <v>225</v>
      </c>
      <c r="D78" s="8">
        <v>1061</v>
      </c>
      <c r="E78" s="8">
        <v>514</v>
      </c>
      <c r="F78" s="8">
        <v>758</v>
      </c>
      <c r="G78" s="1">
        <f>VLOOKUP(A:A,[1]TDSheet!$A:$G,7,0)</f>
        <v>0.33</v>
      </c>
      <c r="H78" s="1" t="e">
        <f>VLOOKUP(A:A,[1]TDSheet!$A:$H,8,0)</f>
        <v>#N/A</v>
      </c>
      <c r="I78" s="15">
        <f>VLOOKUP(A:A,[2]TDSheet!$A:$F,6,0)</f>
        <v>531</v>
      </c>
      <c r="J78" s="15">
        <f t="shared" si="7"/>
        <v>-17</v>
      </c>
      <c r="K78" s="15">
        <f>VLOOKUP(A:A,[1]TDSheet!$A:$R,18,0)</f>
        <v>240</v>
      </c>
      <c r="L78" s="15">
        <f>VLOOKUP(A:A,[1]TDSheet!$A:$T,20,0)</f>
        <v>0</v>
      </c>
      <c r="M78" s="15">
        <f>VLOOKUP(A:A,[1]TDSheet!$A:$O,15,0)</f>
        <v>160</v>
      </c>
      <c r="N78" s="15"/>
      <c r="O78" s="15"/>
      <c r="P78" s="15"/>
      <c r="Q78" s="15"/>
      <c r="R78" s="15"/>
      <c r="S78" s="15">
        <f t="shared" si="8"/>
        <v>102.8</v>
      </c>
      <c r="T78" s="17"/>
      <c r="U78" s="19">
        <f t="shared" si="9"/>
        <v>11.264591439688717</v>
      </c>
      <c r="V78" s="15">
        <f t="shared" si="10"/>
        <v>7.3735408560311289</v>
      </c>
      <c r="W78" s="15"/>
      <c r="X78" s="15"/>
      <c r="Y78" s="15">
        <f>VLOOKUP(A:A,[1]TDSheet!$A:$Y,25,0)</f>
        <v>146.6</v>
      </c>
      <c r="Z78" s="15">
        <f>VLOOKUP(A:A,[1]TDSheet!$A:$Z,26,0)</f>
        <v>159.80000000000001</v>
      </c>
      <c r="AA78" s="15">
        <f>VLOOKUP(A:A,[1]TDSheet!$A:$AA,27,0)</f>
        <v>158.80000000000001</v>
      </c>
      <c r="AB78" s="15">
        <f>VLOOKUP(A:A,[3]TDSheet!$A:$D,4,0)</f>
        <v>114</v>
      </c>
      <c r="AC78" s="15" t="str">
        <f>VLOOKUP(A:A,[1]TDSheet!$A:$AC,29,0)</f>
        <v>костик</v>
      </c>
      <c r="AD78" s="15" t="str">
        <f>VLOOKUP(A:A,[1]TDSheet!$A:$AD,30,0)</f>
        <v>костик</v>
      </c>
      <c r="AE78" s="15">
        <f t="shared" si="11"/>
        <v>0</v>
      </c>
      <c r="AF78" s="15"/>
      <c r="AG78" s="15"/>
    </row>
    <row r="79" spans="1:33" s="1" customFormat="1" ht="11.1" customHeight="1" outlineLevel="1" x14ac:dyDescent="0.2">
      <c r="A79" s="7" t="s">
        <v>81</v>
      </c>
      <c r="B79" s="7" t="s">
        <v>9</v>
      </c>
      <c r="C79" s="8">
        <v>9.625</v>
      </c>
      <c r="D79" s="8">
        <v>122.465</v>
      </c>
      <c r="E79" s="8">
        <v>16.456</v>
      </c>
      <c r="F79" s="8">
        <v>51.64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29.22</v>
      </c>
      <c r="J79" s="15">
        <f t="shared" si="7"/>
        <v>-12.763999999999999</v>
      </c>
      <c r="K79" s="15">
        <f>VLOOKUP(A:A,[1]TDSheet!$A:$R,18,0)</f>
        <v>10</v>
      </c>
      <c r="L79" s="15">
        <f>VLOOKUP(A:A,[1]TDSheet!$A:$T,20,0)</f>
        <v>0</v>
      </c>
      <c r="M79" s="15">
        <f>VLOOKUP(A:A,[1]TDSheet!$A:$O,15,0)</f>
        <v>20</v>
      </c>
      <c r="N79" s="15"/>
      <c r="O79" s="15"/>
      <c r="P79" s="15"/>
      <c r="Q79" s="15"/>
      <c r="R79" s="15"/>
      <c r="S79" s="15">
        <f t="shared" si="8"/>
        <v>3.2911999999999999</v>
      </c>
      <c r="T79" s="17"/>
      <c r="U79" s="19">
        <f t="shared" si="9"/>
        <v>24.805542051531358</v>
      </c>
      <c r="V79" s="15">
        <f t="shared" si="10"/>
        <v>15.690325717063686</v>
      </c>
      <c r="W79" s="15"/>
      <c r="X79" s="15"/>
      <c r="Y79" s="15">
        <f>VLOOKUP(A:A,[1]TDSheet!$A:$Y,25,0)</f>
        <v>5.0556000000000001</v>
      </c>
      <c r="Z79" s="15">
        <f>VLOOKUP(A:A,[1]TDSheet!$A:$Z,26,0)</f>
        <v>4.7671999999999999</v>
      </c>
      <c r="AA79" s="15">
        <f>VLOOKUP(A:A,[1]TDSheet!$A:$AA,27,0)</f>
        <v>5.6093999999999999</v>
      </c>
      <c r="AB79" s="15">
        <f>VLOOKUP(A:A,[3]TDSheet!$A:$D,4,0)</f>
        <v>5.8710000000000004</v>
      </c>
      <c r="AC79" s="15" t="str">
        <f>VLOOKUP(A:A,[1]TDSheet!$A:$AC,29,0)</f>
        <v>Витал</v>
      </c>
      <c r="AD79" s="15" t="str">
        <f>VLOOKUP(A:A,[1]TDSheet!$A:$AD,30,0)</f>
        <v>костик</v>
      </c>
      <c r="AE79" s="15">
        <f t="shared" si="11"/>
        <v>0</v>
      </c>
      <c r="AF79" s="15"/>
      <c r="AG79" s="15"/>
    </row>
    <row r="80" spans="1:33" s="1" customFormat="1" ht="11.1" customHeight="1" outlineLevel="1" x14ac:dyDescent="0.2">
      <c r="A80" s="7" t="s">
        <v>82</v>
      </c>
      <c r="B80" s="7" t="s">
        <v>8</v>
      </c>
      <c r="C80" s="8">
        <v>105</v>
      </c>
      <c r="D80" s="8">
        <v>84</v>
      </c>
      <c r="E80" s="8">
        <v>57</v>
      </c>
      <c r="F80" s="8">
        <v>130</v>
      </c>
      <c r="G80" s="1">
        <f>VLOOKUP(A:A,[1]TDSheet!$A:$G,7,0)</f>
        <v>0.4</v>
      </c>
      <c r="H80" s="1" t="e">
        <f>VLOOKUP(A:A,[1]TDSheet!$A:$H,8,0)</f>
        <v>#N/A</v>
      </c>
      <c r="I80" s="15">
        <f>VLOOKUP(A:A,[2]TDSheet!$A:$F,6,0)</f>
        <v>63</v>
      </c>
      <c r="J80" s="15">
        <f t="shared" si="7"/>
        <v>-6</v>
      </c>
      <c r="K80" s="15">
        <f>VLOOKUP(A:A,[1]TDSheet!$A:$R,18,0)</f>
        <v>40</v>
      </c>
      <c r="L80" s="15">
        <f>VLOOKUP(A:A,[1]TDSheet!$A:$T,20,0)</f>
        <v>0</v>
      </c>
      <c r="M80" s="15">
        <f>VLOOKUP(A:A,[1]TDSheet!$A:$O,15,0)</f>
        <v>0</v>
      </c>
      <c r="N80" s="15"/>
      <c r="O80" s="15"/>
      <c r="P80" s="15"/>
      <c r="Q80" s="15"/>
      <c r="R80" s="15"/>
      <c r="S80" s="15">
        <f t="shared" si="8"/>
        <v>11.4</v>
      </c>
      <c r="T80" s="17"/>
      <c r="U80" s="19">
        <f t="shared" si="9"/>
        <v>14.912280701754385</v>
      </c>
      <c r="V80" s="15">
        <f t="shared" si="10"/>
        <v>11.403508771929824</v>
      </c>
      <c r="W80" s="15"/>
      <c r="X80" s="15"/>
      <c r="Y80" s="15">
        <f>VLOOKUP(A:A,[1]TDSheet!$A:$Y,25,0)</f>
        <v>26.2</v>
      </c>
      <c r="Z80" s="15">
        <f>VLOOKUP(A:A,[1]TDSheet!$A:$Z,26,0)</f>
        <v>22.8</v>
      </c>
      <c r="AA80" s="15">
        <f>VLOOKUP(A:A,[1]TDSheet!$A:$AA,27,0)</f>
        <v>20.8</v>
      </c>
      <c r="AB80" s="15">
        <f>VLOOKUP(A:A,[3]TDSheet!$A:$D,4,0)</f>
        <v>12</v>
      </c>
      <c r="AC80" s="15" t="str">
        <f>VLOOKUP(A:A,[1]TDSheet!$A:$AC,29,0)</f>
        <v>увел</v>
      </c>
      <c r="AD80" s="15" t="str">
        <f>VLOOKUP(A:A,[1]TDSheet!$A:$AD,30,0)</f>
        <v>увел</v>
      </c>
      <c r="AE80" s="15">
        <f t="shared" si="11"/>
        <v>0</v>
      </c>
      <c r="AF80" s="15"/>
      <c r="AG80" s="15"/>
    </row>
    <row r="81" spans="1:33" s="1" customFormat="1" ht="11.1" customHeight="1" outlineLevel="1" x14ac:dyDescent="0.2">
      <c r="A81" s="7" t="s">
        <v>83</v>
      </c>
      <c r="B81" s="7" t="s">
        <v>9</v>
      </c>
      <c r="C81" s="8">
        <v>238.82599999999999</v>
      </c>
      <c r="D81" s="8">
        <v>875.56299999999999</v>
      </c>
      <c r="E81" s="8">
        <v>623.91800000000001</v>
      </c>
      <c r="F81" s="8">
        <v>478.02800000000002</v>
      </c>
      <c r="G81" s="1">
        <f>VLOOKUP(A:A,[1]TDSheet!$A:$G,7,0)</f>
        <v>1</v>
      </c>
      <c r="H81" s="1" t="e">
        <f>VLOOKUP(A:A,[1]TDSheet!$A:$H,8,0)</f>
        <v>#N/A</v>
      </c>
      <c r="I81" s="15">
        <f>VLOOKUP(A:A,[2]TDSheet!$A:$F,6,0)</f>
        <v>623.20000000000005</v>
      </c>
      <c r="J81" s="15">
        <f t="shared" si="7"/>
        <v>0.71799999999996089</v>
      </c>
      <c r="K81" s="15">
        <f>VLOOKUP(A:A,[1]TDSheet!$A:$R,18,0)</f>
        <v>60</v>
      </c>
      <c r="L81" s="15">
        <f>VLOOKUP(A:A,[1]TDSheet!$A:$T,20,0)</f>
        <v>0</v>
      </c>
      <c r="M81" s="15">
        <f>VLOOKUP(A:A,[1]TDSheet!$A:$O,15,0)</f>
        <v>110</v>
      </c>
      <c r="N81" s="15"/>
      <c r="O81" s="15"/>
      <c r="P81" s="15"/>
      <c r="Q81" s="15"/>
      <c r="R81" s="15"/>
      <c r="S81" s="15">
        <f t="shared" si="8"/>
        <v>124.78360000000001</v>
      </c>
      <c r="T81" s="17">
        <v>250</v>
      </c>
      <c r="U81" s="19">
        <f t="shared" si="9"/>
        <v>7.1966828974320345</v>
      </c>
      <c r="V81" s="15">
        <f t="shared" si="10"/>
        <v>3.8308559778688864</v>
      </c>
      <c r="W81" s="15"/>
      <c r="X81" s="15"/>
      <c r="Y81" s="15">
        <f>VLOOKUP(A:A,[1]TDSheet!$A:$Y,25,0)</f>
        <v>77.227400000000003</v>
      </c>
      <c r="Z81" s="15">
        <f>VLOOKUP(A:A,[1]TDSheet!$A:$Z,26,0)</f>
        <v>111.9188</v>
      </c>
      <c r="AA81" s="15">
        <f>VLOOKUP(A:A,[1]TDSheet!$A:$AA,27,0)</f>
        <v>97.632000000000005</v>
      </c>
      <c r="AB81" s="15">
        <f>VLOOKUP(A:A,[3]TDSheet!$A:$D,4,0)</f>
        <v>87.484999999999999</v>
      </c>
      <c r="AC81" s="15" t="str">
        <f>VLOOKUP(A:A,[1]TDSheet!$A:$AC,29,0)</f>
        <v>костик</v>
      </c>
      <c r="AD81" s="15" t="str">
        <f>VLOOKUP(A:A,[1]TDSheet!$A:$AD,30,0)</f>
        <v>костик</v>
      </c>
      <c r="AE81" s="15">
        <f t="shared" si="11"/>
        <v>250</v>
      </c>
      <c r="AF81" s="15"/>
      <c r="AG81" s="15"/>
    </row>
    <row r="82" spans="1:33" s="1" customFormat="1" ht="11.1" customHeight="1" outlineLevel="1" x14ac:dyDescent="0.2">
      <c r="A82" s="7" t="s">
        <v>84</v>
      </c>
      <c r="B82" s="7" t="s">
        <v>8</v>
      </c>
      <c r="C82" s="8">
        <v>892</v>
      </c>
      <c r="D82" s="8">
        <v>1164</v>
      </c>
      <c r="E82" s="8">
        <v>1204</v>
      </c>
      <c r="F82" s="8">
        <v>828</v>
      </c>
      <c r="G82" s="1">
        <f>VLOOKUP(A:A,[1]TDSheet!$A:$G,7,0)</f>
        <v>0.4</v>
      </c>
      <c r="H82" s="1" t="e">
        <f>VLOOKUP(A:A,[1]TDSheet!$A:$H,8,0)</f>
        <v>#N/A</v>
      </c>
      <c r="I82" s="15">
        <f>VLOOKUP(A:A,[2]TDSheet!$A:$F,6,0)</f>
        <v>1178</v>
      </c>
      <c r="J82" s="15">
        <f t="shared" si="7"/>
        <v>26</v>
      </c>
      <c r="K82" s="15">
        <f>VLOOKUP(A:A,[1]TDSheet!$A:$R,18,0)</f>
        <v>240</v>
      </c>
      <c r="L82" s="15">
        <f>VLOOKUP(A:A,[1]TDSheet!$A:$T,20,0)</f>
        <v>0</v>
      </c>
      <c r="M82" s="15">
        <f>VLOOKUP(A:A,[1]TDSheet!$A:$O,15,0)</f>
        <v>240</v>
      </c>
      <c r="N82" s="15"/>
      <c r="O82" s="15"/>
      <c r="P82" s="15"/>
      <c r="Q82" s="15"/>
      <c r="R82" s="15"/>
      <c r="S82" s="15">
        <f t="shared" si="8"/>
        <v>240.8</v>
      </c>
      <c r="T82" s="17">
        <v>480</v>
      </c>
      <c r="U82" s="19">
        <f t="shared" si="9"/>
        <v>7.4252491694352152</v>
      </c>
      <c r="V82" s="15">
        <f t="shared" si="10"/>
        <v>3.4385382059800662</v>
      </c>
      <c r="W82" s="15"/>
      <c r="X82" s="15"/>
      <c r="Y82" s="15">
        <f>VLOOKUP(A:A,[1]TDSheet!$A:$Y,25,0)</f>
        <v>197</v>
      </c>
      <c r="Z82" s="15">
        <f>VLOOKUP(A:A,[1]TDSheet!$A:$Z,26,0)</f>
        <v>302</v>
      </c>
      <c r="AA82" s="15">
        <f>VLOOKUP(A:A,[1]TDSheet!$A:$AA,27,0)</f>
        <v>240</v>
      </c>
      <c r="AB82" s="15">
        <f>VLOOKUP(A:A,[3]TDSheet!$A:$D,4,0)</f>
        <v>153</v>
      </c>
      <c r="AC82" s="15" t="e">
        <f>VLOOKUP(A:A,[1]TDSheet!$A:$AC,29,0)</f>
        <v>#N/A</v>
      </c>
      <c r="AD82" s="15" t="e">
        <f>VLOOKUP(A:A,[1]TDSheet!$A:$AD,30,0)</f>
        <v>#N/A</v>
      </c>
      <c r="AE82" s="15">
        <f t="shared" si="11"/>
        <v>192</v>
      </c>
      <c r="AF82" s="15"/>
      <c r="AG82" s="15"/>
    </row>
    <row r="83" spans="1:33" s="1" customFormat="1" ht="11.1" customHeight="1" outlineLevel="1" x14ac:dyDescent="0.2">
      <c r="A83" s="7" t="s">
        <v>85</v>
      </c>
      <c r="B83" s="7" t="s">
        <v>8</v>
      </c>
      <c r="C83" s="8">
        <v>54</v>
      </c>
      <c r="D83" s="8">
        <v>65</v>
      </c>
      <c r="E83" s="8">
        <v>53</v>
      </c>
      <c r="F83" s="8">
        <v>60</v>
      </c>
      <c r="G83" s="1">
        <f>VLOOKUP(A:A,[1]TDSheet!$A:$G,7,0)</f>
        <v>0.3</v>
      </c>
      <c r="H83" s="1" t="e">
        <f>VLOOKUP(A:A,[1]TDSheet!$A:$H,8,0)</f>
        <v>#N/A</v>
      </c>
      <c r="I83" s="15">
        <f>VLOOKUP(A:A,[2]TDSheet!$A:$F,6,0)</f>
        <v>74</v>
      </c>
      <c r="J83" s="15">
        <f t="shared" si="7"/>
        <v>-21</v>
      </c>
      <c r="K83" s="15">
        <f>VLOOKUP(A:A,[1]TDSheet!$A:$R,18,0)</f>
        <v>0</v>
      </c>
      <c r="L83" s="15">
        <f>VLOOKUP(A:A,[1]TDSheet!$A:$T,20,0)</f>
        <v>0</v>
      </c>
      <c r="M83" s="15">
        <f>VLOOKUP(A:A,[1]TDSheet!$A:$O,15,0)</f>
        <v>0</v>
      </c>
      <c r="N83" s="15"/>
      <c r="O83" s="15"/>
      <c r="P83" s="15"/>
      <c r="Q83" s="15"/>
      <c r="R83" s="15"/>
      <c r="S83" s="15">
        <f t="shared" si="8"/>
        <v>10.6</v>
      </c>
      <c r="T83" s="17">
        <v>40</v>
      </c>
      <c r="U83" s="19">
        <f t="shared" si="9"/>
        <v>9.433962264150944</v>
      </c>
      <c r="V83" s="15">
        <f t="shared" si="10"/>
        <v>5.6603773584905666</v>
      </c>
      <c r="W83" s="15"/>
      <c r="X83" s="15"/>
      <c r="Y83" s="15">
        <f>VLOOKUP(A:A,[1]TDSheet!$A:$Y,25,0)</f>
        <v>17.600000000000001</v>
      </c>
      <c r="Z83" s="15">
        <f>VLOOKUP(A:A,[1]TDSheet!$A:$Z,26,0)</f>
        <v>11.8</v>
      </c>
      <c r="AA83" s="15">
        <f>VLOOKUP(A:A,[1]TDSheet!$A:$AA,27,0)</f>
        <v>17.2</v>
      </c>
      <c r="AB83" s="15">
        <v>0</v>
      </c>
      <c r="AC83" s="15" t="str">
        <f>VLOOKUP(A:A,[1]TDSheet!$A:$AC,29,0)</f>
        <v>костик</v>
      </c>
      <c r="AD83" s="15" t="str">
        <f>VLOOKUP(A:A,[1]TDSheet!$A:$AD,30,0)</f>
        <v>костик</v>
      </c>
      <c r="AE83" s="15">
        <f t="shared" si="11"/>
        <v>12</v>
      </c>
      <c r="AF83" s="15"/>
      <c r="AG83" s="15"/>
    </row>
    <row r="84" spans="1:33" s="1" customFormat="1" ht="11.1" customHeight="1" outlineLevel="1" x14ac:dyDescent="0.2">
      <c r="A84" s="7" t="s">
        <v>86</v>
      </c>
      <c r="B84" s="7" t="s">
        <v>8</v>
      </c>
      <c r="C84" s="8">
        <v>866</v>
      </c>
      <c r="D84" s="8">
        <v>2380</v>
      </c>
      <c r="E84" s="22">
        <v>2268</v>
      </c>
      <c r="F84" s="22">
        <v>1546</v>
      </c>
      <c r="G84" s="1">
        <f>VLOOKUP(A:A,[1]TDSheet!$A:$G,7,0)</f>
        <v>0.35</v>
      </c>
      <c r="H84" s="1" t="e">
        <f>VLOOKUP(A:A,[1]TDSheet!$A:$H,8,0)</f>
        <v>#N/A</v>
      </c>
      <c r="I84" s="15">
        <f>VLOOKUP(A:A,[2]TDSheet!$A:$F,6,0)</f>
        <v>1783</v>
      </c>
      <c r="J84" s="15">
        <f t="shared" si="7"/>
        <v>485</v>
      </c>
      <c r="K84" s="15">
        <f>VLOOKUP(A:A,[1]TDSheet!$A:$R,18,0)</f>
        <v>960</v>
      </c>
      <c r="L84" s="15">
        <f>VLOOKUP(A:A,[1]TDSheet!$A:$T,20,0)</f>
        <v>0</v>
      </c>
      <c r="M84" s="15">
        <f>VLOOKUP(A:A,[1]TDSheet!$A:$O,15,0)</f>
        <v>480</v>
      </c>
      <c r="N84" s="15"/>
      <c r="O84" s="15"/>
      <c r="P84" s="15"/>
      <c r="Q84" s="15"/>
      <c r="R84" s="15"/>
      <c r="S84" s="15">
        <f t="shared" si="8"/>
        <v>453.6</v>
      </c>
      <c r="T84" s="17">
        <v>480</v>
      </c>
      <c r="U84" s="19">
        <f t="shared" si="9"/>
        <v>7.6410934744268078</v>
      </c>
      <c r="V84" s="15">
        <f t="shared" si="10"/>
        <v>3.4082892416225747</v>
      </c>
      <c r="W84" s="15"/>
      <c r="X84" s="15"/>
      <c r="Y84" s="15">
        <f>VLOOKUP(A:A,[1]TDSheet!$A:$Y,25,0)</f>
        <v>459.2</v>
      </c>
      <c r="Z84" s="15">
        <f>VLOOKUP(A:A,[1]TDSheet!$A:$Z,26,0)</f>
        <v>604.79999999999995</v>
      </c>
      <c r="AA84" s="15">
        <f>VLOOKUP(A:A,[1]TDSheet!$A:$AA,27,0)</f>
        <v>523.4</v>
      </c>
      <c r="AB84" s="15">
        <f>VLOOKUP(A:A,[3]TDSheet!$A:$D,4,0)</f>
        <v>165</v>
      </c>
      <c r="AC84" s="15" t="str">
        <f>VLOOKUP(A:A,[1]TDSheet!$A:$AC,29,0)</f>
        <v>увел</v>
      </c>
      <c r="AD84" s="15" t="str">
        <f>VLOOKUP(A:A,[1]TDSheet!$A:$AD,30,0)</f>
        <v>увел</v>
      </c>
      <c r="AE84" s="15">
        <f t="shared" si="11"/>
        <v>168</v>
      </c>
      <c r="AF84" s="15"/>
      <c r="AG84" s="15"/>
    </row>
    <row r="85" spans="1:33" s="1" customFormat="1" ht="11.1" customHeight="1" outlineLevel="1" x14ac:dyDescent="0.2">
      <c r="A85" s="7" t="s">
        <v>87</v>
      </c>
      <c r="B85" s="7" t="s">
        <v>8</v>
      </c>
      <c r="C85" s="8">
        <v>77</v>
      </c>
      <c r="D85" s="8">
        <v>194</v>
      </c>
      <c r="E85" s="22">
        <v>317</v>
      </c>
      <c r="F85" s="22">
        <v>119</v>
      </c>
      <c r="G85" s="1">
        <f>VLOOKUP(A:A,[1]TDSheet!$A:$G,7,0)</f>
        <v>0.6</v>
      </c>
      <c r="H85" s="1" t="e">
        <f>VLOOKUP(A:A,[1]TDSheet!$A:$H,8,0)</f>
        <v>#N/A</v>
      </c>
      <c r="I85" s="15">
        <f>VLOOKUP(A:A,[2]TDSheet!$A:$F,6,0)</f>
        <v>85</v>
      </c>
      <c r="J85" s="15">
        <f t="shared" si="7"/>
        <v>232</v>
      </c>
      <c r="K85" s="15">
        <f>VLOOKUP(A:A,[1]TDSheet!$A:$R,18,0)</f>
        <v>60</v>
      </c>
      <c r="L85" s="15">
        <f>VLOOKUP(A:A,[1]TDSheet!$A:$T,20,0)</f>
        <v>0</v>
      </c>
      <c r="M85" s="15">
        <f>VLOOKUP(A:A,[1]TDSheet!$A:$O,15,0)</f>
        <v>60</v>
      </c>
      <c r="N85" s="15"/>
      <c r="O85" s="15"/>
      <c r="P85" s="15"/>
      <c r="Q85" s="15"/>
      <c r="R85" s="15"/>
      <c r="S85" s="15">
        <f t="shared" si="8"/>
        <v>63.4</v>
      </c>
      <c r="T85" s="17">
        <v>240</v>
      </c>
      <c r="U85" s="19">
        <f t="shared" si="9"/>
        <v>7.5552050473186121</v>
      </c>
      <c r="V85" s="15">
        <f t="shared" si="10"/>
        <v>1.8769716088328077</v>
      </c>
      <c r="W85" s="15"/>
      <c r="X85" s="15"/>
      <c r="Y85" s="15">
        <f>VLOOKUP(A:A,[1]TDSheet!$A:$Y,25,0)</f>
        <v>69.8</v>
      </c>
      <c r="Z85" s="15">
        <f>VLOOKUP(A:A,[1]TDSheet!$A:$Z,26,0)</f>
        <v>74.400000000000006</v>
      </c>
      <c r="AA85" s="15">
        <f>VLOOKUP(A:A,[1]TDSheet!$A:$AA,27,0)</f>
        <v>48.2</v>
      </c>
      <c r="AB85" s="15">
        <v>0</v>
      </c>
      <c r="AC85" s="15" t="str">
        <f>VLOOKUP(A:A,[1]TDSheet!$A:$AC,29,0)</f>
        <v>костик</v>
      </c>
      <c r="AD85" s="15" t="str">
        <f>VLOOKUP(A:A,[1]TDSheet!$A:$AD,30,0)</f>
        <v>костик</v>
      </c>
      <c r="AE85" s="15">
        <f t="shared" si="11"/>
        <v>144</v>
      </c>
      <c r="AF85" s="15"/>
      <c r="AG85" s="15"/>
    </row>
    <row r="86" spans="1:33" s="1" customFormat="1" ht="11.1" customHeight="1" outlineLevel="1" x14ac:dyDescent="0.2">
      <c r="A86" s="7" t="s">
        <v>88</v>
      </c>
      <c r="B86" s="7" t="s">
        <v>9</v>
      </c>
      <c r="C86" s="8">
        <v>54.77</v>
      </c>
      <c r="D86" s="8">
        <v>466.65</v>
      </c>
      <c r="E86" s="22">
        <v>338</v>
      </c>
      <c r="F86" s="22">
        <v>219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313.89999999999998</v>
      </c>
      <c r="J86" s="15">
        <f t="shared" si="7"/>
        <v>24.100000000000023</v>
      </c>
      <c r="K86" s="15">
        <f>VLOOKUP(A:A,[1]TDSheet!$A:$R,18,0)</f>
        <v>70</v>
      </c>
      <c r="L86" s="15">
        <f>VLOOKUP(A:A,[1]TDSheet!$A:$T,20,0)</f>
        <v>0</v>
      </c>
      <c r="M86" s="15">
        <f>VLOOKUP(A:A,[1]TDSheet!$A:$O,15,0)</f>
        <v>100</v>
      </c>
      <c r="N86" s="15"/>
      <c r="O86" s="15"/>
      <c r="P86" s="15"/>
      <c r="Q86" s="15"/>
      <c r="R86" s="15"/>
      <c r="S86" s="15">
        <f t="shared" si="8"/>
        <v>67.599999999999994</v>
      </c>
      <c r="T86" s="17">
        <v>120</v>
      </c>
      <c r="U86" s="19">
        <f t="shared" si="9"/>
        <v>7.5295857988165684</v>
      </c>
      <c r="V86" s="15">
        <f t="shared" si="10"/>
        <v>3.2396449704142016</v>
      </c>
      <c r="W86" s="15"/>
      <c r="X86" s="15"/>
      <c r="Y86" s="15">
        <f>VLOOKUP(A:A,[1]TDSheet!$A:$Y,25,0)</f>
        <v>58.2</v>
      </c>
      <c r="Z86" s="15">
        <f>VLOOKUP(A:A,[1]TDSheet!$A:$Z,26,0)</f>
        <v>50.2</v>
      </c>
      <c r="AA86" s="15">
        <f>VLOOKUP(A:A,[1]TDSheet!$A:$AA,27,0)</f>
        <v>59.4</v>
      </c>
      <c r="AB86" s="15">
        <f>VLOOKUP(A:A,[3]TDSheet!$A:$D,4,0)</f>
        <v>47.168999999999997</v>
      </c>
      <c r="AC86" s="15" t="str">
        <f>VLOOKUP(A:A,[1]TDSheet!$A:$AC,29,0)</f>
        <v>увел</v>
      </c>
      <c r="AD86" s="15" t="str">
        <f>VLOOKUP(A:A,[1]TDSheet!$A:$AD,30,0)</f>
        <v>увел</v>
      </c>
      <c r="AE86" s="15">
        <f t="shared" si="11"/>
        <v>120</v>
      </c>
      <c r="AF86" s="15"/>
      <c r="AG86" s="15"/>
    </row>
    <row r="87" spans="1:33" s="1" customFormat="1" ht="11.1" customHeight="1" outlineLevel="1" x14ac:dyDescent="0.2">
      <c r="A87" s="7" t="s">
        <v>89</v>
      </c>
      <c r="B87" s="7" t="s">
        <v>9</v>
      </c>
      <c r="C87" s="8">
        <v>-0.44400000000000001</v>
      </c>
      <c r="D87" s="8">
        <v>91.531000000000006</v>
      </c>
      <c r="E87" s="8">
        <v>33.781999999999996</v>
      </c>
      <c r="F87" s="8">
        <v>41.231999999999999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48.1</v>
      </c>
      <c r="J87" s="15">
        <f t="shared" si="7"/>
        <v>-14.318000000000005</v>
      </c>
      <c r="K87" s="15">
        <f>VLOOKUP(A:A,[1]TDSheet!$A:$R,18,0)</f>
        <v>20</v>
      </c>
      <c r="L87" s="15">
        <f>VLOOKUP(A:A,[1]TDSheet!$A:$T,20,0)</f>
        <v>0</v>
      </c>
      <c r="M87" s="15">
        <f>VLOOKUP(A:A,[1]TDSheet!$A:$O,15,0)</f>
        <v>40</v>
      </c>
      <c r="N87" s="15"/>
      <c r="O87" s="15"/>
      <c r="P87" s="15"/>
      <c r="Q87" s="15"/>
      <c r="R87" s="15"/>
      <c r="S87" s="15">
        <f t="shared" si="8"/>
        <v>6.7563999999999993</v>
      </c>
      <c r="T87" s="17"/>
      <c r="U87" s="19">
        <f t="shared" si="9"/>
        <v>14.983127109111363</v>
      </c>
      <c r="V87" s="15">
        <f t="shared" si="10"/>
        <v>6.1026582203540354</v>
      </c>
      <c r="W87" s="15"/>
      <c r="X87" s="15"/>
      <c r="Y87" s="15">
        <f>VLOOKUP(A:A,[1]TDSheet!$A:$Y,25,0)</f>
        <v>12.145199999999999</v>
      </c>
      <c r="Z87" s="15">
        <f>VLOOKUP(A:A,[1]TDSheet!$A:$Z,26,0)</f>
        <v>6.0692000000000004</v>
      </c>
      <c r="AA87" s="15">
        <f>VLOOKUP(A:A,[1]TDSheet!$A:$AA,27,0)</f>
        <v>11.438800000000001</v>
      </c>
      <c r="AB87" s="15">
        <f>VLOOKUP(A:A,[3]TDSheet!$A:$D,4,0)</f>
        <v>5.9530000000000003</v>
      </c>
      <c r="AC87" s="15" t="str">
        <f>VLOOKUP(A:A,[1]TDSheet!$A:$AC,29,0)</f>
        <v>костик</v>
      </c>
      <c r="AD87" s="15" t="str">
        <f>VLOOKUP(A:A,[1]TDSheet!$A:$AD,30,0)</f>
        <v>костик</v>
      </c>
      <c r="AE87" s="15">
        <f t="shared" si="11"/>
        <v>0</v>
      </c>
      <c r="AF87" s="15"/>
      <c r="AG87" s="15"/>
    </row>
    <row r="88" spans="1:33" s="1" customFormat="1" ht="11.1" customHeight="1" outlineLevel="1" x14ac:dyDescent="0.2">
      <c r="A88" s="7" t="s">
        <v>90</v>
      </c>
      <c r="B88" s="7" t="s">
        <v>9</v>
      </c>
      <c r="C88" s="8">
        <v>154.739</v>
      </c>
      <c r="D88" s="8">
        <v>204.04499999999999</v>
      </c>
      <c r="E88" s="8">
        <v>221.27500000000001</v>
      </c>
      <c r="F88" s="8">
        <v>123.919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224.5</v>
      </c>
      <c r="J88" s="15">
        <f t="shared" si="7"/>
        <v>-3.2249999999999943</v>
      </c>
      <c r="K88" s="15">
        <f>VLOOKUP(A:A,[1]TDSheet!$A:$R,18,0)</f>
        <v>50</v>
      </c>
      <c r="L88" s="15">
        <f>VLOOKUP(A:A,[1]TDSheet!$A:$T,20,0)</f>
        <v>0</v>
      </c>
      <c r="M88" s="15">
        <f>VLOOKUP(A:A,[1]TDSheet!$A:$O,15,0)</f>
        <v>50</v>
      </c>
      <c r="N88" s="15"/>
      <c r="O88" s="15"/>
      <c r="P88" s="15"/>
      <c r="Q88" s="15"/>
      <c r="R88" s="15"/>
      <c r="S88" s="15">
        <f t="shared" si="8"/>
        <v>44.255000000000003</v>
      </c>
      <c r="T88" s="17">
        <v>140</v>
      </c>
      <c r="U88" s="19">
        <f t="shared" si="9"/>
        <v>8.2232290136707711</v>
      </c>
      <c r="V88" s="15">
        <f t="shared" si="10"/>
        <v>2.8001129815840016</v>
      </c>
      <c r="W88" s="15"/>
      <c r="X88" s="15"/>
      <c r="Y88" s="15">
        <f>VLOOKUP(A:A,[1]TDSheet!$A:$Y,25,0)</f>
        <v>31.354599999999998</v>
      </c>
      <c r="Z88" s="15">
        <f>VLOOKUP(A:A,[1]TDSheet!$A:$Z,26,0)</f>
        <v>38.963999999999999</v>
      </c>
      <c r="AA88" s="15">
        <f>VLOOKUP(A:A,[1]TDSheet!$A:$AA,27,0)</f>
        <v>40.478999999999999</v>
      </c>
      <c r="AB88" s="15">
        <f>VLOOKUP(A:A,[3]TDSheet!$A:$D,4,0)</f>
        <v>13.555</v>
      </c>
      <c r="AC88" s="15" t="str">
        <f>VLOOKUP(A:A,[1]TDSheet!$A:$AC,29,0)</f>
        <v>Витал</v>
      </c>
      <c r="AD88" s="15" t="str">
        <f>VLOOKUP(A:A,[1]TDSheet!$A:$AD,30,0)</f>
        <v>Витал</v>
      </c>
      <c r="AE88" s="15">
        <f t="shared" si="11"/>
        <v>140</v>
      </c>
      <c r="AF88" s="15"/>
      <c r="AG88" s="15"/>
    </row>
    <row r="89" spans="1:33" s="1" customFormat="1" ht="11.1" customHeight="1" outlineLevel="1" x14ac:dyDescent="0.2">
      <c r="A89" s="7" t="s">
        <v>91</v>
      </c>
      <c r="B89" s="7" t="s">
        <v>8</v>
      </c>
      <c r="C89" s="8">
        <v>13</v>
      </c>
      <c r="D89" s="8">
        <v>746</v>
      </c>
      <c r="E89" s="8">
        <v>260</v>
      </c>
      <c r="F89" s="8">
        <v>215</v>
      </c>
      <c r="G89" s="1">
        <f>VLOOKUP(A:A,[1]TDSheet!$A:$G,7,0)</f>
        <v>0.33</v>
      </c>
      <c r="H89" s="1">
        <f>VLOOKUP(A:A,[1]TDSheet!$A:$H,8,0)</f>
        <v>30</v>
      </c>
      <c r="I89" s="15">
        <f>VLOOKUP(A:A,[2]TDSheet!$A:$F,6,0)</f>
        <v>316</v>
      </c>
      <c r="J89" s="15">
        <f t="shared" si="7"/>
        <v>-56</v>
      </c>
      <c r="K89" s="15">
        <f>VLOOKUP(A:A,[1]TDSheet!$A:$R,18,0)</f>
        <v>240</v>
      </c>
      <c r="L89" s="15">
        <f>VLOOKUP(A:A,[1]TDSheet!$A:$T,20,0)</f>
        <v>0</v>
      </c>
      <c r="M89" s="15">
        <f>VLOOKUP(A:A,[1]TDSheet!$A:$O,15,0)</f>
        <v>90</v>
      </c>
      <c r="N89" s="15"/>
      <c r="O89" s="15"/>
      <c r="P89" s="15"/>
      <c r="Q89" s="15"/>
      <c r="R89" s="15"/>
      <c r="S89" s="15">
        <f t="shared" si="8"/>
        <v>52</v>
      </c>
      <c r="T89" s="17"/>
      <c r="U89" s="19">
        <f t="shared" si="9"/>
        <v>10.48076923076923</v>
      </c>
      <c r="V89" s="15">
        <f t="shared" si="10"/>
        <v>4.134615384615385</v>
      </c>
      <c r="W89" s="15"/>
      <c r="X89" s="15"/>
      <c r="Y89" s="15">
        <f>VLOOKUP(A:A,[1]TDSheet!$A:$Y,25,0)</f>
        <v>95.6</v>
      </c>
      <c r="Z89" s="15">
        <f>VLOOKUP(A:A,[1]TDSheet!$A:$Z,26,0)</f>
        <v>85.6</v>
      </c>
      <c r="AA89" s="15">
        <f>VLOOKUP(A:A,[1]TDSheet!$A:$AA,27,0)</f>
        <v>77.2</v>
      </c>
      <c r="AB89" s="15">
        <f>VLOOKUP(A:A,[3]TDSheet!$A:$D,4,0)</f>
        <v>62</v>
      </c>
      <c r="AC89" s="15" t="str">
        <f>VLOOKUP(A:A,[1]TDSheet!$A:$AC,29,0)</f>
        <v>Витал</v>
      </c>
      <c r="AD89" s="15" t="str">
        <f>VLOOKUP(A:A,[1]TDSheet!$A:$AD,30,0)</f>
        <v>Витал</v>
      </c>
      <c r="AE89" s="15">
        <f t="shared" si="11"/>
        <v>0</v>
      </c>
      <c r="AF89" s="15"/>
      <c r="AG89" s="15"/>
    </row>
    <row r="90" spans="1:33" s="1" customFormat="1" ht="11.1" customHeight="1" outlineLevel="1" x14ac:dyDescent="0.2">
      <c r="A90" s="7" t="s">
        <v>92</v>
      </c>
      <c r="B90" s="7" t="s">
        <v>8</v>
      </c>
      <c r="C90" s="8">
        <v>171</v>
      </c>
      <c r="D90" s="8">
        <v>100</v>
      </c>
      <c r="E90" s="22">
        <v>257</v>
      </c>
      <c r="F90" s="22">
        <v>449</v>
      </c>
      <c r="G90" s="1">
        <f>VLOOKUP(A:A,[1]TDSheet!$A:$G,7,0)</f>
        <v>0.18</v>
      </c>
      <c r="H90" s="1" t="e">
        <f>VLOOKUP(A:A,[1]TDSheet!$A:$H,8,0)</f>
        <v>#N/A</v>
      </c>
      <c r="I90" s="15">
        <f>VLOOKUP(A:A,[2]TDSheet!$A:$F,6,0)</f>
        <v>255</v>
      </c>
      <c r="J90" s="15">
        <f t="shared" si="7"/>
        <v>2</v>
      </c>
      <c r="K90" s="15">
        <f>VLOOKUP(A:A,[1]TDSheet!$A:$R,18,0)</f>
        <v>120</v>
      </c>
      <c r="L90" s="15">
        <f>VLOOKUP(A:A,[1]TDSheet!$A:$T,20,0)</f>
        <v>0</v>
      </c>
      <c r="M90" s="15">
        <f>VLOOKUP(A:A,[1]TDSheet!$A:$O,15,0)</f>
        <v>80</v>
      </c>
      <c r="N90" s="15"/>
      <c r="O90" s="15"/>
      <c r="P90" s="15"/>
      <c r="Q90" s="15"/>
      <c r="R90" s="15"/>
      <c r="S90" s="15">
        <f t="shared" si="8"/>
        <v>51.4</v>
      </c>
      <c r="T90" s="17"/>
      <c r="U90" s="19">
        <f t="shared" si="9"/>
        <v>12.626459143968871</v>
      </c>
      <c r="V90" s="15">
        <f t="shared" si="10"/>
        <v>8.735408560311285</v>
      </c>
      <c r="W90" s="15"/>
      <c r="X90" s="15"/>
      <c r="Y90" s="15">
        <f>VLOOKUP(A:A,[1]TDSheet!$A:$Y,25,0)</f>
        <v>65.400000000000006</v>
      </c>
      <c r="Z90" s="15">
        <f>VLOOKUP(A:A,[1]TDSheet!$A:$Z,26,0)</f>
        <v>77.2</v>
      </c>
      <c r="AA90" s="15">
        <f>VLOOKUP(A:A,[1]TDSheet!$A:$AA,27,0)</f>
        <v>86.4</v>
      </c>
      <c r="AB90" s="15">
        <v>0</v>
      </c>
      <c r="AC90" s="15" t="str">
        <f>VLOOKUP(A:A,[1]TDSheet!$A:$AC,29,0)</f>
        <v>костик</v>
      </c>
      <c r="AD90" s="15" t="str">
        <f>VLOOKUP(A:A,[1]TDSheet!$A:$AD,30,0)</f>
        <v>костик</v>
      </c>
      <c r="AE90" s="15">
        <f t="shared" si="11"/>
        <v>0</v>
      </c>
      <c r="AF90" s="15"/>
      <c r="AG90" s="15"/>
    </row>
    <row r="91" spans="1:33" s="1" customFormat="1" ht="11.1" customHeight="1" outlineLevel="1" x14ac:dyDescent="0.2">
      <c r="A91" s="7" t="s">
        <v>93</v>
      </c>
      <c r="B91" s="7" t="s">
        <v>8</v>
      </c>
      <c r="C91" s="8">
        <v>148</v>
      </c>
      <c r="D91" s="8">
        <v>117</v>
      </c>
      <c r="E91" s="22">
        <v>785</v>
      </c>
      <c r="F91" s="22">
        <v>942</v>
      </c>
      <c r="G91" s="1">
        <f>VLOOKUP(A:A,[1]TDSheet!$A:$G,7,0)</f>
        <v>0.14000000000000001</v>
      </c>
      <c r="H91" s="1" t="e">
        <f>VLOOKUP(A:A,[1]TDSheet!$A:$H,8,0)</f>
        <v>#N/A</v>
      </c>
      <c r="I91" s="15">
        <f>VLOOKUP(A:A,[2]TDSheet!$A:$F,6,0)</f>
        <v>251</v>
      </c>
      <c r="J91" s="15">
        <f t="shared" si="7"/>
        <v>534</v>
      </c>
      <c r="K91" s="15">
        <f>VLOOKUP(A:A,[1]TDSheet!$A:$R,18,0)</f>
        <v>300</v>
      </c>
      <c r="L91" s="15">
        <f>VLOOKUP(A:A,[1]TDSheet!$A:$T,20,0)</f>
        <v>0</v>
      </c>
      <c r="M91" s="15">
        <f>VLOOKUP(A:A,[1]TDSheet!$A:$O,15,0)</f>
        <v>240</v>
      </c>
      <c r="N91" s="15"/>
      <c r="O91" s="15"/>
      <c r="P91" s="15"/>
      <c r="Q91" s="15"/>
      <c r="R91" s="15"/>
      <c r="S91" s="15">
        <f t="shared" si="8"/>
        <v>157</v>
      </c>
      <c r="T91" s="17"/>
      <c r="U91" s="19">
        <f t="shared" si="9"/>
        <v>9.4394904458598727</v>
      </c>
      <c r="V91" s="15">
        <f t="shared" si="10"/>
        <v>6</v>
      </c>
      <c r="W91" s="15"/>
      <c r="X91" s="15"/>
      <c r="Y91" s="15">
        <f>VLOOKUP(A:A,[1]TDSheet!$A:$Y,25,0)</f>
        <v>204.8</v>
      </c>
      <c r="Z91" s="15">
        <f>VLOOKUP(A:A,[1]TDSheet!$A:$Z,26,0)</f>
        <v>219.2</v>
      </c>
      <c r="AA91" s="15">
        <f>VLOOKUP(A:A,[1]TDSheet!$A:$AA,27,0)</f>
        <v>197.2</v>
      </c>
      <c r="AB91" s="15">
        <v>0</v>
      </c>
      <c r="AC91" s="15" t="str">
        <f>VLOOKUP(A:A,[1]TDSheet!$A:$AC,29,0)</f>
        <v>костик</v>
      </c>
      <c r="AD91" s="15" t="str">
        <f>VLOOKUP(A:A,[1]TDSheet!$A:$AD,30,0)</f>
        <v>костик</v>
      </c>
      <c r="AE91" s="15">
        <f t="shared" si="11"/>
        <v>0</v>
      </c>
      <c r="AF91" s="15"/>
      <c r="AG91" s="15"/>
    </row>
    <row r="92" spans="1:33" s="1" customFormat="1" ht="11.1" customHeight="1" outlineLevel="1" x14ac:dyDescent="0.2">
      <c r="A92" s="7" t="s">
        <v>94</v>
      </c>
      <c r="B92" s="7" t="s">
        <v>9</v>
      </c>
      <c r="C92" s="8">
        <v>51.408999999999999</v>
      </c>
      <c r="D92" s="8">
        <v>244.07900000000001</v>
      </c>
      <c r="E92" s="22">
        <v>320</v>
      </c>
      <c r="F92" s="22">
        <v>282</v>
      </c>
      <c r="G92" s="1">
        <f>VLOOKUP(A:A,[1]TDSheet!$A:$G,7,0)</f>
        <v>1</v>
      </c>
      <c r="H92" s="1" t="e">
        <f>VLOOKUP(A:A,[1]TDSheet!$A:$H,8,0)</f>
        <v>#N/A</v>
      </c>
      <c r="I92" s="15">
        <f>VLOOKUP(A:A,[2]TDSheet!$A:$F,6,0)</f>
        <v>115.7</v>
      </c>
      <c r="J92" s="15">
        <f t="shared" si="7"/>
        <v>204.3</v>
      </c>
      <c r="K92" s="15">
        <f>VLOOKUP(A:A,[1]TDSheet!$A:$R,18,0)</f>
        <v>100</v>
      </c>
      <c r="L92" s="15">
        <f>VLOOKUP(A:A,[1]TDSheet!$A:$T,20,0)</f>
        <v>0</v>
      </c>
      <c r="M92" s="15">
        <f>VLOOKUP(A:A,[1]TDSheet!$A:$O,15,0)</f>
        <v>70</v>
      </c>
      <c r="N92" s="15"/>
      <c r="O92" s="15"/>
      <c r="P92" s="15"/>
      <c r="Q92" s="15"/>
      <c r="R92" s="15"/>
      <c r="S92" s="15">
        <f t="shared" si="8"/>
        <v>64</v>
      </c>
      <c r="T92" s="17">
        <v>60</v>
      </c>
      <c r="U92" s="19">
        <f t="shared" si="9"/>
        <v>8</v>
      </c>
      <c r="V92" s="15">
        <f t="shared" si="10"/>
        <v>4.40625</v>
      </c>
      <c r="W92" s="15"/>
      <c r="X92" s="15"/>
      <c r="Y92" s="15">
        <f>VLOOKUP(A:A,[1]TDSheet!$A:$Y,25,0)</f>
        <v>47.791000000000004</v>
      </c>
      <c r="Z92" s="15">
        <f>VLOOKUP(A:A,[1]TDSheet!$A:$Z,26,0)</f>
        <v>59.494000000000007</v>
      </c>
      <c r="AA92" s="15">
        <f>VLOOKUP(A:A,[1]TDSheet!$A:$AA,27,0)</f>
        <v>62.440800000000003</v>
      </c>
      <c r="AB92" s="15">
        <v>0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11"/>
        <v>60</v>
      </c>
      <c r="AF92" s="15"/>
      <c r="AG92" s="15"/>
    </row>
    <row r="93" spans="1:33" s="1" customFormat="1" ht="11.1" customHeight="1" outlineLevel="1" x14ac:dyDescent="0.2">
      <c r="A93" s="7" t="s">
        <v>95</v>
      </c>
      <c r="B93" s="7" t="s">
        <v>9</v>
      </c>
      <c r="C93" s="8">
        <v>91.265000000000001</v>
      </c>
      <c r="D93" s="8">
        <v>88.974999999999994</v>
      </c>
      <c r="E93" s="22">
        <v>187</v>
      </c>
      <c r="F93" s="22">
        <v>151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89.3</v>
      </c>
      <c r="J93" s="15">
        <f t="shared" si="7"/>
        <v>97.7</v>
      </c>
      <c r="K93" s="15">
        <f>VLOOKUP(A:A,[1]TDSheet!$A:$R,18,0)</f>
        <v>70</v>
      </c>
      <c r="L93" s="15">
        <f>VLOOKUP(A:A,[1]TDSheet!$A:$T,20,0)</f>
        <v>0</v>
      </c>
      <c r="M93" s="15">
        <f>VLOOKUP(A:A,[1]TDSheet!$A:$O,15,0)</f>
        <v>50</v>
      </c>
      <c r="N93" s="15"/>
      <c r="O93" s="15"/>
      <c r="P93" s="15"/>
      <c r="Q93" s="15"/>
      <c r="R93" s="15"/>
      <c r="S93" s="15">
        <f t="shared" si="8"/>
        <v>37.4</v>
      </c>
      <c r="T93" s="17">
        <v>30</v>
      </c>
      <c r="U93" s="19">
        <f t="shared" si="9"/>
        <v>8.0481283422459899</v>
      </c>
      <c r="V93" s="15">
        <f t="shared" si="10"/>
        <v>4.0374331550802145</v>
      </c>
      <c r="W93" s="15"/>
      <c r="X93" s="15"/>
      <c r="Y93" s="15">
        <f>VLOOKUP(A:A,[1]TDSheet!$A:$Y,25,0)</f>
        <v>28.179000000000002</v>
      </c>
      <c r="Z93" s="15">
        <f>VLOOKUP(A:A,[1]TDSheet!$A:$Z,26,0)</f>
        <v>24.558799999999998</v>
      </c>
      <c r="AA93" s="15">
        <f>VLOOKUP(A:A,[1]TDSheet!$A:$AA,27,0)</f>
        <v>39.250799999999998</v>
      </c>
      <c r="AB93" s="15">
        <f>VLOOKUP(A:A,[3]TDSheet!$A:$D,4,0)</f>
        <v>9.3490000000000002</v>
      </c>
      <c r="AC93" s="15" t="str">
        <f>VLOOKUP(A:A,[1]TDSheet!$A:$AC,29,0)</f>
        <v>костик</v>
      </c>
      <c r="AD93" s="15" t="e">
        <f>VLOOKUP(A:A,[1]TDSheet!$A:$AD,30,0)</f>
        <v>#N/A</v>
      </c>
      <c r="AE93" s="15">
        <f t="shared" si="11"/>
        <v>30</v>
      </c>
      <c r="AF93" s="15"/>
      <c r="AG93" s="15"/>
    </row>
    <row r="94" spans="1:33" s="1" customFormat="1" ht="11.1" customHeight="1" outlineLevel="1" x14ac:dyDescent="0.2">
      <c r="A94" s="7" t="s">
        <v>96</v>
      </c>
      <c r="B94" s="7" t="s">
        <v>9</v>
      </c>
      <c r="C94" s="8">
        <v>858.572</v>
      </c>
      <c r="D94" s="8">
        <v>600.00099999999998</v>
      </c>
      <c r="E94" s="22">
        <v>3762</v>
      </c>
      <c r="F94" s="22">
        <v>3105</v>
      </c>
      <c r="G94" s="1">
        <f>VLOOKUP(A:A,[1]TDSheet!$A:$G,7,0)</f>
        <v>1</v>
      </c>
      <c r="H94" s="1" t="e">
        <f>VLOOKUP(A:A,[1]TDSheet!$A:$H,8,0)</f>
        <v>#N/A</v>
      </c>
      <c r="I94" s="15">
        <f>VLOOKUP(A:A,[2]TDSheet!$A:$F,6,0)</f>
        <v>1104.075</v>
      </c>
      <c r="J94" s="15">
        <f t="shared" si="7"/>
        <v>2657.9250000000002</v>
      </c>
      <c r="K94" s="15">
        <f>VLOOKUP(A:A,[1]TDSheet!$A:$R,18,0)</f>
        <v>240</v>
      </c>
      <c r="L94" s="15">
        <f>VLOOKUP(A:A,[1]TDSheet!$A:$T,20,0)</f>
        <v>500</v>
      </c>
      <c r="M94" s="15">
        <f>VLOOKUP(A:A,[1]TDSheet!$A:$O,15,0)</f>
        <v>900</v>
      </c>
      <c r="N94" s="15"/>
      <c r="O94" s="15"/>
      <c r="P94" s="15"/>
      <c r="Q94" s="15"/>
      <c r="R94" s="15"/>
      <c r="S94" s="15">
        <f t="shared" si="8"/>
        <v>752.4</v>
      </c>
      <c r="T94" s="17">
        <v>1200</v>
      </c>
      <c r="U94" s="19">
        <f t="shared" si="9"/>
        <v>7.9013822434875065</v>
      </c>
      <c r="V94" s="15">
        <f t="shared" si="10"/>
        <v>4.1267942583732058</v>
      </c>
      <c r="W94" s="15"/>
      <c r="X94" s="15"/>
      <c r="Y94" s="15">
        <f>VLOOKUP(A:A,[1]TDSheet!$A:$Y,25,0)</f>
        <v>588.4</v>
      </c>
      <c r="Z94" s="15">
        <f>VLOOKUP(A:A,[1]TDSheet!$A:$Z,26,0)</f>
        <v>863.8</v>
      </c>
      <c r="AA94" s="15">
        <f>VLOOKUP(A:A,[1]TDSheet!$A:$AA,27,0)</f>
        <v>803.4</v>
      </c>
      <c r="AB94" s="15">
        <v>0</v>
      </c>
      <c r="AC94" s="15" t="str">
        <f>VLOOKUP(A:A,[1]TDSheet!$A:$AC,29,0)</f>
        <v>кофшар</v>
      </c>
      <c r="AD94" s="15" t="str">
        <f>VLOOKUP(A:A,[1]TDSheet!$A:$AD,30,0)</f>
        <v>кофшар</v>
      </c>
      <c r="AE94" s="15">
        <f t="shared" si="11"/>
        <v>1200</v>
      </c>
      <c r="AF94" s="15"/>
      <c r="AG94" s="15"/>
    </row>
    <row r="95" spans="1:33" s="1" customFormat="1" ht="11.1" customHeight="1" outlineLevel="1" x14ac:dyDescent="0.2">
      <c r="A95" s="7" t="s">
        <v>111</v>
      </c>
      <c r="B95" s="7" t="s">
        <v>8</v>
      </c>
      <c r="C95" s="8"/>
      <c r="D95" s="8">
        <v>60</v>
      </c>
      <c r="E95" s="8">
        <v>0</v>
      </c>
      <c r="F95" s="8">
        <v>60</v>
      </c>
      <c r="G95" s="13">
        <v>0.16</v>
      </c>
      <c r="H95" s="1" t="e">
        <f>VLOOKUP(A:A,[1]TDSheet!$A:$H,8,0)</f>
        <v>#N/A</v>
      </c>
      <c r="I95" s="15">
        <f>VLOOKUP(A:A,[2]TDSheet!$A:$F,6,0)</f>
        <v>2</v>
      </c>
      <c r="J95" s="15">
        <f t="shared" si="7"/>
        <v>-2</v>
      </c>
      <c r="K95" s="15">
        <v>0</v>
      </c>
      <c r="L95" s="15">
        <v>0</v>
      </c>
      <c r="M95" s="15">
        <v>0</v>
      </c>
      <c r="N95" s="15"/>
      <c r="O95" s="15"/>
      <c r="P95" s="15"/>
      <c r="Q95" s="15"/>
      <c r="R95" s="15"/>
      <c r="S95" s="15">
        <f t="shared" si="8"/>
        <v>0</v>
      </c>
      <c r="T95" s="17"/>
      <c r="U95" s="19" t="e">
        <f t="shared" si="9"/>
        <v>#DIV/0!</v>
      </c>
      <c r="V95" s="15" t="e">
        <f t="shared" si="10"/>
        <v>#DIV/0!</v>
      </c>
      <c r="W95" s="15"/>
      <c r="X95" s="15"/>
      <c r="Y95" s="15">
        <v>0</v>
      </c>
      <c r="Z95" s="15">
        <v>0</v>
      </c>
      <c r="AA95" s="15">
        <v>0</v>
      </c>
      <c r="AB95" s="15">
        <v>0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11"/>
        <v>0</v>
      </c>
      <c r="AF95" s="15"/>
      <c r="AG95" s="15"/>
    </row>
    <row r="96" spans="1:33" s="1" customFormat="1" ht="11.1" customHeight="1" outlineLevel="1" x14ac:dyDescent="0.2">
      <c r="A96" s="7" t="s">
        <v>112</v>
      </c>
      <c r="B96" s="7" t="s">
        <v>8</v>
      </c>
      <c r="C96" s="8"/>
      <c r="D96" s="8">
        <v>120</v>
      </c>
      <c r="E96" s="8">
        <v>18</v>
      </c>
      <c r="F96" s="8">
        <v>102</v>
      </c>
      <c r="G96" s="13">
        <v>0.6</v>
      </c>
      <c r="H96" s="1" t="e">
        <f>VLOOKUP(A:A,[1]TDSheet!$A:$H,8,0)</f>
        <v>#N/A</v>
      </c>
      <c r="I96" s="15">
        <f>VLOOKUP(A:A,[2]TDSheet!$A:$F,6,0)</f>
        <v>18</v>
      </c>
      <c r="J96" s="15">
        <f t="shared" si="7"/>
        <v>0</v>
      </c>
      <c r="K96" s="15">
        <v>0</v>
      </c>
      <c r="L96" s="15">
        <v>0</v>
      </c>
      <c r="M96" s="15">
        <v>0</v>
      </c>
      <c r="N96" s="15"/>
      <c r="O96" s="15"/>
      <c r="P96" s="15"/>
      <c r="Q96" s="15"/>
      <c r="R96" s="15"/>
      <c r="S96" s="15">
        <f t="shared" si="8"/>
        <v>3.6</v>
      </c>
      <c r="T96" s="17"/>
      <c r="U96" s="19">
        <f t="shared" si="9"/>
        <v>28.333333333333332</v>
      </c>
      <c r="V96" s="15">
        <f t="shared" si="10"/>
        <v>28.333333333333332</v>
      </c>
      <c r="W96" s="15"/>
      <c r="X96" s="15"/>
      <c r="Y96" s="15">
        <v>0</v>
      </c>
      <c r="Z96" s="15">
        <v>0</v>
      </c>
      <c r="AA96" s="15">
        <v>0</v>
      </c>
      <c r="AB96" s="15">
        <f>VLOOKUP(A:A,[3]TDSheet!$A:$D,4,0)</f>
        <v>18</v>
      </c>
      <c r="AC96" s="15" t="e">
        <f>VLOOKUP(A:A,[1]TDSheet!$A:$AC,29,0)</f>
        <v>#N/A</v>
      </c>
      <c r="AD96" s="15" t="e">
        <f>VLOOKUP(A:A,[1]TDSheet!$A:$AD,30,0)</f>
        <v>#N/A</v>
      </c>
      <c r="AE96" s="15">
        <f t="shared" si="11"/>
        <v>0</v>
      </c>
      <c r="AF96" s="15"/>
      <c r="AG96" s="15"/>
    </row>
    <row r="97" spans="1:33" s="1" customFormat="1" ht="11.1" customHeight="1" outlineLevel="1" x14ac:dyDescent="0.2">
      <c r="A97" s="7" t="s">
        <v>97</v>
      </c>
      <c r="B97" s="7" t="s">
        <v>9</v>
      </c>
      <c r="C97" s="8">
        <v>183.982</v>
      </c>
      <c r="D97" s="8">
        <v>263.46499999999997</v>
      </c>
      <c r="E97" s="8">
        <v>328.24700000000001</v>
      </c>
      <c r="F97" s="8">
        <v>110.648</v>
      </c>
      <c r="G97" s="1">
        <f>VLOOKUP(A:A,[1]TDSheet!$A:$G,7,0)</f>
        <v>1</v>
      </c>
      <c r="H97" s="1" t="e">
        <f>VLOOKUP(A:A,[1]TDSheet!$A:$H,8,0)</f>
        <v>#N/A</v>
      </c>
      <c r="I97" s="15">
        <f>VLOOKUP(A:A,[2]TDSheet!$A:$F,6,0)</f>
        <v>323.60000000000002</v>
      </c>
      <c r="J97" s="15">
        <f t="shared" si="7"/>
        <v>4.6469999999999914</v>
      </c>
      <c r="K97" s="15">
        <f>VLOOKUP(A:A,[1]TDSheet!$A:$R,18,0)</f>
        <v>0</v>
      </c>
      <c r="L97" s="15">
        <f>VLOOKUP(A:A,[1]TDSheet!$A:$T,20,0)</f>
        <v>0</v>
      </c>
      <c r="M97" s="15">
        <f>VLOOKUP(A:A,[1]TDSheet!$A:$O,15,0)</f>
        <v>40</v>
      </c>
      <c r="N97" s="15"/>
      <c r="O97" s="15"/>
      <c r="P97" s="15"/>
      <c r="Q97" s="15"/>
      <c r="R97" s="15"/>
      <c r="S97" s="15">
        <f t="shared" si="8"/>
        <v>65.6494</v>
      </c>
      <c r="T97" s="17">
        <v>250</v>
      </c>
      <c r="U97" s="19">
        <f t="shared" si="9"/>
        <v>6.1028432856964425</v>
      </c>
      <c r="V97" s="15">
        <f t="shared" si="10"/>
        <v>1.6854380999674026</v>
      </c>
      <c r="W97" s="15"/>
      <c r="X97" s="15"/>
      <c r="Y97" s="15">
        <f>VLOOKUP(A:A,[1]TDSheet!$A:$Y,25,0)</f>
        <v>0</v>
      </c>
      <c r="Z97" s="15">
        <f>VLOOKUP(A:A,[1]TDSheet!$A:$Z,26,0)</f>
        <v>0</v>
      </c>
      <c r="AA97" s="15">
        <f>VLOOKUP(A:A,[1]TDSheet!$A:$AA,27,0)</f>
        <v>0</v>
      </c>
      <c r="AB97" s="15">
        <f>VLOOKUP(A:A,[3]TDSheet!$A:$D,4,0)</f>
        <v>48.543999999999997</v>
      </c>
      <c r="AC97" s="15" t="str">
        <f>VLOOKUP(A:A,[1]TDSheet!$A:$AC,29,0)</f>
        <v>зв60</v>
      </c>
      <c r="AD97" s="15" t="e">
        <f>VLOOKUP(A:A,[1]TDSheet!$A:$AD,30,0)</f>
        <v>#N/A</v>
      </c>
      <c r="AE97" s="15">
        <f t="shared" si="11"/>
        <v>250</v>
      </c>
      <c r="AF97" s="15"/>
      <c r="AG97" s="15"/>
    </row>
    <row r="98" spans="1:33" s="1" customFormat="1" ht="11.1" customHeight="1" outlineLevel="1" x14ac:dyDescent="0.2">
      <c r="A98" s="7" t="s">
        <v>98</v>
      </c>
      <c r="B98" s="7" t="s">
        <v>8</v>
      </c>
      <c r="C98" s="8">
        <v>80</v>
      </c>
      <c r="D98" s="8">
        <v>388</v>
      </c>
      <c r="E98" s="8">
        <v>313</v>
      </c>
      <c r="F98" s="8">
        <v>149</v>
      </c>
      <c r="G98" s="1">
        <f>VLOOKUP(A:A,[1]TDSheet!$A:$G,7,0)</f>
        <v>0.35</v>
      </c>
      <c r="H98" s="1">
        <f>VLOOKUP(A:A,[1]TDSheet!$A:$H,8,0)</f>
        <v>60</v>
      </c>
      <c r="I98" s="15">
        <f>VLOOKUP(A:A,[2]TDSheet!$A:$F,6,0)</f>
        <v>330</v>
      </c>
      <c r="J98" s="15">
        <f t="shared" si="7"/>
        <v>-17</v>
      </c>
      <c r="K98" s="15">
        <f>VLOOKUP(A:A,[1]TDSheet!$A:$R,18,0)</f>
        <v>120</v>
      </c>
      <c r="L98" s="15">
        <f>VLOOKUP(A:A,[1]TDSheet!$A:$T,20,0)</f>
        <v>0</v>
      </c>
      <c r="M98" s="15">
        <f>VLOOKUP(A:A,[1]TDSheet!$A:$O,15,0)</f>
        <v>40</v>
      </c>
      <c r="N98" s="15"/>
      <c r="O98" s="15"/>
      <c r="P98" s="15"/>
      <c r="Q98" s="15"/>
      <c r="R98" s="15"/>
      <c r="S98" s="15">
        <f t="shared" si="8"/>
        <v>62.6</v>
      </c>
      <c r="T98" s="17">
        <v>200</v>
      </c>
      <c r="U98" s="19">
        <f t="shared" si="9"/>
        <v>8.1309904153354626</v>
      </c>
      <c r="V98" s="15">
        <f t="shared" si="10"/>
        <v>2.380191693290735</v>
      </c>
      <c r="W98" s="15"/>
      <c r="X98" s="15"/>
      <c r="Y98" s="15">
        <f>VLOOKUP(A:A,[1]TDSheet!$A:$Y,25,0)</f>
        <v>31.2</v>
      </c>
      <c r="Z98" s="15">
        <f>VLOOKUP(A:A,[1]TDSheet!$A:$Z,26,0)</f>
        <v>66.2</v>
      </c>
      <c r="AA98" s="15">
        <f>VLOOKUP(A:A,[1]TDSheet!$A:$AA,27,0)</f>
        <v>44.6</v>
      </c>
      <c r="AB98" s="15">
        <f>VLOOKUP(A:A,[3]TDSheet!$A:$D,4,0)</f>
        <v>73</v>
      </c>
      <c r="AC98" s="15" t="str">
        <f>VLOOKUP(A:A,[1]TDSheet!$A:$AC,29,0)</f>
        <v>костик</v>
      </c>
      <c r="AD98" s="15" t="e">
        <f>VLOOKUP(A:A,[1]TDSheet!$A:$AD,30,0)</f>
        <v>#N/A</v>
      </c>
      <c r="AE98" s="15">
        <f t="shared" si="11"/>
        <v>70</v>
      </c>
      <c r="AF98" s="15"/>
      <c r="AG98" s="15"/>
    </row>
    <row r="99" spans="1:33" s="1" customFormat="1" ht="11.1" customHeight="1" outlineLevel="1" x14ac:dyDescent="0.2">
      <c r="A99" s="7" t="s">
        <v>99</v>
      </c>
      <c r="B99" s="7" t="s">
        <v>9</v>
      </c>
      <c r="C99" s="8">
        <v>54.276000000000003</v>
      </c>
      <c r="D99" s="8">
        <v>213.24299999999999</v>
      </c>
      <c r="E99" s="8">
        <v>149.16200000000001</v>
      </c>
      <c r="F99" s="8">
        <v>115.279</v>
      </c>
      <c r="G99" s="1">
        <f>VLOOKUP(A:A,[1]TDSheet!$A:$G,7,0)</f>
        <v>1</v>
      </c>
      <c r="H99" s="1" t="e">
        <f>VLOOKUP(A:A,[1]TDSheet!$A:$H,8,0)</f>
        <v>#N/A</v>
      </c>
      <c r="I99" s="15">
        <f>VLOOKUP(A:A,[2]TDSheet!$A:$F,6,0)</f>
        <v>154.5</v>
      </c>
      <c r="J99" s="15">
        <f t="shared" si="7"/>
        <v>-5.3379999999999939</v>
      </c>
      <c r="K99" s="15">
        <f>VLOOKUP(A:A,[1]TDSheet!$A:$R,18,0)</f>
        <v>40</v>
      </c>
      <c r="L99" s="15">
        <f>VLOOKUP(A:A,[1]TDSheet!$A:$T,20,0)</f>
        <v>0</v>
      </c>
      <c r="M99" s="15">
        <f>VLOOKUP(A:A,[1]TDSheet!$A:$O,15,0)</f>
        <v>50</v>
      </c>
      <c r="N99" s="15"/>
      <c r="O99" s="15"/>
      <c r="P99" s="15"/>
      <c r="Q99" s="15"/>
      <c r="R99" s="15"/>
      <c r="S99" s="15">
        <f t="shared" si="8"/>
        <v>29.8324</v>
      </c>
      <c r="T99" s="17">
        <v>40</v>
      </c>
      <c r="U99" s="19">
        <f t="shared" si="9"/>
        <v>8.2218996795430463</v>
      </c>
      <c r="V99" s="15">
        <f t="shared" si="10"/>
        <v>3.8642214505034795</v>
      </c>
      <c r="W99" s="15"/>
      <c r="X99" s="15"/>
      <c r="Y99" s="15">
        <f>VLOOKUP(A:A,[1]TDSheet!$A:$Y,25,0)</f>
        <v>3.742</v>
      </c>
      <c r="Z99" s="15">
        <f>VLOOKUP(A:A,[1]TDSheet!$A:$Z,26,0)</f>
        <v>5.8252000000000006</v>
      </c>
      <c r="AA99" s="15">
        <f>VLOOKUP(A:A,[1]TDSheet!$A:$AA,27,0)</f>
        <v>21.2</v>
      </c>
      <c r="AB99" s="15">
        <f>VLOOKUP(A:A,[3]TDSheet!$A:$D,4,0)</f>
        <v>32.267000000000003</v>
      </c>
      <c r="AC99" s="15" t="str">
        <f>VLOOKUP(A:A,[1]TDSheet!$A:$AC,29,0)</f>
        <v>костик</v>
      </c>
      <c r="AD99" s="15" t="e">
        <f>VLOOKUP(A:A,[1]TDSheet!$A:$AD,30,0)</f>
        <v>#N/A</v>
      </c>
      <c r="AE99" s="15">
        <f t="shared" si="11"/>
        <v>40</v>
      </c>
      <c r="AF99" s="15"/>
      <c r="AG99" s="15"/>
    </row>
    <row r="100" spans="1:33" s="1" customFormat="1" ht="11.1" customHeight="1" outlineLevel="1" x14ac:dyDescent="0.2">
      <c r="A100" s="7" t="s">
        <v>100</v>
      </c>
      <c r="B100" s="7" t="s">
        <v>8</v>
      </c>
      <c r="C100" s="8">
        <v>119</v>
      </c>
      <c r="D100" s="8">
        <v>371</v>
      </c>
      <c r="E100" s="8">
        <v>266</v>
      </c>
      <c r="F100" s="8">
        <v>205</v>
      </c>
      <c r="G100" s="1">
        <f>VLOOKUP(A:A,[1]TDSheet!$A:$G,7,0)</f>
        <v>0.27</v>
      </c>
      <c r="H100" s="1" t="e">
        <f>VLOOKUP(A:A,[1]TDSheet!$A:$H,8,0)</f>
        <v>#N/A</v>
      </c>
      <c r="I100" s="15">
        <f>VLOOKUP(A:A,[2]TDSheet!$A:$F,6,0)</f>
        <v>270</v>
      </c>
      <c r="J100" s="15">
        <f t="shared" si="7"/>
        <v>-4</v>
      </c>
      <c r="K100" s="15">
        <f>VLOOKUP(A:A,[1]TDSheet!$A:$R,18,0)</f>
        <v>80</v>
      </c>
      <c r="L100" s="15">
        <f>VLOOKUP(A:A,[1]TDSheet!$A:$T,20,0)</f>
        <v>0</v>
      </c>
      <c r="M100" s="15">
        <f>VLOOKUP(A:A,[1]TDSheet!$A:$O,15,0)</f>
        <v>80</v>
      </c>
      <c r="N100" s="15"/>
      <c r="O100" s="15"/>
      <c r="P100" s="15"/>
      <c r="Q100" s="15"/>
      <c r="R100" s="15"/>
      <c r="S100" s="15">
        <f t="shared" si="8"/>
        <v>53.2</v>
      </c>
      <c r="T100" s="17">
        <v>80</v>
      </c>
      <c r="U100" s="19">
        <f t="shared" si="9"/>
        <v>8.3646616541353378</v>
      </c>
      <c r="V100" s="15">
        <f t="shared" si="10"/>
        <v>3.8533834586466162</v>
      </c>
      <c r="W100" s="15"/>
      <c r="X100" s="15"/>
      <c r="Y100" s="15">
        <f>VLOOKUP(A:A,[1]TDSheet!$A:$Y,25,0)</f>
        <v>20.399999999999999</v>
      </c>
      <c r="Z100" s="15">
        <f>VLOOKUP(A:A,[1]TDSheet!$A:$Z,26,0)</f>
        <v>20.399999999999999</v>
      </c>
      <c r="AA100" s="15">
        <f>VLOOKUP(A:A,[1]TDSheet!$A:$AA,27,0)</f>
        <v>26</v>
      </c>
      <c r="AB100" s="15">
        <f>VLOOKUP(A:A,[3]TDSheet!$A:$D,4,0)</f>
        <v>44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11"/>
        <v>21.6</v>
      </c>
      <c r="AF100" s="15"/>
      <c r="AG100" s="15"/>
    </row>
    <row r="101" spans="1:33" s="1" customFormat="1" ht="11.1" customHeight="1" outlineLevel="1" x14ac:dyDescent="0.2">
      <c r="A101" s="7" t="s">
        <v>113</v>
      </c>
      <c r="B101" s="7" t="s">
        <v>9</v>
      </c>
      <c r="C101" s="8">
        <v>38.56</v>
      </c>
      <c r="D101" s="8"/>
      <c r="E101" s="8">
        <v>4.3540000000000001</v>
      </c>
      <c r="F101" s="8">
        <v>34.206000000000003</v>
      </c>
      <c r="G101" s="1">
        <f>VLOOKUP(A:A,[1]TDSheet!$A:$G,7,0)</f>
        <v>1</v>
      </c>
      <c r="H101" s="1" t="e">
        <f>VLOOKUP(A:A,[1]TDSheet!$A:$H,8,0)</f>
        <v>#N/A</v>
      </c>
      <c r="I101" s="15">
        <f>VLOOKUP(A:A,[2]TDSheet!$A:$F,6,0)</f>
        <v>4</v>
      </c>
      <c r="J101" s="15">
        <f t="shared" si="7"/>
        <v>0.35400000000000009</v>
      </c>
      <c r="K101" s="15">
        <f>VLOOKUP(A:A,[1]TDSheet!$A:$R,18,0)</f>
        <v>0</v>
      </c>
      <c r="L101" s="15">
        <f>VLOOKUP(A:A,[1]TDSheet!$A:$T,20,0)</f>
        <v>0</v>
      </c>
      <c r="M101" s="15">
        <f>VLOOKUP(A:A,[1]TDSheet!$A:$O,15,0)</f>
        <v>0</v>
      </c>
      <c r="N101" s="15"/>
      <c r="O101" s="15"/>
      <c r="P101" s="15"/>
      <c r="Q101" s="15"/>
      <c r="R101" s="15"/>
      <c r="S101" s="15">
        <f t="shared" si="8"/>
        <v>0.87080000000000002</v>
      </c>
      <c r="T101" s="17"/>
      <c r="U101" s="19">
        <f t="shared" si="9"/>
        <v>39.281120808452002</v>
      </c>
      <c r="V101" s="15">
        <f t="shared" si="10"/>
        <v>39.281120808452002</v>
      </c>
      <c r="W101" s="15"/>
      <c r="X101" s="15"/>
      <c r="Y101" s="15">
        <f>VLOOKUP(A:A,[1]TDSheet!$A:$Y,25,0)</f>
        <v>0</v>
      </c>
      <c r="Z101" s="15">
        <f>VLOOKUP(A:A,[1]TDSheet!$A:$Z,26,0)</f>
        <v>0</v>
      </c>
      <c r="AA101" s="15">
        <f>VLOOKUP(A:A,[1]TDSheet!$A:$AA,27,0)</f>
        <v>0</v>
      </c>
      <c r="AB101" s="15">
        <f>VLOOKUP(A:A,[3]TDSheet!$A:$D,4,0)</f>
        <v>1.157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11"/>
        <v>0</v>
      </c>
      <c r="AF101" s="15"/>
      <c r="AG101" s="15"/>
    </row>
    <row r="102" spans="1:33" s="1" customFormat="1" ht="11.1" customHeight="1" outlineLevel="1" x14ac:dyDescent="0.2">
      <c r="A102" s="7" t="s">
        <v>114</v>
      </c>
      <c r="B102" s="7" t="s">
        <v>9</v>
      </c>
      <c r="C102" s="8">
        <v>18.529</v>
      </c>
      <c r="D102" s="8">
        <v>29.759</v>
      </c>
      <c r="E102" s="8">
        <v>16.776</v>
      </c>
      <c r="F102" s="8">
        <v>24.315999999999999</v>
      </c>
      <c r="G102" s="1">
        <f>VLOOKUP(A:A,[1]TDSheet!$A:$G,7,0)</f>
        <v>1</v>
      </c>
      <c r="H102" s="1" t="e">
        <f>VLOOKUP(A:A,[1]TDSheet!$A:$H,8,0)</f>
        <v>#N/A</v>
      </c>
      <c r="I102" s="15">
        <f>VLOOKUP(A:A,[2]TDSheet!$A:$F,6,0)</f>
        <v>23.044</v>
      </c>
      <c r="J102" s="15">
        <f t="shared" si="7"/>
        <v>-6.2680000000000007</v>
      </c>
      <c r="K102" s="15">
        <f>VLOOKUP(A:A,[1]TDSheet!$A:$R,18,0)</f>
        <v>0</v>
      </c>
      <c r="L102" s="15">
        <f>VLOOKUP(A:A,[1]TDSheet!$A:$T,20,0)</f>
        <v>0</v>
      </c>
      <c r="M102" s="15">
        <f>VLOOKUP(A:A,[1]TDSheet!$A:$O,15,0)</f>
        <v>0</v>
      </c>
      <c r="N102" s="15"/>
      <c r="O102" s="15"/>
      <c r="P102" s="15"/>
      <c r="Q102" s="15"/>
      <c r="R102" s="15"/>
      <c r="S102" s="15">
        <f t="shared" si="8"/>
        <v>3.3552</v>
      </c>
      <c r="T102" s="17"/>
      <c r="U102" s="19">
        <f t="shared" si="9"/>
        <v>7.2472579876013352</v>
      </c>
      <c r="V102" s="15">
        <f t="shared" si="10"/>
        <v>7.2472579876013352</v>
      </c>
      <c r="W102" s="15"/>
      <c r="X102" s="15"/>
      <c r="Y102" s="15">
        <f>VLOOKUP(A:A,[1]TDSheet!$A:$Y,25,0)</f>
        <v>0</v>
      </c>
      <c r="Z102" s="15">
        <f>VLOOKUP(A:A,[1]TDSheet!$A:$Z,26,0)</f>
        <v>0</v>
      </c>
      <c r="AA102" s="15">
        <f>VLOOKUP(A:A,[1]TDSheet!$A:$AA,27,0)</f>
        <v>0</v>
      </c>
      <c r="AB102" s="15">
        <v>0</v>
      </c>
      <c r="AC102" s="15" t="str">
        <f>VLOOKUP(A:A,[1]TDSheet!$A:$AC,29,0)</f>
        <v>Вит</v>
      </c>
      <c r="AD102" s="15" t="e">
        <f>VLOOKUP(A:A,[1]TDSheet!$A:$AD,30,0)</f>
        <v>#N/A</v>
      </c>
      <c r="AE102" s="15">
        <f t="shared" si="11"/>
        <v>0</v>
      </c>
      <c r="AF102" s="15"/>
      <c r="AG102" s="15"/>
    </row>
    <row r="103" spans="1:33" s="1" customFormat="1" ht="11.1" customHeight="1" outlineLevel="1" x14ac:dyDescent="0.2">
      <c r="A103" s="7" t="s">
        <v>101</v>
      </c>
      <c r="B103" s="7" t="s">
        <v>8</v>
      </c>
      <c r="C103" s="8">
        <v>40</v>
      </c>
      <c r="D103" s="8">
        <v>200</v>
      </c>
      <c r="E103" s="22">
        <v>93</v>
      </c>
      <c r="F103" s="22">
        <v>147</v>
      </c>
      <c r="G103" s="1">
        <v>0</v>
      </c>
      <c r="H103" s="1" t="e">
        <f>VLOOKUP(A:A,[1]TDSheet!$A:$H,8,0)</f>
        <v>#N/A</v>
      </c>
      <c r="I103" s="15">
        <f>VLOOKUP(A:A,[2]TDSheet!$A:$F,6,0)</f>
        <v>100</v>
      </c>
      <c r="J103" s="15">
        <f t="shared" si="7"/>
        <v>-7</v>
      </c>
      <c r="K103" s="15">
        <f>VLOOKUP(A:A,[1]TDSheet!$A:$R,18,0)</f>
        <v>0</v>
      </c>
      <c r="L103" s="15">
        <f>VLOOKUP(A:A,[1]TDSheet!$A:$T,20,0)</f>
        <v>0</v>
      </c>
      <c r="M103" s="15">
        <f>VLOOKUP(A:A,[1]TDSheet!$A:$O,15,0)</f>
        <v>0</v>
      </c>
      <c r="N103" s="15"/>
      <c r="O103" s="15"/>
      <c r="P103" s="15"/>
      <c r="Q103" s="15"/>
      <c r="R103" s="15"/>
      <c r="S103" s="15">
        <f t="shared" si="8"/>
        <v>18.600000000000001</v>
      </c>
      <c r="T103" s="17"/>
      <c r="U103" s="19">
        <f t="shared" si="9"/>
        <v>7.9032258064516121</v>
      </c>
      <c r="V103" s="15">
        <f t="shared" si="10"/>
        <v>7.9032258064516121</v>
      </c>
      <c r="W103" s="15"/>
      <c r="X103" s="15"/>
      <c r="Y103" s="15">
        <f>VLOOKUP(A:A,[1]TDSheet!$A:$Y,25,0)</f>
        <v>0</v>
      </c>
      <c r="Z103" s="15">
        <f>VLOOKUP(A:A,[1]TDSheet!$A:$Z,26,0)</f>
        <v>0</v>
      </c>
      <c r="AA103" s="15">
        <f>VLOOKUP(A:A,[1]TDSheet!$A:$AA,27,0)</f>
        <v>0</v>
      </c>
      <c r="AB103" s="15">
        <f>VLOOKUP(A:A,[3]TDSheet!$A:$D,4,0)</f>
        <v>22</v>
      </c>
      <c r="AC103" s="15" t="str">
        <f>VLOOKUP(A:A,[1]TDSheet!$A:$AC,29,0)</f>
        <v>увел</v>
      </c>
      <c r="AD103" s="15" t="e">
        <f>VLOOKUP(A:A,[1]TDSheet!$A:$AD,30,0)</f>
        <v>#N/A</v>
      </c>
      <c r="AE103" s="15">
        <f t="shared" si="11"/>
        <v>0</v>
      </c>
      <c r="AF103" s="15"/>
      <c r="AG103" s="15"/>
    </row>
    <row r="104" spans="1:33" s="1" customFormat="1" ht="11.1" customHeight="1" outlineLevel="1" x14ac:dyDescent="0.2">
      <c r="A104" s="7" t="s">
        <v>115</v>
      </c>
      <c r="B104" s="7" t="s">
        <v>8</v>
      </c>
      <c r="C104" s="8">
        <v>1200</v>
      </c>
      <c r="D104" s="8">
        <v>7201</v>
      </c>
      <c r="E104" s="22">
        <v>1568</v>
      </c>
      <c r="F104" s="22">
        <v>6831</v>
      </c>
      <c r="G104" s="1">
        <f>VLOOKUP(A:A,[1]TDSheet!$A:$G,7,0)</f>
        <v>0</v>
      </c>
      <c r="H104" s="1" t="e">
        <f>VLOOKUP(A:A,[1]TDSheet!$A:$H,8,0)</f>
        <v>#N/A</v>
      </c>
      <c r="I104" s="15">
        <f>VLOOKUP(A:A,[2]TDSheet!$A:$F,6,0)</f>
        <v>1609</v>
      </c>
      <c r="J104" s="15">
        <f t="shared" si="7"/>
        <v>-41</v>
      </c>
      <c r="K104" s="15">
        <f>VLOOKUP(A:A,[1]TDSheet!$A:$R,18,0)</f>
        <v>0</v>
      </c>
      <c r="L104" s="15">
        <f>VLOOKUP(A:A,[1]TDSheet!$A:$T,20,0)</f>
        <v>0</v>
      </c>
      <c r="M104" s="15">
        <f>VLOOKUP(A:A,[1]TDSheet!$A:$O,15,0)</f>
        <v>0</v>
      </c>
      <c r="N104" s="15"/>
      <c r="O104" s="15"/>
      <c r="P104" s="15"/>
      <c r="Q104" s="15"/>
      <c r="R104" s="15"/>
      <c r="S104" s="15">
        <f t="shared" si="8"/>
        <v>313.60000000000002</v>
      </c>
      <c r="T104" s="17"/>
      <c r="U104" s="19">
        <f t="shared" si="9"/>
        <v>21.782525510204081</v>
      </c>
      <c r="V104" s="15">
        <f t="shared" si="10"/>
        <v>21.782525510204081</v>
      </c>
      <c r="W104" s="15"/>
      <c r="X104" s="15"/>
      <c r="Y104" s="15">
        <f>VLOOKUP(A:A,[1]TDSheet!$A:$Y,25,0)</f>
        <v>0</v>
      </c>
      <c r="Z104" s="15">
        <f>VLOOKUP(A:A,[1]TDSheet!$A:$Z,26,0)</f>
        <v>0</v>
      </c>
      <c r="AA104" s="15">
        <f>VLOOKUP(A:A,[1]TDSheet!$A:$AA,27,0)</f>
        <v>0</v>
      </c>
      <c r="AB104" s="15">
        <f>VLOOKUP(A:A,[3]TDSheet!$A:$D,4,0)</f>
        <v>201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11"/>
        <v>0</v>
      </c>
      <c r="AF104" s="15"/>
      <c r="AG104" s="15"/>
    </row>
    <row r="105" spans="1:33" s="1" customFormat="1" ht="11.1" customHeight="1" outlineLevel="1" x14ac:dyDescent="0.2">
      <c r="A105" s="7" t="s">
        <v>102</v>
      </c>
      <c r="B105" s="7" t="s">
        <v>9</v>
      </c>
      <c r="C105" s="8">
        <v>1016.585</v>
      </c>
      <c r="D105" s="8">
        <v>4514.4120000000003</v>
      </c>
      <c r="E105" s="22">
        <v>2374.7829999999999</v>
      </c>
      <c r="F105" s="22">
        <v>2827.25</v>
      </c>
      <c r="G105" s="1">
        <f>VLOOKUP(A:A,[1]TDSheet!$A:$G,7,0)</f>
        <v>0</v>
      </c>
      <c r="H105" s="1" t="e">
        <f>VLOOKUP(A:A,[1]TDSheet!$A:$H,8,0)</f>
        <v>#N/A</v>
      </c>
      <c r="I105" s="15">
        <f>VLOOKUP(A:A,[2]TDSheet!$A:$F,6,0)</f>
        <v>2379.5</v>
      </c>
      <c r="J105" s="15">
        <f t="shared" si="7"/>
        <v>-4.7170000000000982</v>
      </c>
      <c r="K105" s="15">
        <f>VLOOKUP(A:A,[1]TDSheet!$A:$R,18,0)</f>
        <v>0</v>
      </c>
      <c r="L105" s="15">
        <f>VLOOKUP(A:A,[1]TDSheet!$A:$T,20,0)</f>
        <v>0</v>
      </c>
      <c r="M105" s="15">
        <f>VLOOKUP(A:A,[1]TDSheet!$A:$O,15,0)</f>
        <v>0</v>
      </c>
      <c r="N105" s="15"/>
      <c r="O105" s="15"/>
      <c r="P105" s="15"/>
      <c r="Q105" s="15"/>
      <c r="R105" s="15"/>
      <c r="S105" s="15">
        <f t="shared" si="8"/>
        <v>474.95659999999998</v>
      </c>
      <c r="T105" s="17"/>
      <c r="U105" s="19">
        <f t="shared" si="9"/>
        <v>5.9526491473115648</v>
      </c>
      <c r="V105" s="15">
        <f t="shared" si="10"/>
        <v>5.9526491473115648</v>
      </c>
      <c r="W105" s="15"/>
      <c r="X105" s="15"/>
      <c r="Y105" s="15">
        <f>VLOOKUP(A:A,[1]TDSheet!$A:$Y,25,0)</f>
        <v>0</v>
      </c>
      <c r="Z105" s="15">
        <f>VLOOKUP(A:A,[1]TDSheet!$A:$Z,26,0)</f>
        <v>0</v>
      </c>
      <c r="AA105" s="15">
        <f>VLOOKUP(A:A,[1]TDSheet!$A:$AA,27,0)</f>
        <v>0</v>
      </c>
      <c r="AB105" s="15">
        <f>VLOOKUP(A:A,[3]TDSheet!$A:$D,4,0)</f>
        <v>493.94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11"/>
        <v>0</v>
      </c>
      <c r="AF105" s="15"/>
      <c r="AG105" s="15"/>
    </row>
    <row r="106" spans="1:33" s="1" customFormat="1" ht="11.1" customHeight="1" outlineLevel="1" x14ac:dyDescent="0.2">
      <c r="A106" s="7" t="s">
        <v>103</v>
      </c>
      <c r="B106" s="7" t="s">
        <v>8</v>
      </c>
      <c r="C106" s="8"/>
      <c r="D106" s="8">
        <v>2213</v>
      </c>
      <c r="E106" s="22">
        <v>511</v>
      </c>
      <c r="F106" s="22">
        <v>1671</v>
      </c>
      <c r="G106" s="1">
        <f>VLOOKUP(A:A,[1]TDSheet!$A:$G,7,0)</f>
        <v>0</v>
      </c>
      <c r="H106" s="1" t="e">
        <f>VLOOKUP(A:A,[1]TDSheet!$A:$H,8,0)</f>
        <v>#N/A</v>
      </c>
      <c r="I106" s="15">
        <f>VLOOKUP(A:A,[2]TDSheet!$A:$F,6,0)</f>
        <v>536</v>
      </c>
      <c r="J106" s="15">
        <f t="shared" si="7"/>
        <v>-25</v>
      </c>
      <c r="K106" s="15">
        <f>VLOOKUP(A:A,[1]TDSheet!$A:$R,18,0)</f>
        <v>0</v>
      </c>
      <c r="L106" s="15">
        <f>VLOOKUP(A:A,[1]TDSheet!$A:$T,20,0)</f>
        <v>0</v>
      </c>
      <c r="M106" s="15">
        <f>VLOOKUP(A:A,[1]TDSheet!$A:$O,15,0)</f>
        <v>0</v>
      </c>
      <c r="N106" s="15"/>
      <c r="O106" s="15"/>
      <c r="P106" s="15"/>
      <c r="Q106" s="15"/>
      <c r="R106" s="15"/>
      <c r="S106" s="15">
        <f t="shared" si="8"/>
        <v>102.2</v>
      </c>
      <c r="T106" s="17"/>
      <c r="U106" s="19">
        <f t="shared" si="9"/>
        <v>16.350293542074365</v>
      </c>
      <c r="V106" s="15">
        <f t="shared" si="10"/>
        <v>16.350293542074365</v>
      </c>
      <c r="W106" s="15"/>
      <c r="X106" s="15"/>
      <c r="Y106" s="15">
        <f>VLOOKUP(A:A,[1]TDSheet!$A:$Y,25,0)</f>
        <v>0</v>
      </c>
      <c r="Z106" s="15">
        <f>VLOOKUP(A:A,[1]TDSheet!$A:$Z,26,0)</f>
        <v>0</v>
      </c>
      <c r="AA106" s="15">
        <f>VLOOKUP(A:A,[1]TDSheet!$A:$AA,27,0)</f>
        <v>0</v>
      </c>
      <c r="AB106" s="15">
        <f>VLOOKUP(A:A,[3]TDSheet!$A:$D,4,0)</f>
        <v>139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11"/>
        <v>0</v>
      </c>
      <c r="AF106" s="15"/>
      <c r="AG106" s="15"/>
    </row>
    <row r="107" spans="1:33" s="1" customFormat="1" ht="11.1" customHeight="1" outlineLevel="1" x14ac:dyDescent="0.2">
      <c r="A107" s="7" t="s">
        <v>104</v>
      </c>
      <c r="B107" s="7" t="s">
        <v>8</v>
      </c>
      <c r="C107" s="8"/>
      <c r="D107" s="8">
        <v>394</v>
      </c>
      <c r="E107" s="22">
        <v>233</v>
      </c>
      <c r="F107" s="22">
        <v>119</v>
      </c>
      <c r="G107" s="1">
        <f>VLOOKUP(A:A,[1]TDSheet!$A:$G,7,0)</f>
        <v>0</v>
      </c>
      <c r="H107" s="1" t="e">
        <f>VLOOKUP(A:A,[1]TDSheet!$A:$H,8,0)</f>
        <v>#N/A</v>
      </c>
      <c r="I107" s="15">
        <f>VLOOKUP(A:A,[2]TDSheet!$A:$F,6,0)</f>
        <v>253</v>
      </c>
      <c r="J107" s="15">
        <f t="shared" si="7"/>
        <v>-20</v>
      </c>
      <c r="K107" s="15">
        <f>VLOOKUP(A:A,[1]TDSheet!$A:$R,18,0)</f>
        <v>0</v>
      </c>
      <c r="L107" s="15">
        <f>VLOOKUP(A:A,[1]TDSheet!$A:$T,20,0)</f>
        <v>0</v>
      </c>
      <c r="M107" s="15">
        <f>VLOOKUP(A:A,[1]TDSheet!$A:$O,15,0)</f>
        <v>0</v>
      </c>
      <c r="N107" s="15"/>
      <c r="O107" s="15"/>
      <c r="P107" s="15"/>
      <c r="Q107" s="15"/>
      <c r="R107" s="15"/>
      <c r="S107" s="15">
        <f t="shared" si="8"/>
        <v>46.6</v>
      </c>
      <c r="T107" s="17"/>
      <c r="U107" s="19">
        <f t="shared" si="9"/>
        <v>2.5536480686695278</v>
      </c>
      <c r="V107" s="15">
        <f t="shared" si="10"/>
        <v>2.5536480686695278</v>
      </c>
      <c r="W107" s="15"/>
      <c r="X107" s="15"/>
      <c r="Y107" s="15">
        <f>VLOOKUP(A:A,[1]TDSheet!$A:$Y,25,0)</f>
        <v>0</v>
      </c>
      <c r="Z107" s="15">
        <f>VLOOKUP(A:A,[1]TDSheet!$A:$Z,26,0)</f>
        <v>0</v>
      </c>
      <c r="AA107" s="15">
        <f>VLOOKUP(A:A,[1]TDSheet!$A:$AA,27,0)</f>
        <v>0</v>
      </c>
      <c r="AB107" s="15">
        <f>VLOOKUP(A:A,[3]TDSheet!$A:$D,4,0)</f>
        <v>53</v>
      </c>
      <c r="AC107" s="15" t="e">
        <f>VLOOKUP(A:A,[1]TDSheet!$A:$AC,29,0)</f>
        <v>#N/A</v>
      </c>
      <c r="AD107" s="15" t="e">
        <f>VLOOKUP(A:A,[1]TDSheet!$A:$AD,30,0)</f>
        <v>#N/A</v>
      </c>
      <c r="AE107" s="15">
        <f t="shared" si="11"/>
        <v>0</v>
      </c>
      <c r="AF107" s="15"/>
      <c r="AG107" s="15"/>
    </row>
    <row r="108" spans="1:33" s="1" customFormat="1" ht="11.1" customHeight="1" outlineLevel="1" x14ac:dyDescent="0.2">
      <c r="A108" s="7" t="s">
        <v>105</v>
      </c>
      <c r="B108" s="7" t="s">
        <v>9</v>
      </c>
      <c r="C108" s="8"/>
      <c r="D108" s="8">
        <v>661.87</v>
      </c>
      <c r="E108" s="22">
        <v>234.518</v>
      </c>
      <c r="F108" s="22">
        <v>281.596</v>
      </c>
      <c r="G108" s="1">
        <f>VLOOKUP(A:A,[1]TDSheet!$A:$G,7,0)</f>
        <v>0</v>
      </c>
      <c r="H108" s="1" t="e">
        <f>VLOOKUP(A:A,[1]TDSheet!$A:$H,8,0)</f>
        <v>#N/A</v>
      </c>
      <c r="I108" s="15">
        <f>VLOOKUP(A:A,[2]TDSheet!$A:$F,6,0)</f>
        <v>237.2</v>
      </c>
      <c r="J108" s="15">
        <f t="shared" si="7"/>
        <v>-2.6819999999999879</v>
      </c>
      <c r="K108" s="15">
        <f>VLOOKUP(A:A,[1]TDSheet!$A:$R,18,0)</f>
        <v>0</v>
      </c>
      <c r="L108" s="15">
        <f>VLOOKUP(A:A,[1]TDSheet!$A:$T,20,0)</f>
        <v>0</v>
      </c>
      <c r="M108" s="15">
        <f>VLOOKUP(A:A,[1]TDSheet!$A:$O,15,0)</f>
        <v>0</v>
      </c>
      <c r="N108" s="15"/>
      <c r="O108" s="15"/>
      <c r="P108" s="15"/>
      <c r="Q108" s="15"/>
      <c r="R108" s="15"/>
      <c r="S108" s="15">
        <f t="shared" si="8"/>
        <v>46.903599999999997</v>
      </c>
      <c r="T108" s="17"/>
      <c r="U108" s="19">
        <f t="shared" si="9"/>
        <v>6.0037182646961007</v>
      </c>
      <c r="V108" s="15">
        <f t="shared" si="10"/>
        <v>6.0037182646961007</v>
      </c>
      <c r="W108" s="15"/>
      <c r="X108" s="15"/>
      <c r="Y108" s="15">
        <f>VLOOKUP(A:A,[1]TDSheet!$A:$Y,25,0)</f>
        <v>0</v>
      </c>
      <c r="Z108" s="15">
        <f>VLOOKUP(A:A,[1]TDSheet!$A:$Z,26,0)</f>
        <v>0</v>
      </c>
      <c r="AA108" s="15">
        <f>VLOOKUP(A:A,[1]TDSheet!$A:$AA,27,0)</f>
        <v>0</v>
      </c>
      <c r="AB108" s="15">
        <f>VLOOKUP(A:A,[3]TDSheet!$A:$D,4,0)</f>
        <v>38.307000000000002</v>
      </c>
      <c r="AC108" s="15" t="e">
        <f>VLOOKUP(A:A,[1]TDSheet!$A:$AC,29,0)</f>
        <v>#N/A</v>
      </c>
      <c r="AD108" s="15" t="e">
        <f>VLOOKUP(A:A,[1]TDSheet!$A:$AD,30,0)</f>
        <v>#N/A</v>
      </c>
      <c r="AE108" s="15">
        <f t="shared" si="11"/>
        <v>0</v>
      </c>
      <c r="AF108" s="15"/>
      <c r="AG108" s="15"/>
    </row>
    <row r="109" spans="1:33" s="1" customFormat="1" ht="11.1" customHeight="1" outlineLevel="1" x14ac:dyDescent="0.2">
      <c r="A109" s="7" t="s">
        <v>116</v>
      </c>
      <c r="B109" s="7" t="s">
        <v>8</v>
      </c>
      <c r="C109" s="8"/>
      <c r="D109" s="8">
        <v>1320</v>
      </c>
      <c r="E109" s="22">
        <v>0</v>
      </c>
      <c r="F109" s="22">
        <v>1320</v>
      </c>
      <c r="G109" s="1">
        <f>VLOOKUP(A:A,[1]TDSheet!$A:$G,7,0)</f>
        <v>0</v>
      </c>
      <c r="H109" s="1" t="e">
        <f>VLOOKUP(A:A,[1]TDSheet!$A:$H,8,0)</f>
        <v>#N/A</v>
      </c>
      <c r="I109" s="15">
        <f>VLOOKUP(A:A,[2]TDSheet!$A:$F,6,0)</f>
        <v>6</v>
      </c>
      <c r="J109" s="15">
        <f t="shared" si="7"/>
        <v>-6</v>
      </c>
      <c r="K109" s="15">
        <f>VLOOKUP(A:A,[1]TDSheet!$A:$R,18,0)</f>
        <v>0</v>
      </c>
      <c r="L109" s="15">
        <f>VLOOKUP(A:A,[1]TDSheet!$A:$T,20,0)</f>
        <v>0</v>
      </c>
      <c r="M109" s="15">
        <f>VLOOKUP(A:A,[1]TDSheet!$A:$O,15,0)</f>
        <v>0</v>
      </c>
      <c r="N109" s="15"/>
      <c r="O109" s="15"/>
      <c r="P109" s="15"/>
      <c r="Q109" s="15"/>
      <c r="R109" s="15"/>
      <c r="S109" s="15">
        <f t="shared" si="8"/>
        <v>0</v>
      </c>
      <c r="T109" s="17"/>
      <c r="U109" s="19" t="e">
        <f t="shared" si="9"/>
        <v>#DIV/0!</v>
      </c>
      <c r="V109" s="15" t="e">
        <f t="shared" si="10"/>
        <v>#DIV/0!</v>
      </c>
      <c r="W109" s="15"/>
      <c r="X109" s="15"/>
      <c r="Y109" s="15">
        <f>VLOOKUP(A:A,[1]TDSheet!$A:$Y,25,0)</f>
        <v>0</v>
      </c>
      <c r="Z109" s="15">
        <f>VLOOKUP(A:A,[1]TDSheet!$A:$Z,26,0)</f>
        <v>0</v>
      </c>
      <c r="AA109" s="15">
        <f>VLOOKUP(A:A,[1]TDSheet!$A:$AA,27,0)</f>
        <v>0</v>
      </c>
      <c r="AB109" s="15">
        <v>0</v>
      </c>
      <c r="AC109" s="15" t="e">
        <f>VLOOKUP(A:A,[1]TDSheet!$A:$AC,29,0)</f>
        <v>#N/A</v>
      </c>
      <c r="AD109" s="15" t="e">
        <f>VLOOKUP(A:A,[1]TDSheet!$A:$AD,30,0)</f>
        <v>#N/A</v>
      </c>
      <c r="AE109" s="15">
        <f t="shared" si="11"/>
        <v>0</v>
      </c>
      <c r="AF109" s="15"/>
      <c r="AG109" s="15"/>
    </row>
    <row r="110" spans="1:33" s="1" customFormat="1" ht="11.1" customHeight="1" outlineLevel="1" x14ac:dyDescent="0.2">
      <c r="A110" s="7" t="s">
        <v>106</v>
      </c>
      <c r="B110" s="7" t="s">
        <v>8</v>
      </c>
      <c r="C110" s="8">
        <v>500</v>
      </c>
      <c r="D110" s="8">
        <v>4197</v>
      </c>
      <c r="E110" s="22">
        <v>1275</v>
      </c>
      <c r="F110" s="22">
        <v>2386</v>
      </c>
      <c r="G110" s="1">
        <f>VLOOKUP(A:A,[1]TDSheet!$A:$G,7,0)</f>
        <v>0</v>
      </c>
      <c r="H110" s="1" t="e">
        <f>VLOOKUP(A:A,[1]TDSheet!$A:$H,8,0)</f>
        <v>#N/A</v>
      </c>
      <c r="I110" s="15">
        <f>VLOOKUP(A:A,[2]TDSheet!$A:$F,6,0)</f>
        <v>1335</v>
      </c>
      <c r="J110" s="15">
        <f t="shared" si="7"/>
        <v>-60</v>
      </c>
      <c r="K110" s="15">
        <f>VLOOKUP(A:A,[1]TDSheet!$A:$R,18,0)</f>
        <v>0</v>
      </c>
      <c r="L110" s="15">
        <f>VLOOKUP(A:A,[1]TDSheet!$A:$T,20,0)</f>
        <v>0</v>
      </c>
      <c r="M110" s="15">
        <f>VLOOKUP(A:A,[1]TDSheet!$A:$O,15,0)</f>
        <v>0</v>
      </c>
      <c r="N110" s="15"/>
      <c r="O110" s="15"/>
      <c r="P110" s="15"/>
      <c r="Q110" s="15"/>
      <c r="R110" s="15"/>
      <c r="S110" s="15">
        <f t="shared" si="8"/>
        <v>255</v>
      </c>
      <c r="T110" s="17"/>
      <c r="U110" s="19">
        <f t="shared" si="9"/>
        <v>9.3568627450980397</v>
      </c>
      <c r="V110" s="15">
        <f t="shared" si="10"/>
        <v>9.3568627450980397</v>
      </c>
      <c r="W110" s="15"/>
      <c r="X110" s="15"/>
      <c r="Y110" s="15">
        <f>VLOOKUP(A:A,[1]TDSheet!$A:$Y,25,0)</f>
        <v>0</v>
      </c>
      <c r="Z110" s="15">
        <f>VLOOKUP(A:A,[1]TDSheet!$A:$Z,26,0)</f>
        <v>0</v>
      </c>
      <c r="AA110" s="15">
        <f>VLOOKUP(A:A,[1]TDSheet!$A:$AA,27,0)</f>
        <v>0</v>
      </c>
      <c r="AB110" s="15">
        <f>VLOOKUP(A:A,[3]TDSheet!$A:$D,4,0)</f>
        <v>434</v>
      </c>
      <c r="AC110" s="15" t="e">
        <f>VLOOKUP(A:A,[1]TDSheet!$A:$AC,29,0)</f>
        <v>#N/A</v>
      </c>
      <c r="AD110" s="15" t="e">
        <f>VLOOKUP(A:A,[1]TDSheet!$A:$AD,30,0)</f>
        <v>#N/A</v>
      </c>
      <c r="AE110" s="15">
        <f t="shared" si="11"/>
        <v>0</v>
      </c>
      <c r="AF110" s="15"/>
      <c r="AG110" s="15"/>
    </row>
    <row r="111" spans="1:33" s="1" customFormat="1" ht="11.1" customHeight="1" outlineLevel="1" x14ac:dyDescent="0.2">
      <c r="A111" s="7" t="s">
        <v>117</v>
      </c>
      <c r="B111" s="7" t="s">
        <v>9</v>
      </c>
      <c r="C111" s="8"/>
      <c r="D111" s="8">
        <v>261.62200000000001</v>
      </c>
      <c r="E111" s="22">
        <v>98.436999999999998</v>
      </c>
      <c r="F111" s="22">
        <v>157.11199999999999</v>
      </c>
      <c r="G111" s="1">
        <f>VLOOKUP(A:A,[1]TDSheet!$A:$G,7,0)</f>
        <v>0</v>
      </c>
      <c r="H111" s="1" t="e">
        <f>VLOOKUP(A:A,[1]TDSheet!$A:$H,8,0)</f>
        <v>#N/A</v>
      </c>
      <c r="I111" s="15">
        <f>VLOOKUP(A:A,[2]TDSheet!$A:$F,6,0)</f>
        <v>113</v>
      </c>
      <c r="J111" s="15">
        <f t="shared" si="7"/>
        <v>-14.563000000000002</v>
      </c>
      <c r="K111" s="15">
        <f>VLOOKUP(A:A,[1]TDSheet!$A:$R,18,0)</f>
        <v>0</v>
      </c>
      <c r="L111" s="15">
        <f>VLOOKUP(A:A,[1]TDSheet!$A:$T,20,0)</f>
        <v>0</v>
      </c>
      <c r="M111" s="15">
        <f>VLOOKUP(A:A,[1]TDSheet!$A:$O,15,0)</f>
        <v>0</v>
      </c>
      <c r="N111" s="15"/>
      <c r="O111" s="15"/>
      <c r="P111" s="15"/>
      <c r="Q111" s="15"/>
      <c r="R111" s="15"/>
      <c r="S111" s="15">
        <f t="shared" si="8"/>
        <v>19.6874</v>
      </c>
      <c r="T111" s="17"/>
      <c r="U111" s="19">
        <f t="shared" si="9"/>
        <v>7.9803325985147859</v>
      </c>
      <c r="V111" s="15">
        <f t="shared" si="10"/>
        <v>7.9803325985147859</v>
      </c>
      <c r="W111" s="15"/>
      <c r="X111" s="15"/>
      <c r="Y111" s="15">
        <f>VLOOKUP(A:A,[1]TDSheet!$A:$Y,25,0)</f>
        <v>0</v>
      </c>
      <c r="Z111" s="15">
        <f>VLOOKUP(A:A,[1]TDSheet!$A:$Z,26,0)</f>
        <v>0</v>
      </c>
      <c r="AA111" s="15">
        <f>VLOOKUP(A:A,[1]TDSheet!$A:$AA,27,0)</f>
        <v>0</v>
      </c>
      <c r="AB111" s="15">
        <f>VLOOKUP(A:A,[3]TDSheet!$A:$D,4,0)</f>
        <v>26.481000000000002</v>
      </c>
      <c r="AC111" s="15" t="e">
        <f>VLOOKUP(A:A,[1]TDSheet!$A:$AC,29,0)</f>
        <v>#N/A</v>
      </c>
      <c r="AD111" s="15" t="e">
        <f>VLOOKUP(A:A,[1]TDSheet!$A:$AD,30,0)</f>
        <v>#N/A</v>
      </c>
      <c r="AE111" s="15">
        <f t="shared" si="11"/>
        <v>0</v>
      </c>
      <c r="AF111" s="15"/>
      <c r="AG111" s="15"/>
    </row>
    <row r="112" spans="1:33" s="1" customFormat="1" ht="11.1" customHeight="1" outlineLevel="1" x14ac:dyDescent="0.2">
      <c r="A112" s="7" t="s">
        <v>118</v>
      </c>
      <c r="B112" s="7" t="s">
        <v>8</v>
      </c>
      <c r="C112" s="8"/>
      <c r="D112" s="8">
        <v>60</v>
      </c>
      <c r="E112" s="22">
        <v>3</v>
      </c>
      <c r="F112" s="22">
        <v>57</v>
      </c>
      <c r="G112" s="13">
        <v>0</v>
      </c>
      <c r="H112" s="1" t="e">
        <f>VLOOKUP(A:A,[1]TDSheet!$A:$H,8,0)</f>
        <v>#N/A</v>
      </c>
      <c r="I112" s="15">
        <f>VLOOKUP(A:A,[2]TDSheet!$A:$F,6,0)</f>
        <v>3</v>
      </c>
      <c r="J112" s="15">
        <f t="shared" si="7"/>
        <v>0</v>
      </c>
      <c r="K112" s="15">
        <v>0</v>
      </c>
      <c r="L112" s="15">
        <v>0</v>
      </c>
      <c r="M112" s="15">
        <v>0</v>
      </c>
      <c r="N112" s="15"/>
      <c r="O112" s="15"/>
      <c r="P112" s="15"/>
      <c r="Q112" s="15"/>
      <c r="R112" s="15"/>
      <c r="S112" s="15">
        <f t="shared" si="8"/>
        <v>0.6</v>
      </c>
      <c r="T112" s="17"/>
      <c r="U112" s="19">
        <f t="shared" si="9"/>
        <v>95</v>
      </c>
      <c r="V112" s="15">
        <f t="shared" si="10"/>
        <v>95</v>
      </c>
      <c r="W112" s="15"/>
      <c r="X112" s="15"/>
      <c r="Y112" s="15">
        <v>0</v>
      </c>
      <c r="Z112" s="15">
        <v>0</v>
      </c>
      <c r="AA112" s="15">
        <v>0</v>
      </c>
      <c r="AB112" s="15">
        <f>VLOOKUP(A:A,[3]TDSheet!$A:$D,4,0)</f>
        <v>3</v>
      </c>
      <c r="AC112" s="15" t="e">
        <f>VLOOKUP(A:A,[1]TDSheet!$A:$AC,29,0)</f>
        <v>#N/A</v>
      </c>
      <c r="AD112" s="15" t="e">
        <f>VLOOKUP(A:A,[1]TDSheet!$A:$AD,30,0)</f>
        <v>#N/A</v>
      </c>
      <c r="AE112" s="15">
        <f t="shared" si="11"/>
        <v>0</v>
      </c>
      <c r="AF112" s="15"/>
      <c r="AG112" s="15"/>
    </row>
    <row r="113" spans="1:33" s="1" customFormat="1" ht="11.1" customHeight="1" outlineLevel="1" x14ac:dyDescent="0.2">
      <c r="A113" s="7" t="s">
        <v>119</v>
      </c>
      <c r="B113" s="7" t="s">
        <v>8</v>
      </c>
      <c r="C113" s="8"/>
      <c r="D113" s="8">
        <v>150</v>
      </c>
      <c r="E113" s="22">
        <v>7</v>
      </c>
      <c r="F113" s="22">
        <v>143</v>
      </c>
      <c r="G113" s="13">
        <v>0</v>
      </c>
      <c r="H113" s="1" t="e">
        <f>VLOOKUP(A:A,[1]TDSheet!$A:$H,8,0)</f>
        <v>#N/A</v>
      </c>
      <c r="I113" s="15">
        <f>VLOOKUP(A:A,[2]TDSheet!$A:$F,6,0)</f>
        <v>8</v>
      </c>
      <c r="J113" s="15">
        <f t="shared" si="7"/>
        <v>-1</v>
      </c>
      <c r="K113" s="15">
        <v>0</v>
      </c>
      <c r="L113" s="15">
        <v>0</v>
      </c>
      <c r="M113" s="15">
        <v>0</v>
      </c>
      <c r="N113" s="15"/>
      <c r="O113" s="15"/>
      <c r="P113" s="15"/>
      <c r="Q113" s="15"/>
      <c r="R113" s="15"/>
      <c r="S113" s="15">
        <f t="shared" si="8"/>
        <v>1.4</v>
      </c>
      <c r="T113" s="17"/>
      <c r="U113" s="19">
        <f t="shared" si="9"/>
        <v>102.14285714285715</v>
      </c>
      <c r="V113" s="15">
        <f t="shared" si="10"/>
        <v>102.14285714285715</v>
      </c>
      <c r="W113" s="15"/>
      <c r="X113" s="15"/>
      <c r="Y113" s="15">
        <v>0</v>
      </c>
      <c r="Z113" s="15">
        <v>0</v>
      </c>
      <c r="AA113" s="15">
        <v>0</v>
      </c>
      <c r="AB113" s="15">
        <f>VLOOKUP(A:A,[3]TDSheet!$A:$D,4,0)</f>
        <v>7</v>
      </c>
      <c r="AC113" s="15" t="e">
        <f>VLOOKUP(A:A,[1]TDSheet!$A:$AC,29,0)</f>
        <v>#N/A</v>
      </c>
      <c r="AD113" s="15" t="e">
        <f>VLOOKUP(A:A,[1]TDSheet!$A:$AD,30,0)</f>
        <v>#N/A</v>
      </c>
      <c r="AE113" s="15">
        <f t="shared" si="11"/>
        <v>0</v>
      </c>
      <c r="AF113" s="15"/>
      <c r="AG113" s="15"/>
    </row>
    <row r="114" spans="1:33" s="1" customFormat="1" ht="11.1" customHeight="1" outlineLevel="1" x14ac:dyDescent="0.2">
      <c r="A114" s="7" t="s">
        <v>107</v>
      </c>
      <c r="B114" s="7" t="s">
        <v>8</v>
      </c>
      <c r="C114" s="8"/>
      <c r="D114" s="8">
        <v>1759</v>
      </c>
      <c r="E114" s="22">
        <v>554</v>
      </c>
      <c r="F114" s="22">
        <v>942</v>
      </c>
      <c r="G114" s="1">
        <f>VLOOKUP(A:A,[1]TDSheet!$A:$G,7,0)</f>
        <v>0</v>
      </c>
      <c r="H114" s="1" t="e">
        <f>VLOOKUP(A:A,[1]TDSheet!$A:$H,8,0)</f>
        <v>#N/A</v>
      </c>
      <c r="I114" s="15">
        <f>VLOOKUP(A:A,[2]TDSheet!$A:$F,6,0)</f>
        <v>567</v>
      </c>
      <c r="J114" s="15">
        <f t="shared" si="7"/>
        <v>-13</v>
      </c>
      <c r="K114" s="15">
        <f>VLOOKUP(A:A,[1]TDSheet!$A:$R,18,0)</f>
        <v>0</v>
      </c>
      <c r="L114" s="15">
        <f>VLOOKUP(A:A,[1]TDSheet!$A:$T,20,0)</f>
        <v>0</v>
      </c>
      <c r="M114" s="15">
        <f>VLOOKUP(A:A,[1]TDSheet!$A:$O,15,0)</f>
        <v>0</v>
      </c>
      <c r="N114" s="15"/>
      <c r="O114" s="15"/>
      <c r="P114" s="15"/>
      <c r="Q114" s="15"/>
      <c r="R114" s="15"/>
      <c r="S114" s="15">
        <f t="shared" si="8"/>
        <v>110.8</v>
      </c>
      <c r="T114" s="17"/>
      <c r="U114" s="19">
        <f t="shared" si="9"/>
        <v>8.5018050541516246</v>
      </c>
      <c r="V114" s="15">
        <f t="shared" si="10"/>
        <v>8.5018050541516246</v>
      </c>
      <c r="W114" s="15"/>
      <c r="X114" s="15"/>
      <c r="Y114" s="15">
        <f>VLOOKUP(A:A,[1]TDSheet!$A:$Y,25,0)</f>
        <v>0</v>
      </c>
      <c r="Z114" s="15">
        <f>VLOOKUP(A:A,[1]TDSheet!$A:$Z,26,0)</f>
        <v>0</v>
      </c>
      <c r="AA114" s="15">
        <f>VLOOKUP(A:A,[1]TDSheet!$A:$AA,27,0)</f>
        <v>0</v>
      </c>
      <c r="AB114" s="15">
        <f>VLOOKUP(A:A,[3]TDSheet!$A:$D,4,0)</f>
        <v>168</v>
      </c>
      <c r="AC114" s="15" t="e">
        <f>VLOOKUP(A:A,[1]TDSheet!$A:$AC,29,0)</f>
        <v>#N/A</v>
      </c>
      <c r="AD114" s="15" t="e">
        <f>VLOOKUP(A:A,[1]TDSheet!$A:$AD,30,0)</f>
        <v>#N/A</v>
      </c>
      <c r="AE114" s="15">
        <f t="shared" si="11"/>
        <v>0</v>
      </c>
      <c r="AF114" s="15"/>
      <c r="AG114" s="15"/>
    </row>
    <row r="115" spans="1:33" s="1" customFormat="1" ht="11.1" customHeight="1" outlineLevel="1" x14ac:dyDescent="0.2">
      <c r="A115" s="7" t="s">
        <v>108</v>
      </c>
      <c r="B115" s="7" t="s">
        <v>8</v>
      </c>
      <c r="C115" s="8"/>
      <c r="D115" s="8">
        <v>530</v>
      </c>
      <c r="E115" s="22">
        <v>63</v>
      </c>
      <c r="F115" s="22">
        <v>449</v>
      </c>
      <c r="G115" s="13">
        <v>0</v>
      </c>
      <c r="H115" s="1" t="e">
        <f>VLOOKUP(A:A,[1]TDSheet!$A:$H,8,0)</f>
        <v>#N/A</v>
      </c>
      <c r="I115" s="15">
        <f>VLOOKUP(A:A,[2]TDSheet!$A:$F,6,0)</f>
        <v>64</v>
      </c>
      <c r="J115" s="15">
        <f t="shared" si="7"/>
        <v>-1</v>
      </c>
      <c r="K115" s="15">
        <v>0</v>
      </c>
      <c r="L115" s="15">
        <v>0</v>
      </c>
      <c r="M115" s="15">
        <v>0</v>
      </c>
      <c r="N115" s="15"/>
      <c r="O115" s="15"/>
      <c r="P115" s="15"/>
      <c r="Q115" s="15"/>
      <c r="R115" s="15"/>
      <c r="S115" s="15">
        <f t="shared" si="8"/>
        <v>12.6</v>
      </c>
      <c r="T115" s="17"/>
      <c r="U115" s="19">
        <f t="shared" si="9"/>
        <v>35.634920634920633</v>
      </c>
      <c r="V115" s="15">
        <f t="shared" si="10"/>
        <v>35.634920634920633</v>
      </c>
      <c r="W115" s="15"/>
      <c r="X115" s="15"/>
      <c r="Y115" s="15">
        <v>0</v>
      </c>
      <c r="Z115" s="15">
        <v>0</v>
      </c>
      <c r="AA115" s="15">
        <v>0</v>
      </c>
      <c r="AB115" s="15">
        <f>VLOOKUP(A:A,[3]TDSheet!$A:$D,4,0)</f>
        <v>60</v>
      </c>
      <c r="AC115" s="15" t="e">
        <f>VLOOKUP(A:A,[1]TDSheet!$A:$AC,29,0)</f>
        <v>#N/A</v>
      </c>
      <c r="AD115" s="15" t="e">
        <f>VLOOKUP(A:A,[1]TDSheet!$A:$AD,30,0)</f>
        <v>#N/A</v>
      </c>
      <c r="AE115" s="15">
        <f t="shared" si="11"/>
        <v>0</v>
      </c>
      <c r="AF115" s="15"/>
      <c r="AG115" s="15"/>
    </row>
    <row r="116" spans="1:33" s="1" customFormat="1" ht="11.1" customHeight="1" outlineLevel="1" x14ac:dyDescent="0.2">
      <c r="A116" s="7" t="s">
        <v>120</v>
      </c>
      <c r="B116" s="7" t="s">
        <v>8</v>
      </c>
      <c r="C116" s="8">
        <v>72</v>
      </c>
      <c r="D116" s="8">
        <v>1</v>
      </c>
      <c r="E116" s="22">
        <v>42</v>
      </c>
      <c r="F116" s="22">
        <v>30</v>
      </c>
      <c r="G116" s="1">
        <f>VLOOKUP(A:A,[1]TDSheet!$A:$G,7,0)</f>
        <v>0</v>
      </c>
      <c r="H116" s="1" t="e">
        <f>VLOOKUP(A:A,[1]TDSheet!$A:$H,8,0)</f>
        <v>#N/A</v>
      </c>
      <c r="I116" s="15">
        <f>VLOOKUP(A:A,[2]TDSheet!$A:$F,6,0)</f>
        <v>44</v>
      </c>
      <c r="J116" s="15">
        <f t="shared" si="7"/>
        <v>-2</v>
      </c>
      <c r="K116" s="15">
        <f>VLOOKUP(A:A,[1]TDSheet!$A:$R,18,0)</f>
        <v>0</v>
      </c>
      <c r="L116" s="15">
        <f>VLOOKUP(A:A,[1]TDSheet!$A:$T,20,0)</f>
        <v>0</v>
      </c>
      <c r="M116" s="15">
        <f>VLOOKUP(A:A,[1]TDSheet!$A:$O,15,0)</f>
        <v>0</v>
      </c>
      <c r="N116" s="15"/>
      <c r="O116" s="15"/>
      <c r="P116" s="15"/>
      <c r="Q116" s="15"/>
      <c r="R116" s="15"/>
      <c r="S116" s="15">
        <f t="shared" si="8"/>
        <v>8.4</v>
      </c>
      <c r="T116" s="17"/>
      <c r="U116" s="19">
        <f t="shared" si="9"/>
        <v>3.5714285714285712</v>
      </c>
      <c r="V116" s="15">
        <f t="shared" si="10"/>
        <v>3.5714285714285712</v>
      </c>
      <c r="W116" s="15"/>
      <c r="X116" s="15"/>
      <c r="Y116" s="15">
        <f>VLOOKUP(A:A,[1]TDSheet!$A:$Y,25,0)</f>
        <v>6.2</v>
      </c>
      <c r="Z116" s="15">
        <f>VLOOKUP(A:A,[1]TDSheet!$A:$Z,26,0)</f>
        <v>10.199999999999999</v>
      </c>
      <c r="AA116" s="15">
        <f>VLOOKUP(A:A,[1]TDSheet!$A:$AA,27,0)</f>
        <v>5.8</v>
      </c>
      <c r="AB116" s="15">
        <f>VLOOKUP(A:A,[3]TDSheet!$A:$D,4,0)</f>
        <v>3</v>
      </c>
      <c r="AC116" s="15" t="e">
        <f>VLOOKUP(A:A,[1]TDSheet!$A:$AC,29,0)</f>
        <v>#N/A</v>
      </c>
      <c r="AD116" s="15" t="e">
        <f>VLOOKUP(A:A,[1]TDSheet!$A:$AD,30,0)</f>
        <v>#N/A</v>
      </c>
      <c r="AE116" s="15">
        <f t="shared" si="11"/>
        <v>0</v>
      </c>
      <c r="AF116" s="15"/>
      <c r="AG116" s="15"/>
    </row>
    <row r="117" spans="1:33" s="1" customFormat="1" ht="11.1" customHeight="1" outlineLevel="1" x14ac:dyDescent="0.2">
      <c r="A117" s="7" t="s">
        <v>121</v>
      </c>
      <c r="B117" s="7" t="s">
        <v>9</v>
      </c>
      <c r="C117" s="8">
        <v>45.540999999999997</v>
      </c>
      <c r="D117" s="8">
        <v>1.982</v>
      </c>
      <c r="E117" s="22">
        <v>43.308</v>
      </c>
      <c r="F117" s="22">
        <v>4.2149999999999999</v>
      </c>
      <c r="G117" s="1">
        <f>VLOOKUP(A:A,[1]TDSheet!$A:$G,7,0)</f>
        <v>0</v>
      </c>
      <c r="H117" s="1" t="e">
        <f>VLOOKUP(A:A,[1]TDSheet!$A:$H,8,0)</f>
        <v>#N/A</v>
      </c>
      <c r="I117" s="15">
        <f>VLOOKUP(A:A,[2]TDSheet!$A:$F,6,0)</f>
        <v>44</v>
      </c>
      <c r="J117" s="15">
        <f t="shared" si="7"/>
        <v>-0.69200000000000017</v>
      </c>
      <c r="K117" s="15">
        <f>VLOOKUP(A:A,[1]TDSheet!$A:$R,18,0)</f>
        <v>0</v>
      </c>
      <c r="L117" s="15">
        <f>VLOOKUP(A:A,[1]TDSheet!$A:$T,20,0)</f>
        <v>0</v>
      </c>
      <c r="M117" s="15">
        <f>VLOOKUP(A:A,[1]TDSheet!$A:$O,15,0)</f>
        <v>0</v>
      </c>
      <c r="N117" s="15"/>
      <c r="O117" s="15"/>
      <c r="P117" s="15"/>
      <c r="Q117" s="15"/>
      <c r="R117" s="15"/>
      <c r="S117" s="15">
        <f t="shared" si="8"/>
        <v>8.6616</v>
      </c>
      <c r="T117" s="17"/>
      <c r="U117" s="19">
        <f t="shared" si="9"/>
        <v>0.48663064560820168</v>
      </c>
      <c r="V117" s="15">
        <f t="shared" si="10"/>
        <v>0.48663064560820168</v>
      </c>
      <c r="W117" s="15"/>
      <c r="X117" s="15"/>
      <c r="Y117" s="15">
        <f>VLOOKUP(A:A,[1]TDSheet!$A:$Y,25,0)</f>
        <v>5.4569999999999999</v>
      </c>
      <c r="Z117" s="15">
        <f>VLOOKUP(A:A,[1]TDSheet!$A:$Z,26,0)</f>
        <v>4.375</v>
      </c>
      <c r="AA117" s="15">
        <f>VLOOKUP(A:A,[1]TDSheet!$A:$AA,27,0)</f>
        <v>6.6933999999999996</v>
      </c>
      <c r="AB117" s="15">
        <f>VLOOKUP(A:A,[3]TDSheet!$A:$D,4,0)</f>
        <v>1.966</v>
      </c>
      <c r="AC117" s="15" t="e">
        <f>VLOOKUP(A:A,[1]TDSheet!$A:$AC,29,0)</f>
        <v>#N/A</v>
      </c>
      <c r="AD117" s="15" t="e">
        <f>VLOOKUP(A:A,[1]TDSheet!$A:$AD,30,0)</f>
        <v>#N/A</v>
      </c>
      <c r="AE117" s="15">
        <f t="shared" si="11"/>
        <v>0</v>
      </c>
      <c r="AF117" s="15"/>
      <c r="AG117" s="15"/>
    </row>
    <row r="118" spans="1:33" s="1" customFormat="1" ht="11.1" customHeight="1" outlineLevel="1" x14ac:dyDescent="0.2">
      <c r="A118" s="7" t="s">
        <v>122</v>
      </c>
      <c r="B118" s="7" t="s">
        <v>9</v>
      </c>
      <c r="C118" s="8">
        <v>457.69</v>
      </c>
      <c r="D118" s="8">
        <v>6.173</v>
      </c>
      <c r="E118" s="22">
        <v>284.85300000000001</v>
      </c>
      <c r="F118" s="22">
        <v>179.01</v>
      </c>
      <c r="G118" s="1">
        <f>VLOOKUP(A:A,[1]TDSheet!$A:$G,7,0)</f>
        <v>0</v>
      </c>
      <c r="H118" s="1" t="e">
        <f>VLOOKUP(A:A,[1]TDSheet!$A:$H,8,0)</f>
        <v>#N/A</v>
      </c>
      <c r="I118" s="15">
        <f>VLOOKUP(A:A,[2]TDSheet!$A:$F,6,0)</f>
        <v>284.05</v>
      </c>
      <c r="J118" s="15">
        <f t="shared" si="7"/>
        <v>0.80299999999999727</v>
      </c>
      <c r="K118" s="15">
        <f>VLOOKUP(A:A,[1]TDSheet!$A:$R,18,0)</f>
        <v>0</v>
      </c>
      <c r="L118" s="15">
        <f>VLOOKUP(A:A,[1]TDSheet!$A:$T,20,0)</f>
        <v>0</v>
      </c>
      <c r="M118" s="15">
        <f>VLOOKUP(A:A,[1]TDSheet!$A:$O,15,0)</f>
        <v>0</v>
      </c>
      <c r="N118" s="15"/>
      <c r="O118" s="15"/>
      <c r="P118" s="15"/>
      <c r="Q118" s="15"/>
      <c r="R118" s="15"/>
      <c r="S118" s="15">
        <f t="shared" si="8"/>
        <v>56.970600000000005</v>
      </c>
      <c r="T118" s="17"/>
      <c r="U118" s="19">
        <f t="shared" si="9"/>
        <v>3.1421470021379445</v>
      </c>
      <c r="V118" s="15">
        <f t="shared" si="10"/>
        <v>3.1421470021379445</v>
      </c>
      <c r="W118" s="15"/>
      <c r="X118" s="15"/>
      <c r="Y118" s="15">
        <f>VLOOKUP(A:A,[1]TDSheet!$A:$Y,25,0)</f>
        <v>39.799799999999998</v>
      </c>
      <c r="Z118" s="15">
        <f>VLOOKUP(A:A,[1]TDSheet!$A:$Z,26,0)</f>
        <v>52.580999999999996</v>
      </c>
      <c r="AA118" s="15">
        <f>VLOOKUP(A:A,[1]TDSheet!$A:$AA,27,0)</f>
        <v>66.631</v>
      </c>
      <c r="AB118" s="15">
        <f>VLOOKUP(A:A,[3]TDSheet!$A:$D,4,0)</f>
        <v>28.062999999999999</v>
      </c>
      <c r="AC118" s="15" t="e">
        <f>VLOOKUP(A:A,[1]TDSheet!$A:$AC,29,0)</f>
        <v>#N/A</v>
      </c>
      <c r="AD118" s="15" t="e">
        <f>VLOOKUP(A:A,[1]TDSheet!$A:$AD,30,0)</f>
        <v>#N/A</v>
      </c>
      <c r="AE118" s="15">
        <f t="shared" si="11"/>
        <v>0</v>
      </c>
      <c r="AF118" s="15"/>
      <c r="AG118" s="15"/>
    </row>
    <row r="119" spans="1:33" s="1" customFormat="1" ht="11.1" customHeight="1" outlineLevel="1" x14ac:dyDescent="0.2">
      <c r="A119" s="7" t="s">
        <v>109</v>
      </c>
      <c r="B119" s="7" t="s">
        <v>8</v>
      </c>
      <c r="C119" s="8">
        <v>419</v>
      </c>
      <c r="D119" s="8">
        <v>2</v>
      </c>
      <c r="E119" s="22">
        <v>100</v>
      </c>
      <c r="F119" s="22">
        <v>321</v>
      </c>
      <c r="G119" s="1">
        <f>VLOOKUP(A:A,[1]TDSheet!$A:$G,7,0)</f>
        <v>0</v>
      </c>
      <c r="H119" s="1">
        <f>VLOOKUP(A:A,[1]TDSheet!$A:$H,8,0)</f>
        <v>0</v>
      </c>
      <c r="I119" s="15">
        <f>VLOOKUP(A:A,[2]TDSheet!$A:$F,6,0)</f>
        <v>100</v>
      </c>
      <c r="J119" s="15">
        <f t="shared" si="7"/>
        <v>0</v>
      </c>
      <c r="K119" s="15">
        <f>VLOOKUP(A:A,[1]TDSheet!$A:$R,18,0)</f>
        <v>0</v>
      </c>
      <c r="L119" s="15">
        <f>VLOOKUP(A:A,[1]TDSheet!$A:$T,20,0)</f>
        <v>0</v>
      </c>
      <c r="M119" s="15">
        <f>VLOOKUP(A:A,[1]TDSheet!$A:$O,15,0)</f>
        <v>0</v>
      </c>
      <c r="N119" s="15"/>
      <c r="O119" s="15"/>
      <c r="P119" s="15"/>
      <c r="Q119" s="15"/>
      <c r="R119" s="15"/>
      <c r="S119" s="15">
        <f t="shared" si="8"/>
        <v>20</v>
      </c>
      <c r="T119" s="17"/>
      <c r="U119" s="19">
        <f t="shared" si="9"/>
        <v>16.05</v>
      </c>
      <c r="V119" s="15">
        <f t="shared" si="10"/>
        <v>16.05</v>
      </c>
      <c r="W119" s="15"/>
      <c r="X119" s="15"/>
      <c r="Y119" s="15">
        <f>VLOOKUP(A:A,[1]TDSheet!$A:$Y,25,0)</f>
        <v>26.8</v>
      </c>
      <c r="Z119" s="15">
        <f>VLOOKUP(A:A,[1]TDSheet!$A:$Z,26,0)</f>
        <v>31.8</v>
      </c>
      <c r="AA119" s="15">
        <f>VLOOKUP(A:A,[1]TDSheet!$A:$AA,27,0)</f>
        <v>15.6</v>
      </c>
      <c r="AB119" s="15">
        <f>VLOOKUP(A:A,[3]TDSheet!$A:$D,4,0)</f>
        <v>10</v>
      </c>
      <c r="AC119" s="15">
        <f>VLOOKUP(A:A,[1]TDSheet!$A:$AC,29,0)</f>
        <v>0</v>
      </c>
      <c r="AD119" s="15">
        <f>VLOOKUP(A:A,[1]TDSheet!$A:$AD,30,0)</f>
        <v>0</v>
      </c>
      <c r="AE119" s="15">
        <f t="shared" si="11"/>
        <v>0</v>
      </c>
      <c r="AF119" s="15"/>
      <c r="AG119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2025-02-13T11:23:30Z</dcterms:modified>
</cp:coreProperties>
</file>