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B71477-E70A-4C8D-A08B-8C3D899993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34" i="1"/>
  <c r="G33" i="1"/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3" i="1" l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<sst xmlns="http://schemas.openxmlformats.org/spreadsheetml/2006/main" count="303" uniqueCount="184">
  <si>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</si>
  <si>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</si>
  <si>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</si>
  <si>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</si>
  <si>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</si>
  <si>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</si>
  <si>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</si>
  <si>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</si>
  <si>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</si>
  <si>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</si>
  <si>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</si>
  <si>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</si>
  <si>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</si>
  <si>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</si>
  <si>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</si>
  <si>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</si>
  <si>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</si>
  <si>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</si>
  <si>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</si>
  <si>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</si>
  <si>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</si>
  <si>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</si>
  <si>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</si>
  <si>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</si>
  <si>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</si>
  <si>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</si>
  <si>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</si>
  <si>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</si>
  <si>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</si>
  <si>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</si>
  <si>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</si>
  <si>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</si>
  <si>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</si>
  <si>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</si>
  <si>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</si>
  <si>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</si>
  <si>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</si>
  <si>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</si>
  <si>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</si>
  <si>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</si>
  <si>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ДОМАШНИЙ РЕЦЕПТ СО ШПИК.Коровино вар п/о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</si>
  <si>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</si>
  <si>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</si>
  <si>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</si>
  <si>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</si>
  <si>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</si>
  <si>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</si>
  <si>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</si>
  <si>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</si>
  <si>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</si>
  <si>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</si>
  <si>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</si>
  <si>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</si>
  <si>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</si>
  <si>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</si>
  <si>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</si>
  <si>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</si>
  <si>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</si>
  <si>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</si>
  <si>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</si>
  <si>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</si>
  <si>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</si>
  <si>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</si>
  <si>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</si>
  <si>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</si>
  <si>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</si>
  <si>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</si>
  <si>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</si>
  <si>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</si>
  <si>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</si>
  <si>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</si>
  <si>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</si>
  <si>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</si>
  <si>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</si>
  <si>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</si>
  <si>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</si>
  <si>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</si>
  <si>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</si>
  <si>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</si>
  <si>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</si>
  <si>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</si>
  <si>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</si>
  <si>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</si>
  <si>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</si>
  <si>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</si>
  <si>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</si>
  <si>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</si>
  <si>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</si>
  <si>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</si>
  <si>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</si>
  <si>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</si>
  <si>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</si>
  <si>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</si>
  <si>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</si>
  <si>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</si>
  <si>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</si>
  <si>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</si>
  <si>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</si>
  <si>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</si>
  <si>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</si>
  <si>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</si>
  <si>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</si>
  <si>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</si>
  <si>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</si>
  <si>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</si>
  <si>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</si>
  <si>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</si>
  <si>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</si>
  <si>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</si>
  <si>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</si>
  <si>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</si>
  <si>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</si>
  <si>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</si>
  <si>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</si>
  <si>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</si>
  <si>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</si>
  <si>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</si>
  <si>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</si>
  <si>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</si>
  <si>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</si>
  <si>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</si>
  <si>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</si>
  <si>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</si>
  <si>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</si>
  <si>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</si>
  <si>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</si>
  <si>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</si>
  <si>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</si>
  <si>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</si>
  <si>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</si>
  <si>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</si>
  <si>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</si>
  <si>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</si>
  <si>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</si>
  <si>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</si>
  <si>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</si>
  <si>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</si>
  <si>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</si>
  <si>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</si>
  <si>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</si>
  <si>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</si>
  <si>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</si>
  <si>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</si>
  <si>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</si>
  <si>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</si>
  <si>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</si>
  <si>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</si>
  <si>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</si>
  <si>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</si>
  <si>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</si>
  <si>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</si>
  <si>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</si>
  <si>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</si>
  <si>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</si>
  <si>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</si>
  <si>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</si>
  <si>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</si>
  <si>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</si>
  <si>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</si>
  <si>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</si>
  <si>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</si>
  <si>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</si>
  <si>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</si>
  <si>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</si>
  <si>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</si>
  <si>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</si>
  <si>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</si>
  <si>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</si>
  <si>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</si>
  <si>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</si>
  <si>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</si>
  <si>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</si>
  <si>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</si>
  <si>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</si>
  <si>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</si>
  <si>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</si>
  <si>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</si>
  <si>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</si>
  <si>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</si>
  <si>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</si>
  <si>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</si>
  <si>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</si>
  <si>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ДОМАШНИЙ РЕЦЕПТ Коровино 0.5кг 8шт.</t>
  </si>
  <si>
    <t>ДОМАШНИЙ РЕЦЕПТ СО ШПИКОМ Коровино 0.5кг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</si>
</sst>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0" fontId="27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37"/>
  <sheetViews>
    <sheetView tabSelected="1" zoomScale="87" zoomScaleNormal="87" workbookViewId="0">
      <pane ySplit="9" topLeftCell="A100" activePane="bottomLeft" state="frozen"/>
      <selection pane="bottomLeft" activeCell="H121" sqref="H12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45479</v>
      </c>
      <c r="E3" s="7" t="s">
        <v>3</v>
      </c>
      <c r="F3" s="97"/>
      <c r="G3" s="102">
        <v>45482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800</v>
      </c>
      <c r="F12" s="23"/>
      <c r="G12" s="23">
        <f>E12*0.4</f>
        <v>320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480</v>
      </c>
      <c r="F15" s="23">
        <v>0.4</v>
      </c>
      <c r="G15" s="23">
        <f>E15*0.4</f>
        <v>192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31</v>
      </c>
      <c r="C16" s="33" t="s">
        <v>25</v>
      </c>
      <c r="D16" s="28">
        <v>1001013956426</v>
      </c>
      <c r="E16" s="24">
        <v>800</v>
      </c>
      <c r="F16" s="23"/>
      <c r="G16" s="23">
        <f>E16*0.3</f>
        <v>240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34</v>
      </c>
      <c r="C17" s="31" t="s">
        <v>23</v>
      </c>
      <c r="D17" s="28">
        <v>1001012484063</v>
      </c>
      <c r="E17" s="24">
        <v>900</v>
      </c>
      <c r="F17" s="23">
        <v>1.366666666666666</v>
      </c>
      <c r="G17" s="23">
        <f>E17*1</f>
        <v>900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35</v>
      </c>
      <c r="C18" s="34" t="s">
        <v>25</v>
      </c>
      <c r="D18" s="28">
        <v>1001012486333</v>
      </c>
      <c r="E18" s="24">
        <v>2400</v>
      </c>
      <c r="F18" s="23">
        <v>0.4</v>
      </c>
      <c r="G18" s="23">
        <f>E18*0.4</f>
        <v>960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36</v>
      </c>
      <c r="C19" s="31" t="s">
        <v>23</v>
      </c>
      <c r="D19" s="28">
        <v>1001012634574</v>
      </c>
      <c r="E19" s="24">
        <v>50</v>
      </c>
      <c r="F19" s="23">
        <v>1.366666666666666</v>
      </c>
      <c r="G19" s="23">
        <f>E19*1</f>
        <v>50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37</v>
      </c>
      <c r="C20" s="31" t="s">
        <v>23</v>
      </c>
      <c r="D20" s="28">
        <v>1001015646861</v>
      </c>
      <c r="E20" s="24">
        <v>650</v>
      </c>
      <c r="F20" s="23">
        <v>2</v>
      </c>
      <c r="G20" s="23">
        <f>E20*1</f>
        <v>650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40</v>
      </c>
      <c r="C21" s="31" t="s">
        <v>23</v>
      </c>
      <c r="D21" s="28">
        <v>1001015706862</v>
      </c>
      <c r="E21" s="24">
        <v>60</v>
      </c>
      <c r="F21" s="23"/>
      <c r="G21" s="23">
        <f>E21*1</f>
        <v>60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183</v>
      </c>
      <c r="C22" s="33" t="s">
        <v>25</v>
      </c>
      <c r="D22" s="28">
        <v>1001012816341</v>
      </c>
      <c r="E22" s="24">
        <v>80</v>
      </c>
      <c r="F22" s="23"/>
      <c r="G22" s="23">
        <f>E22*0.5</f>
        <v>40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41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43</v>
      </c>
      <c r="C24" s="30" t="s">
        <v>23</v>
      </c>
      <c r="D24" s="28">
        <v>1001012564813</v>
      </c>
      <c r="E24" s="24">
        <v>300</v>
      </c>
      <c r="F24" s="23">
        <v>1.366666666666666</v>
      </c>
      <c r="G24" s="23">
        <f>E24*1</f>
        <v>300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44</v>
      </c>
      <c r="C25" s="33" t="s">
        <v>25</v>
      </c>
      <c r="D25" s="28">
        <v>1001012566392</v>
      </c>
      <c r="E25" s="24">
        <v>2400</v>
      </c>
      <c r="F25" s="23">
        <v>0.4</v>
      </c>
      <c r="G25" s="23">
        <f>E25*0.4</f>
        <v>960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45</v>
      </c>
      <c r="C26" s="30" t="s">
        <v>23</v>
      </c>
      <c r="D26" s="28">
        <v>1001012505851</v>
      </c>
      <c r="E26" s="24">
        <v>200</v>
      </c>
      <c r="F26" s="23">
        <v>1.366666666666666</v>
      </c>
      <c r="G26" s="23">
        <f>E26*1</f>
        <v>200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46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8" t="s">
        <v>182</v>
      </c>
      <c r="C28" s="33" t="s">
        <v>25</v>
      </c>
      <c r="D28" s="28">
        <v>1001012816340</v>
      </c>
      <c r="E28" s="24">
        <v>1200</v>
      </c>
      <c r="F28" s="23">
        <v>0.5</v>
      </c>
      <c r="G28" s="23">
        <f>E28*0.5</f>
        <v>600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47</v>
      </c>
      <c r="C29" s="33" t="s">
        <v>25</v>
      </c>
      <c r="D29" s="28">
        <v>1001012506353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48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50</v>
      </c>
      <c r="C31" s="30" t="s">
        <v>23</v>
      </c>
      <c r="D31" s="28">
        <v>1001023856870</v>
      </c>
      <c r="E31" s="24">
        <v>80</v>
      </c>
      <c r="F31" s="23"/>
      <c r="G31" s="23">
        <f>E31*1</f>
        <v>80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51</v>
      </c>
      <c r="C32" s="33" t="s">
        <v>25</v>
      </c>
      <c r="D32" s="28">
        <v>1001021966602</v>
      </c>
      <c r="E32" s="24">
        <v>200</v>
      </c>
      <c r="F32" s="23"/>
      <c r="G32" s="23">
        <f>E32*0.35</f>
        <v>70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55</v>
      </c>
      <c r="C33" s="33" t="s">
        <v>25</v>
      </c>
      <c r="D33" s="28">
        <v>1001025176768</v>
      </c>
      <c r="E33" s="24">
        <v>40</v>
      </c>
      <c r="F33" s="23"/>
      <c r="G33" s="23">
        <f>E33*0.41</f>
        <v>16.399999999999999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56</v>
      </c>
      <c r="C34" s="33" t="s">
        <v>25</v>
      </c>
      <c r="D34" s="28">
        <v>1001025486770</v>
      </c>
      <c r="E34" s="24">
        <v>40</v>
      </c>
      <c r="F34" s="23"/>
      <c r="G34" s="23">
        <f>E34*0.41</f>
        <v>16.399999999999999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57</v>
      </c>
      <c r="C35" s="31" t="s">
        <v>23</v>
      </c>
      <c r="D35" s="28">
        <v>1001024976829</v>
      </c>
      <c r="E35" s="24">
        <v>250</v>
      </c>
      <c r="F35" s="23"/>
      <c r="G35" s="23">
        <f>E35*1</f>
        <v>250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58</v>
      </c>
      <c r="C36" s="33" t="s">
        <v>25</v>
      </c>
      <c r="D36" s="28">
        <v>1001022656854</v>
      </c>
      <c r="E36" s="24">
        <v>240</v>
      </c>
      <c r="F36" s="23"/>
      <c r="G36" s="23">
        <f>E36*0.6</f>
        <v>144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59</v>
      </c>
      <c r="C37" s="33" t="s">
        <v>25</v>
      </c>
      <c r="D37" s="28">
        <v>1001022656852</v>
      </c>
      <c r="E37" s="24">
        <v>200</v>
      </c>
      <c r="F37" s="23"/>
      <c r="G37" s="23">
        <f>E37*0.35</f>
        <v>70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60</v>
      </c>
      <c r="C38" s="30" t="s">
        <v>23</v>
      </c>
      <c r="D38" s="28">
        <v>1001022656853</v>
      </c>
      <c r="E38" s="24">
        <v>40</v>
      </c>
      <c r="F38" s="23"/>
      <c r="G38" s="23">
        <f>E38*1</f>
        <v>40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61</v>
      </c>
      <c r="C39" s="30" t="s">
        <v>25</v>
      </c>
      <c r="D39" s="28">
        <v>1001020836759</v>
      </c>
      <c r="E39" s="24">
        <v>35</v>
      </c>
      <c r="F39" s="23"/>
      <c r="G39" s="23">
        <f>E39*0.4</f>
        <v>14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62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63</v>
      </c>
      <c r="C41" s="33" t="s">
        <v>25</v>
      </c>
      <c r="D41" s="28">
        <v>1001025506777</v>
      </c>
      <c r="E41" s="24">
        <v>600</v>
      </c>
      <c r="F41" s="23"/>
      <c r="G41" s="23">
        <f>E41*0.4</f>
        <v>240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64</v>
      </c>
      <c r="C42" s="33" t="s">
        <v>25</v>
      </c>
      <c r="D42" s="28">
        <v>1001022466726</v>
      </c>
      <c r="E42" s="24">
        <v>1800</v>
      </c>
      <c r="F42" s="23">
        <v>0.45</v>
      </c>
      <c r="G42" s="23">
        <f>E42*0.41</f>
        <v>738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65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66</v>
      </c>
      <c r="C44" s="30" t="s">
        <v>23</v>
      </c>
      <c r="D44" s="28">
        <v>1001022465820</v>
      </c>
      <c r="E44" s="24">
        <v>60</v>
      </c>
      <c r="F44" s="23"/>
      <c r="G44" s="23">
        <f>E44*1</f>
        <v>60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67</v>
      </c>
      <c r="C45" s="30" t="s">
        <v>23</v>
      </c>
      <c r="D45" s="28">
        <v>1001020846764</v>
      </c>
      <c r="E45" s="24">
        <v>20</v>
      </c>
      <c r="F45" s="23"/>
      <c r="G45" s="23">
        <f>E45*1</f>
        <v>20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69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70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71</v>
      </c>
      <c r="C48" s="33" t="s">
        <v>25</v>
      </c>
      <c r="D48" s="28">
        <v>1001023696765</v>
      </c>
      <c r="E48" s="24">
        <v>600</v>
      </c>
      <c r="F48" s="23"/>
      <c r="G48" s="23">
        <f>E48*0.36</f>
        <v>216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72</v>
      </c>
      <c r="C49" s="33" t="s">
        <v>25</v>
      </c>
      <c r="D49" s="28">
        <v>1001022376722</v>
      </c>
      <c r="E49" s="24">
        <v>1800</v>
      </c>
      <c r="F49" s="23">
        <v>0.41</v>
      </c>
      <c r="G49" s="23">
        <f>E49*0.41</f>
        <v>738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73</v>
      </c>
      <c r="C50" s="30" t="s">
        <v>23</v>
      </c>
      <c r="D50" s="28">
        <v>1001022373812</v>
      </c>
      <c r="E50" s="24">
        <v>800</v>
      </c>
      <c r="F50" s="23">
        <v>2.125</v>
      </c>
      <c r="G50" s="23">
        <f>E50*1</f>
        <v>800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74</v>
      </c>
      <c r="C51" s="30" t="s">
        <v>23</v>
      </c>
      <c r="D51" s="28">
        <v>1001022376113</v>
      </c>
      <c r="E51" s="24">
        <v>1800</v>
      </c>
      <c r="F51" s="23">
        <v>1.033333333333333</v>
      </c>
      <c r="G51" s="23">
        <f>E51*1</f>
        <v>1800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75</v>
      </c>
      <c r="C52" s="30" t="s">
        <v>23</v>
      </c>
      <c r="D52" s="28">
        <v>1001022246661</v>
      </c>
      <c r="E52" s="24">
        <v>20</v>
      </c>
      <c r="F52" s="23"/>
      <c r="G52" s="23">
        <f>E52*1</f>
        <v>20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76</v>
      </c>
      <c r="C53" s="35" t="s">
        <v>25</v>
      </c>
      <c r="D53" s="28">
        <v>1001022246713</v>
      </c>
      <c r="E53" s="24">
        <v>680</v>
      </c>
      <c r="F53" s="23"/>
      <c r="G53" s="23">
        <f>E53*0.41</f>
        <v>278.8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78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79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80</v>
      </c>
      <c r="C56" s="30" t="s">
        <v>23</v>
      </c>
      <c r="D56" s="28">
        <v>1001034065698</v>
      </c>
      <c r="E56" s="24">
        <v>50</v>
      </c>
      <c r="F56" s="23">
        <v>1.013333333333333</v>
      </c>
      <c r="G56" s="23">
        <f>E56*1</f>
        <v>50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81</v>
      </c>
      <c r="C57" s="33" t="s">
        <v>25</v>
      </c>
      <c r="D57" s="28">
        <v>1001031076528</v>
      </c>
      <c r="E57" s="24">
        <v>320</v>
      </c>
      <c r="F57" s="23"/>
      <c r="G57" s="23">
        <f>E57*0.4</f>
        <v>128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82</v>
      </c>
      <c r="C58" s="30" t="s">
        <v>23</v>
      </c>
      <c r="D58" s="28">
        <v>1001031076527</v>
      </c>
      <c r="E58" s="24">
        <v>300</v>
      </c>
      <c r="F58" s="23">
        <v>1.0166666666666671</v>
      </c>
      <c r="G58" s="23">
        <f>E58*1</f>
        <v>300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83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84</v>
      </c>
      <c r="C60" s="33" t="s">
        <v>25</v>
      </c>
      <c r="D60" s="28">
        <v>1001302276666</v>
      </c>
      <c r="E60" s="24">
        <v>600</v>
      </c>
      <c r="F60" s="23">
        <v>0.28000000000000003</v>
      </c>
      <c r="G60" s="23">
        <f>E60*0.28</f>
        <v>168.00000000000003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85</v>
      </c>
      <c r="C61" s="33" t="s">
        <v>25</v>
      </c>
      <c r="D61" s="28">
        <v>1001300516785</v>
      </c>
      <c r="E61" s="24">
        <v>240</v>
      </c>
      <c r="F61" s="23"/>
      <c r="G61" s="23">
        <f>E61*0.33</f>
        <v>79.2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86</v>
      </c>
      <c r="C62" s="33" t="s">
        <v>25</v>
      </c>
      <c r="D62" s="28">
        <v>1001303106773</v>
      </c>
      <c r="E62" s="24">
        <v>120</v>
      </c>
      <c r="F62" s="23">
        <v>0.28000000000000003</v>
      </c>
      <c r="G62" s="23">
        <f>E62*0.28</f>
        <v>33.6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88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89</v>
      </c>
      <c r="C64" s="33" t="s">
        <v>25</v>
      </c>
      <c r="D64" s="28">
        <v>1001300386683</v>
      </c>
      <c r="E64" s="24">
        <v>1200</v>
      </c>
      <c r="F64" s="23">
        <v>0.35</v>
      </c>
      <c r="G64" s="23">
        <f>E64*0.35</f>
        <v>420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90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91</v>
      </c>
      <c r="C66" s="33" t="s">
        <v>25</v>
      </c>
      <c r="D66" s="28">
        <v>1001302596795</v>
      </c>
      <c r="E66" s="24">
        <v>80</v>
      </c>
      <c r="F66" s="23"/>
      <c r="G66" s="23">
        <f>E66*0.33</f>
        <v>26.400000000000002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92</v>
      </c>
      <c r="C67" s="33" t="s">
        <v>25</v>
      </c>
      <c r="D67" s="28">
        <v>1001300366807</v>
      </c>
      <c r="E67" s="24">
        <v>200</v>
      </c>
      <c r="F67" s="23"/>
      <c r="G67" s="23">
        <f>E67*0.33</f>
        <v>66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93</v>
      </c>
      <c r="C68" s="33" t="s">
        <v>25</v>
      </c>
      <c r="D68" s="28">
        <v>1001304506684</v>
      </c>
      <c r="E68" s="24">
        <v>1600</v>
      </c>
      <c r="F68" s="23">
        <v>0.28000000000000003</v>
      </c>
      <c r="G68" s="23">
        <f>E68*0.28</f>
        <v>448.00000000000006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95</v>
      </c>
      <c r="C69" s="33" t="s">
        <v>25</v>
      </c>
      <c r="D69" s="28">
        <v>1001300456787</v>
      </c>
      <c r="E69" s="24">
        <v>280</v>
      </c>
      <c r="F69" s="23"/>
      <c r="G69" s="23">
        <f>E69*0.33</f>
        <v>92.4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97</v>
      </c>
      <c r="C70" s="33" t="s">
        <v>25</v>
      </c>
      <c r="D70" s="28">
        <v>1001303986689</v>
      </c>
      <c r="E70" s="24">
        <v>2200</v>
      </c>
      <c r="F70" s="23">
        <v>0.35</v>
      </c>
      <c r="G70" s="23">
        <f>E70*0.35</f>
        <v>770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98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99</v>
      </c>
      <c r="C72" s="30" t="s">
        <v>23</v>
      </c>
      <c r="D72" s="28">
        <v>1001053985341</v>
      </c>
      <c r="E72" s="24">
        <v>150</v>
      </c>
      <c r="F72" s="23">
        <v>0.71250000000000002</v>
      </c>
      <c r="G72" s="23">
        <f>E72*1</f>
        <v>150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101</v>
      </c>
      <c r="C73" s="33" t="s">
        <v>25</v>
      </c>
      <c r="D73" s="28">
        <v>1001215576586</v>
      </c>
      <c r="E73" s="24">
        <v>100</v>
      </c>
      <c r="F73" s="23"/>
      <c r="G73" s="23">
        <f>E73*0.09</f>
        <v>9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102</v>
      </c>
      <c r="C74" s="33" t="s">
        <v>25</v>
      </c>
      <c r="D74" s="28">
        <v>1001225416228</v>
      </c>
      <c r="E74" s="24">
        <v>60</v>
      </c>
      <c r="F74" s="23"/>
      <c r="G74" s="23">
        <f>E74*0.09</f>
        <v>5.3999999999999995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103</v>
      </c>
      <c r="C75" s="30" t="s">
        <v>23</v>
      </c>
      <c r="D75" s="28">
        <v>1001051875544</v>
      </c>
      <c r="E75" s="24">
        <v>250</v>
      </c>
      <c r="F75" s="23">
        <v>0.85</v>
      </c>
      <c r="G75" s="23">
        <f>E75*1</f>
        <v>250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105</v>
      </c>
      <c r="C76" s="36" t="s">
        <v>25</v>
      </c>
      <c r="D76" s="28">
        <v>1001301876697</v>
      </c>
      <c r="E76" s="24">
        <v>1600</v>
      </c>
      <c r="F76" s="23">
        <v>0.35</v>
      </c>
      <c r="G76" s="23">
        <f>E76*0.35</f>
        <v>560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106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107</v>
      </c>
      <c r="C78" s="33" t="s">
        <v>25</v>
      </c>
      <c r="D78" s="28">
        <v>1001061975706</v>
      </c>
      <c r="E78" s="24">
        <v>600</v>
      </c>
      <c r="F78" s="23">
        <v>0.25</v>
      </c>
      <c r="G78" s="23">
        <f>E78*0.25</f>
        <v>150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108</v>
      </c>
      <c r="C79" s="33" t="s">
        <v>25</v>
      </c>
      <c r="D79" s="28">
        <v>1001201976454</v>
      </c>
      <c r="E79" s="24">
        <v>980</v>
      </c>
      <c r="F79" s="23">
        <v>0.1</v>
      </c>
      <c r="G79" s="23">
        <f>E79*0.1</f>
        <v>98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109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110</v>
      </c>
      <c r="C81" s="33" t="s">
        <v>25</v>
      </c>
      <c r="D81" s="28">
        <v>1001060755931</v>
      </c>
      <c r="E81" s="24">
        <v>400</v>
      </c>
      <c r="F81" s="23">
        <v>0.22</v>
      </c>
      <c r="G81" s="23">
        <f>E81*0.22</f>
        <v>88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111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112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113</v>
      </c>
      <c r="C84" s="33" t="s">
        <v>25</v>
      </c>
      <c r="D84" s="28">
        <v>1001060764993</v>
      </c>
      <c r="E84" s="24">
        <v>400</v>
      </c>
      <c r="F84" s="23">
        <v>0.25</v>
      </c>
      <c r="G84" s="23">
        <f>E84*0.25</f>
        <v>100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114</v>
      </c>
      <c r="C85" s="33" t="s">
        <v>25</v>
      </c>
      <c r="D85" s="28">
        <v>1001193115682</v>
      </c>
      <c r="E85" s="24">
        <v>1400</v>
      </c>
      <c r="F85" s="23">
        <v>0.12</v>
      </c>
      <c r="G85" s="23">
        <f>E85*0.12</f>
        <v>168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115</v>
      </c>
      <c r="C86" s="30" t="s">
        <v>23</v>
      </c>
      <c r="D86" s="28">
        <v>1001062504117</v>
      </c>
      <c r="E86" s="24">
        <v>30</v>
      </c>
      <c r="F86" s="23">
        <v>0.48749999999999999</v>
      </c>
      <c r="G86" s="23">
        <f>E86*1</f>
        <v>30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116</v>
      </c>
      <c r="C87" s="33" t="s">
        <v>25</v>
      </c>
      <c r="D87" s="28">
        <v>1001062505483</v>
      </c>
      <c r="E87" s="24">
        <v>600</v>
      </c>
      <c r="F87" s="23">
        <v>0.25</v>
      </c>
      <c r="G87" s="23">
        <f>E87*0.25</f>
        <v>150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117</v>
      </c>
      <c r="C88" s="33" t="s">
        <v>25</v>
      </c>
      <c r="D88" s="28">
        <v>1001202506453</v>
      </c>
      <c r="E88" s="24">
        <v>840</v>
      </c>
      <c r="F88" s="23">
        <v>0.1</v>
      </c>
      <c r="G88" s="23">
        <f>E88*0.1</f>
        <v>84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118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121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122</v>
      </c>
      <c r="C91" s="32" t="s">
        <v>23</v>
      </c>
      <c r="D91" s="80">
        <v>1001095716865</v>
      </c>
      <c r="E91" s="24">
        <v>200</v>
      </c>
      <c r="F91" s="23"/>
      <c r="G91" s="23">
        <f>E91*1</f>
        <v>200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123</v>
      </c>
      <c r="C92" s="37" t="s">
        <v>25</v>
      </c>
      <c r="D92" s="51">
        <v>1001094053215</v>
      </c>
      <c r="E92" s="24">
        <v>240</v>
      </c>
      <c r="F92" s="23">
        <v>0.4</v>
      </c>
      <c r="G92" s="23">
        <f>E92*0.4</f>
        <v>96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124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125</v>
      </c>
      <c r="C94" s="35" t="s">
        <v>25</v>
      </c>
      <c r="D94" s="28">
        <v>1001084216206</v>
      </c>
      <c r="E94" s="24">
        <v>360</v>
      </c>
      <c r="F94" s="23">
        <v>0.3</v>
      </c>
      <c r="G94" s="23">
        <f>E94*0.3</f>
        <v>108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126</v>
      </c>
      <c r="C95" s="35" t="s">
        <v>25</v>
      </c>
      <c r="D95" s="28">
        <v>1001223296919</v>
      </c>
      <c r="E95" s="24">
        <v>400</v>
      </c>
      <c r="F95" s="23"/>
      <c r="G95" s="23">
        <f>E95*0.18</f>
        <v>72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127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128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129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130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131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132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133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134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135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136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137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138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139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140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141</v>
      </c>
      <c r="C110" s="36" t="s">
        <v>25</v>
      </c>
      <c r="D110" s="68" t="s">
        <v>142</v>
      </c>
      <c r="E110" s="24">
        <v>100</v>
      </c>
      <c r="F110" s="23">
        <v>1</v>
      </c>
      <c r="G110" s="23">
        <f>E110*1</f>
        <v>100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143</v>
      </c>
      <c r="C111" s="30" t="s">
        <v>23</v>
      </c>
      <c r="D111" s="68" t="s">
        <v>144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145</v>
      </c>
      <c r="C112" s="36" t="s">
        <v>25</v>
      </c>
      <c r="D112" s="69" t="s">
        <v>146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147</v>
      </c>
      <c r="C113" s="16"/>
      <c r="D113" s="48"/>
      <c r="E113" s="17">
        <f>SUM(E5:E112)</f>
        <v>37905</v>
      </c>
      <c r="F113" s="17">
        <f>SUM(F10:F112)</f>
        <v>34.054166666666674</v>
      </c>
      <c r="G113" s="17">
        <f>SUM(G11:G112)</f>
        <v>17096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6" xr:uid="{00000000-0002-0000-0000-000000000000}">
      <formula1>40</formula1>
    </dataValidation>
    <dataValidation type="textLength" operator="equal" showInputMessage="1" showErrorMessage="1" sqref="D110:D11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123</v>
      </c>
    </row>
    <row r="2" spans="2:3" x14ac:dyDescent="0.25">
      <c r="B2" s="58" t="s">
        <v>148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115</v>
      </c>
      <c r="C6" s="61"/>
    </row>
    <row r="7" spans="2:3" x14ac:dyDescent="0.25">
      <c r="B7" s="71" t="s">
        <v>87</v>
      </c>
      <c r="C7" s="81"/>
    </row>
    <row r="8" spans="2:3" x14ac:dyDescent="0.25">
      <c r="B8" s="27" t="s">
        <v>36</v>
      </c>
    </row>
    <row r="9" spans="2:3" x14ac:dyDescent="0.25">
      <c r="B9" s="79" t="s">
        <v>120</v>
      </c>
      <c r="C9" s="81"/>
    </row>
    <row r="10" spans="2:3" x14ac:dyDescent="0.25">
      <c r="B10" s="29" t="s">
        <v>119</v>
      </c>
    </row>
    <row r="11" spans="2:3" x14ac:dyDescent="0.25">
      <c r="B11" s="27" t="s">
        <v>43</v>
      </c>
    </row>
    <row r="12" spans="2:3" x14ac:dyDescent="0.25">
      <c r="B12" s="27" t="s">
        <v>113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8" t="s">
        <v>22</v>
      </c>
      <c r="C15" s="61"/>
    </row>
    <row r="16" spans="2:3" x14ac:dyDescent="0.25">
      <c r="B16" s="58" t="s">
        <v>151</v>
      </c>
      <c r="C16" s="61"/>
    </row>
    <row r="17" spans="2:3" x14ac:dyDescent="0.25">
      <c r="B17" s="27" t="s">
        <v>152</v>
      </c>
    </row>
    <row r="18" spans="2:3" x14ac:dyDescent="0.25">
      <c r="B18" s="27" t="s">
        <v>39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116</v>
      </c>
    </row>
    <row r="21" spans="2:3" x14ac:dyDescent="0.25">
      <c r="B21" s="58" t="s">
        <v>153</v>
      </c>
      <c r="C21" s="81"/>
    </row>
    <row r="22" spans="2:3" x14ac:dyDescent="0.25">
      <c r="B22" s="67" t="s">
        <v>154</v>
      </c>
      <c r="C22" s="61"/>
    </row>
    <row r="23" spans="2:3" x14ac:dyDescent="0.25">
      <c r="B23" s="27" t="s">
        <v>103</v>
      </c>
    </row>
    <row r="24" spans="2:3" x14ac:dyDescent="0.25">
      <c r="B24" s="27" t="s">
        <v>114</v>
      </c>
    </row>
    <row r="25" spans="2:3" x14ac:dyDescent="0.25">
      <c r="B25" s="27" t="s">
        <v>107</v>
      </c>
    </row>
    <row r="26" spans="2:3" x14ac:dyDescent="0.25">
      <c r="B26" s="27" t="s">
        <v>111</v>
      </c>
    </row>
    <row r="27" spans="2:3" x14ac:dyDescent="0.25">
      <c r="B27" s="70" t="s">
        <v>155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45</v>
      </c>
    </row>
    <row r="31" spans="2:3" x14ac:dyDescent="0.25">
      <c r="B31" s="66" t="s">
        <v>156</v>
      </c>
      <c r="C31" s="61"/>
    </row>
    <row r="32" spans="2:3" x14ac:dyDescent="0.25">
      <c r="B32" s="79" t="s">
        <v>157</v>
      </c>
      <c r="C32" s="81"/>
    </row>
    <row r="33" spans="2:3" x14ac:dyDescent="0.25">
      <c r="B33" s="79" t="s">
        <v>38</v>
      </c>
      <c r="C33" s="61"/>
    </row>
    <row r="34" spans="2:3" x14ac:dyDescent="0.25">
      <c r="B34" s="66" t="s">
        <v>158</v>
      </c>
      <c r="C34" s="61"/>
    </row>
    <row r="35" spans="2:3" x14ac:dyDescent="0.25">
      <c r="B35" s="27" t="s">
        <v>159</v>
      </c>
    </row>
    <row r="36" spans="2:3" x14ac:dyDescent="0.25">
      <c r="B36" s="27" t="s">
        <v>160</v>
      </c>
    </row>
    <row r="37" spans="2:3" x14ac:dyDescent="0.25">
      <c r="B37" s="79" t="s">
        <v>161</v>
      </c>
      <c r="C37" s="81"/>
    </row>
    <row r="38" spans="2:3" x14ac:dyDescent="0.25">
      <c r="B38" s="66" t="s">
        <v>162</v>
      </c>
      <c r="C38" s="61"/>
    </row>
    <row r="39" spans="2:3" x14ac:dyDescent="0.25">
      <c r="B39" s="27" t="s">
        <v>78</v>
      </c>
    </row>
    <row r="40" spans="2:3" x14ac:dyDescent="0.25">
      <c r="B40" s="66" t="s">
        <v>28</v>
      </c>
      <c r="C40" s="61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100</v>
      </c>
      <c r="C46" s="61"/>
    </row>
    <row r="47" spans="2:3" x14ac:dyDescent="0.25">
      <c r="B47" s="27" t="s">
        <v>84</v>
      </c>
    </row>
    <row r="48" spans="2:3" x14ac:dyDescent="0.25">
      <c r="B48" s="66" t="s">
        <v>163</v>
      </c>
      <c r="C48" s="61"/>
    </row>
    <row r="49" spans="2:3" x14ac:dyDescent="0.25">
      <c r="B49" s="66" t="s">
        <v>164</v>
      </c>
      <c r="C49" s="61"/>
    </row>
    <row r="50" spans="2:3" x14ac:dyDescent="0.25">
      <c r="B50" s="66" t="s">
        <v>165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53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117</v>
      </c>
    </row>
    <row r="57" spans="2:3" x14ac:dyDescent="0.25">
      <c r="B57" s="27" t="s">
        <v>108</v>
      </c>
    </row>
    <row r="58" spans="2:3" x14ac:dyDescent="0.25">
      <c r="B58" s="79" t="s">
        <v>169</v>
      </c>
      <c r="C58" s="61"/>
    </row>
    <row r="59" spans="2:3" x14ac:dyDescent="0.25">
      <c r="B59" s="79" t="s">
        <v>77</v>
      </c>
      <c r="C59" s="61"/>
    </row>
    <row r="60" spans="2:3" x14ac:dyDescent="0.25">
      <c r="B60" s="79" t="s">
        <v>170</v>
      </c>
      <c r="C60" s="81"/>
    </row>
    <row r="61" spans="2:3" x14ac:dyDescent="0.25">
      <c r="B61" s="27" t="s">
        <v>105</v>
      </c>
    </row>
    <row r="62" spans="2:3" x14ac:dyDescent="0.25">
      <c r="B62" s="66" t="s">
        <v>89</v>
      </c>
      <c r="C62" s="61"/>
    </row>
    <row r="63" spans="2:3" x14ac:dyDescent="0.25">
      <c r="B63" s="79" t="s">
        <v>52</v>
      </c>
      <c r="C63" s="81"/>
    </row>
    <row r="64" spans="2:3" x14ac:dyDescent="0.25">
      <c r="B64" s="55" t="s">
        <v>82</v>
      </c>
    </row>
    <row r="65" spans="2:3" x14ac:dyDescent="0.25">
      <c r="B65" s="55" t="s">
        <v>54</v>
      </c>
      <c r="C65" s="61"/>
    </row>
    <row r="66" spans="2:3" x14ac:dyDescent="0.25">
      <c r="B66" s="55" t="s">
        <v>171</v>
      </c>
      <c r="C66" s="61"/>
    </row>
    <row r="67" spans="2:3" x14ac:dyDescent="0.25">
      <c r="B67" s="79" t="s">
        <v>29</v>
      </c>
      <c r="C67" s="61"/>
    </row>
    <row r="68" spans="2:3" x14ac:dyDescent="0.25">
      <c r="B68" s="79" t="s">
        <v>30</v>
      </c>
      <c r="C68" s="61"/>
    </row>
    <row r="69" spans="2:3" x14ac:dyDescent="0.25">
      <c r="B69" s="79" t="s">
        <v>32</v>
      </c>
      <c r="C69" s="61"/>
    </row>
    <row r="70" spans="2:3" x14ac:dyDescent="0.25">
      <c r="B70" s="79" t="s">
        <v>33</v>
      </c>
      <c r="C70" s="61"/>
    </row>
    <row r="71" spans="2:3" x14ac:dyDescent="0.25">
      <c r="B71" s="79" t="s">
        <v>42</v>
      </c>
      <c r="C71" s="61"/>
    </row>
    <row r="72" spans="2:3" x14ac:dyDescent="0.25">
      <c r="B72" s="79" t="s">
        <v>104</v>
      </c>
      <c r="C72" s="81"/>
    </row>
    <row r="73" spans="2:3" x14ac:dyDescent="0.25">
      <c r="B73" s="79" t="s">
        <v>96</v>
      </c>
      <c r="C73" s="81"/>
    </row>
    <row r="74" spans="2:3" x14ac:dyDescent="0.25">
      <c r="B74" s="79" t="s">
        <v>94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49</v>
      </c>
      <c r="C79" s="61"/>
    </row>
    <row r="80" spans="2:3" x14ac:dyDescent="0.25">
      <c r="B80" s="60" t="s">
        <v>176</v>
      </c>
      <c r="C80" s="61"/>
    </row>
    <row r="81" spans="2:4" x14ac:dyDescent="0.25">
      <c r="B81" s="60" t="s">
        <v>68</v>
      </c>
      <c r="C81" s="61"/>
    </row>
    <row r="82" spans="2:4" x14ac:dyDescent="0.25">
      <c r="B82" s="60" t="s">
        <v>177</v>
      </c>
      <c r="C82" s="61"/>
    </row>
    <row r="83" spans="2:4" x14ac:dyDescent="0.25">
      <c r="B83" s="60" t="s">
        <v>178</v>
      </c>
      <c r="C83" s="61"/>
    </row>
    <row r="84" spans="2:4" x14ac:dyDescent="0.25">
      <c r="B84" s="60" t="s">
        <v>179</v>
      </c>
      <c r="C84" s="61"/>
    </row>
    <row r="85" spans="2:4" x14ac:dyDescent="0.25">
      <c r="B85" s="60" t="s">
        <v>180</v>
      </c>
      <c r="C85" s="61"/>
    </row>
    <row r="86" spans="2:4" x14ac:dyDescent="0.25">
      <c r="B86" s="67" t="s">
        <v>181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2024-07-04T11:33:08Z</dcterms:modified>
</cp:coreProperties>
</file>