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3328F4E5-9236-457D-9C3A-1F8D1DC664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O32" i="1"/>
  <c r="T32" i="1" s="1"/>
  <c r="K32" i="1"/>
  <c r="O43" i="1"/>
  <c r="S43" i="1" s="1"/>
  <c r="O42" i="1"/>
  <c r="S42" i="1" s="1"/>
  <c r="O7" i="1"/>
  <c r="P7" i="1" s="1"/>
  <c r="O8" i="1"/>
  <c r="T8" i="1" s="1"/>
  <c r="O9" i="1"/>
  <c r="O10" i="1"/>
  <c r="T10" i="1" s="1"/>
  <c r="O11" i="1"/>
  <c r="O12" i="1"/>
  <c r="T12" i="1" s="1"/>
  <c r="O13" i="1"/>
  <c r="P13" i="1" s="1"/>
  <c r="O14" i="1"/>
  <c r="P14" i="1" s="1"/>
  <c r="S14" i="1" s="1"/>
  <c r="O15" i="1"/>
  <c r="P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P23" i="1" s="1"/>
  <c r="O24" i="1"/>
  <c r="O25" i="1"/>
  <c r="T25" i="1" s="1"/>
  <c r="O26" i="1"/>
  <c r="O27" i="1"/>
  <c r="P27" i="1" s="1"/>
  <c r="O28" i="1"/>
  <c r="P28" i="1" s="1"/>
  <c r="O29" i="1"/>
  <c r="T29" i="1" s="1"/>
  <c r="O30" i="1"/>
  <c r="O31" i="1"/>
  <c r="O33" i="1"/>
  <c r="P33" i="1" s="1"/>
  <c r="O34" i="1"/>
  <c r="T34" i="1" s="1"/>
  <c r="O35" i="1"/>
  <c r="P35" i="1" s="1"/>
  <c r="O36" i="1"/>
  <c r="T36" i="1" s="1"/>
  <c r="O37" i="1"/>
  <c r="T37" i="1" s="1"/>
  <c r="O38" i="1"/>
  <c r="T38" i="1" s="1"/>
  <c r="O39" i="1"/>
  <c r="O40" i="1"/>
  <c r="T40" i="1" s="1"/>
  <c r="O6" i="1"/>
  <c r="AB21" i="1"/>
  <c r="K21" i="1"/>
  <c r="AB37" i="1"/>
  <c r="AB40" i="1"/>
  <c r="K43" i="1"/>
  <c r="K42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2" i="1" l="1"/>
  <c r="AB31" i="1"/>
  <c r="AB39" i="1"/>
  <c r="T27" i="1"/>
  <c r="S29" i="1"/>
  <c r="T14" i="1"/>
  <c r="T43" i="1"/>
  <c r="P22" i="1"/>
  <c r="S22" i="1" s="1"/>
  <c r="S18" i="1"/>
  <c r="S10" i="1"/>
  <c r="S25" i="1"/>
  <c r="P34" i="1"/>
  <c r="S34" i="1" s="1"/>
  <c r="S32" i="1"/>
  <c r="S31" i="1"/>
  <c r="S27" i="1"/>
  <c r="AB27" i="1"/>
  <c r="S24" i="1"/>
  <c r="AB24" i="1"/>
  <c r="S40" i="1"/>
  <c r="T31" i="1"/>
  <c r="T24" i="1"/>
  <c r="P16" i="1"/>
  <c r="S16" i="1" s="1"/>
  <c r="S12" i="1"/>
  <c r="P8" i="1"/>
  <c r="S8" i="1" s="1"/>
  <c r="P38" i="1"/>
  <c r="AB6" i="1"/>
  <c r="S6" i="1"/>
  <c r="AB35" i="1"/>
  <c r="S35" i="1"/>
  <c r="S33" i="1"/>
  <c r="AB33" i="1"/>
  <c r="AB30" i="1"/>
  <c r="S30" i="1"/>
  <c r="S28" i="1"/>
  <c r="AB28" i="1"/>
  <c r="AB26" i="1"/>
  <c r="S26" i="1"/>
  <c r="AB23" i="1"/>
  <c r="S23" i="1"/>
  <c r="S19" i="1"/>
  <c r="AB19" i="1"/>
  <c r="S17" i="1"/>
  <c r="AB17" i="1"/>
  <c r="S15" i="1"/>
  <c r="AB15" i="1"/>
  <c r="S13" i="1"/>
  <c r="AB13" i="1"/>
  <c r="S11" i="1"/>
  <c r="AB11" i="1"/>
  <c r="S9" i="1"/>
  <c r="AB9" i="1"/>
  <c r="S7" i="1"/>
  <c r="AB7" i="1"/>
  <c r="AB20" i="1"/>
  <c r="S20" i="1"/>
  <c r="T6" i="1"/>
  <c r="S37" i="1"/>
  <c r="T33" i="1"/>
  <c r="T28" i="1"/>
  <c r="T21" i="1"/>
  <c r="T19" i="1"/>
  <c r="T15" i="1"/>
  <c r="T11" i="1"/>
  <c r="T7" i="1"/>
  <c r="T39" i="1"/>
  <c r="T35" i="1"/>
  <c r="T30" i="1"/>
  <c r="T26" i="1"/>
  <c r="T23" i="1"/>
  <c r="T17" i="1"/>
  <c r="T13" i="1"/>
  <c r="T9" i="1"/>
  <c r="AB14" i="1"/>
  <c r="AB10" i="1"/>
  <c r="AB8" i="1"/>
  <c r="O5" i="1"/>
  <c r="K5" i="1"/>
  <c r="AB22" i="1" l="1"/>
  <c r="AB34" i="1"/>
  <c r="AB16" i="1"/>
  <c r="S39" i="1"/>
  <c r="AB29" i="1"/>
  <c r="AB18" i="1"/>
  <c r="AB25" i="1"/>
  <c r="AB38" i="1"/>
  <c r="S38" i="1"/>
  <c r="AB12" i="1"/>
  <c r="S36" i="1"/>
  <c r="AB36" i="1"/>
  <c r="AB5" i="1" s="1"/>
  <c r="P5" i="1"/>
</calcChain>
</file>

<file path=xl/sharedStrings.xml><?xml version="1.0" encoding="utf-8"?>
<sst xmlns="http://schemas.openxmlformats.org/spreadsheetml/2006/main" count="130" uniqueCount="78">
  <si>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</si>
  <si>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</si>
  <si>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</si>
  <si>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</si>
  <si>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</si>
  <si>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</si>
  <si>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</si>
  <si>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</si>
  <si>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</si>
  <si>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</si>
  <si>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</si>
  <si>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</si>
  <si>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</si>
  <si>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</si>
  <si>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</si>
  <si>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</si>
  <si>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</si>
  <si>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</si>
  <si>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</si>
  <si>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</si>
  <si>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</si>
  <si>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</si>
  <si>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</si>
  <si>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</si>
  <si>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</si>
  <si>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</si>
  <si>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</si>
  <si>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</si>
  <si>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</si>
  <si>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</si>
  <si>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</si>
  <si>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</si>
  <si>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</si>
  <si>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</si>
  <si>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</si>
  <si>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</si>
  <si>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</si>
  <si>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</si>
  <si>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</si>
  <si>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</si>
  <si>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</si>
  <si>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</si>
  <si>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</si>
  <si>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</si>
  <si>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</si>
  <si>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</si>
  <si>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</si>
  <si>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</si>
  <si>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</si>
  <si>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</si>
  <si>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</si>
  <si>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</si>
  <si>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</si>
  <si>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</si>
  <si>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</si>
  <si>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</si>
  <si>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</si>
  <si>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</si>
  <si>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</si>
  <si>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</si>
  <si>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</si>
  <si>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</si>
  <si>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</si>
  <si>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</si>
  <si>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</si>
  <si>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</si>
  <si>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</si>
  <si>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</si>
  <si>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</si>
  <si>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</si>
  <si>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</si>
  <si>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</si>
  <si>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ротация на Сыр ПАПА МОЖЕТ "Папин завтрак" 45% 180г Славяна</t>
  </si>
  <si>
    <t>ротация на 0,18 (150 дн.)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</si>
  <si>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</si>
  <si>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(5039845    Сыр "Пармезан" с массовой долей жира в сухом веществе 40 %, срок созревания 3 месяца)</t>
    </r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</si>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</sst>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3" xfId="1" applyNumberFormat="1" applyFont="1" applyBorder="1"/>
    <xf numFmtId="164" fontId="5" fillId="6" borderId="6" xfId="1" applyNumberFormat="1" applyFon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5" sqref="P5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28515625" style="10" customWidth="1"/>
    <col min="8" max="8" width="5.28515625" customWidth="1"/>
    <col min="9" max="9" width="8.7109375" bestFit="1" customWidth="1"/>
    <col min="10" max="11" width="6" customWidth="1"/>
    <col min="12" max="13" width="0.42578125" customWidth="1"/>
    <col min="14" max="17" width="6" customWidth="1"/>
    <col min="18" max="18" width="21.140625" customWidth="1"/>
    <col min="19" max="20" width="4.85546875" customWidth="1"/>
    <col min="21" max="26" width="6.28515625" customWidth="1"/>
    <col min="27" max="27" width="46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77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1897.4990000000003</v>
      </c>
      <c r="F5" s="4">
        <f>SUM(F6:F497)</f>
        <v>6284.982</v>
      </c>
      <c r="G5" s="7"/>
      <c r="H5" s="1"/>
      <c r="I5" s="1"/>
      <c r="J5" s="4">
        <f t="shared" ref="J5:Q5" si="0">SUM(J6:J497)</f>
        <v>1923.2</v>
      </c>
      <c r="K5" s="4">
        <f t="shared" si="0"/>
        <v>-25.701000000000032</v>
      </c>
      <c r="L5" s="4">
        <f t="shared" si="0"/>
        <v>0</v>
      </c>
      <c r="M5" s="4">
        <f t="shared" si="0"/>
        <v>0</v>
      </c>
      <c r="N5" s="4">
        <f t="shared" si="0"/>
        <v>1027.1100000000001</v>
      </c>
      <c r="O5" s="4">
        <f t="shared" si="0"/>
        <v>379.49979999999999</v>
      </c>
      <c r="P5" s="4">
        <f t="shared" si="0"/>
        <v>2995</v>
      </c>
      <c r="Q5" s="4">
        <f t="shared" si="0"/>
        <v>500</v>
      </c>
      <c r="R5" s="1"/>
      <c r="S5" s="1"/>
      <c r="T5" s="1"/>
      <c r="U5" s="4">
        <f t="shared" ref="U5:Z5" si="1">SUM(U6:U497)</f>
        <v>266.93580000000003</v>
      </c>
      <c r="V5" s="4">
        <f t="shared" si="1"/>
        <v>321.99299999999999</v>
      </c>
      <c r="W5" s="4">
        <f t="shared" si="1"/>
        <v>374.80180000000001</v>
      </c>
      <c r="X5" s="4">
        <f t="shared" si="1"/>
        <v>391.60760000000005</v>
      </c>
      <c r="Y5" s="4">
        <f t="shared" si="1"/>
        <v>426.43380000000002</v>
      </c>
      <c r="Z5" s="4">
        <f t="shared" si="1"/>
        <v>444.13220000000001</v>
      </c>
      <c r="AA5" s="1"/>
      <c r="AB5" s="4">
        <f>SUM(AB6:AB497)</f>
        <v>1483.3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134</v>
      </c>
      <c r="D6" s="1"/>
      <c r="E6" s="1">
        <v>13</v>
      </c>
      <c r="F6" s="1">
        <v>115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0" si="2">E6-J6</f>
        <v>1</v>
      </c>
      <c r="L6" s="1"/>
      <c r="M6" s="1"/>
      <c r="N6" s="1"/>
      <c r="O6" s="1">
        <f>E6/5</f>
        <v>2.6</v>
      </c>
      <c r="P6" s="5"/>
      <c r="Q6" s="5"/>
      <c r="R6" s="1"/>
      <c r="S6" s="1">
        <f>(F6+N6+P6)/O6</f>
        <v>44.230769230769226</v>
      </c>
      <c r="T6" s="1">
        <f>(F6+N6)/O6</f>
        <v>44.230769230769226</v>
      </c>
      <c r="U6" s="1">
        <v>2.4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23" t="s">
        <v>32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31</v>
      </c>
      <c r="C7" s="1">
        <v>37</v>
      </c>
      <c r="D7" s="1">
        <v>48</v>
      </c>
      <c r="E7" s="1">
        <v>23</v>
      </c>
      <c r="F7" s="1">
        <v>59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2</v>
      </c>
      <c r="L7" s="1"/>
      <c r="M7" s="1"/>
      <c r="N7" s="1"/>
      <c r="O7" s="1">
        <f t="shared" ref="O7:O43" si="4">E7/5</f>
        <v>4.5999999999999996</v>
      </c>
      <c r="P7" s="5">
        <f t="shared" ref="P7:P16" si="5">20*O7-N7-F7</f>
        <v>33</v>
      </c>
      <c r="Q7" s="5"/>
      <c r="R7" s="1"/>
      <c r="S7" s="1">
        <f t="shared" ref="S7:S40" si="6">(F7+N7+P7)/O7</f>
        <v>20</v>
      </c>
      <c r="T7" s="1">
        <f t="shared" ref="T7:T40" si="7">(F7+N7)/O7</f>
        <v>12.82608695652174</v>
      </c>
      <c r="U7" s="1">
        <v>3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/>
      <c r="AB7" s="1">
        <f t="shared" si="3"/>
        <v>5.9399999999999995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34</v>
      </c>
      <c r="B8" s="1" t="s">
        <v>31</v>
      </c>
      <c r="C8" s="1">
        <v>57</v>
      </c>
      <c r="D8" s="1">
        <v>16</v>
      </c>
      <c r="E8" s="1">
        <v>20</v>
      </c>
      <c r="F8" s="1">
        <v>50</v>
      </c>
      <c r="G8" s="7">
        <v>0.18</v>
      </c>
      <c r="H8" s="1">
        <v>270</v>
      </c>
      <c r="I8" s="1">
        <v>9988445</v>
      </c>
      <c r="J8" s="1">
        <v>16</v>
      </c>
      <c r="K8" s="1">
        <f t="shared" si="2"/>
        <v>4</v>
      </c>
      <c r="L8" s="1"/>
      <c r="M8" s="1"/>
      <c r="N8" s="1"/>
      <c r="O8" s="1">
        <f t="shared" si="4"/>
        <v>4</v>
      </c>
      <c r="P8" s="5">
        <f t="shared" si="5"/>
        <v>30</v>
      </c>
      <c r="Q8" s="5"/>
      <c r="R8" s="1"/>
      <c r="S8" s="1">
        <f t="shared" si="6"/>
        <v>20</v>
      </c>
      <c r="T8" s="1">
        <f t="shared" si="7"/>
        <v>12.5</v>
      </c>
      <c r="U8" s="1">
        <v>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/>
      <c r="AB8" s="1">
        <f t="shared" si="3"/>
        <v>5.3999999999999995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31</v>
      </c>
      <c r="C9" s="1">
        <v>222</v>
      </c>
      <c r="D9" s="1"/>
      <c r="E9" s="1">
        <v>24</v>
      </c>
      <c r="F9" s="1">
        <v>196</v>
      </c>
      <c r="G9" s="7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si="4"/>
        <v>4.8</v>
      </c>
      <c r="P9" s="5"/>
      <c r="Q9" s="5"/>
      <c r="R9" s="1"/>
      <c r="S9" s="1">
        <f t="shared" si="6"/>
        <v>40.833333333333336</v>
      </c>
      <c r="T9" s="1">
        <f t="shared" si="7"/>
        <v>40.833333333333336</v>
      </c>
      <c r="U9" s="1">
        <v>0.8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23" t="s">
        <v>32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7" t="s">
        <v>38</v>
      </c>
      <c r="B10" s="1" t="s">
        <v>31</v>
      </c>
      <c r="C10" s="1">
        <v>221</v>
      </c>
      <c r="D10" s="1"/>
      <c r="E10" s="1">
        <v>8</v>
      </c>
      <c r="F10" s="1">
        <v>213</v>
      </c>
      <c r="G10" s="7">
        <v>0.4</v>
      </c>
      <c r="H10" s="1">
        <v>270</v>
      </c>
      <c r="I10" s="1">
        <v>9988476</v>
      </c>
      <c r="J10" s="1">
        <v>7</v>
      </c>
      <c r="K10" s="1">
        <f t="shared" si="2"/>
        <v>1</v>
      </c>
      <c r="L10" s="1"/>
      <c r="M10" s="1"/>
      <c r="N10" s="1"/>
      <c r="O10" s="1">
        <f t="shared" si="4"/>
        <v>1.6</v>
      </c>
      <c r="P10" s="5"/>
      <c r="Q10" s="5"/>
      <c r="R10" s="1"/>
      <c r="S10" s="1">
        <f t="shared" si="6"/>
        <v>133.125</v>
      </c>
      <c r="T10" s="1">
        <f t="shared" si="7"/>
        <v>133.125</v>
      </c>
      <c r="U10" s="1">
        <v>0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24" t="s">
        <v>74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27" t="s">
        <v>39</v>
      </c>
      <c r="B11" s="1" t="s">
        <v>40</v>
      </c>
      <c r="C11" s="1">
        <v>95.97</v>
      </c>
      <c r="D11" s="1"/>
      <c r="E11" s="1">
        <v>4.96</v>
      </c>
      <c r="F11" s="1">
        <v>91.01</v>
      </c>
      <c r="G11" s="7">
        <v>1</v>
      </c>
      <c r="H11" s="1">
        <v>150</v>
      </c>
      <c r="I11" s="1">
        <v>5039845</v>
      </c>
      <c r="J11" s="1">
        <v>4</v>
      </c>
      <c r="K11" s="1">
        <f t="shared" si="2"/>
        <v>0.96</v>
      </c>
      <c r="L11" s="1"/>
      <c r="M11" s="1"/>
      <c r="N11" s="1"/>
      <c r="O11" s="1">
        <f t="shared" si="4"/>
        <v>0.99199999999999999</v>
      </c>
      <c r="P11" s="5"/>
      <c r="Q11" s="5"/>
      <c r="R11" s="1"/>
      <c r="S11" s="1">
        <f t="shared" si="6"/>
        <v>91.743951612903231</v>
      </c>
      <c r="T11" s="1">
        <f t="shared" si="7"/>
        <v>91.743951612903231</v>
      </c>
      <c r="U11" s="1">
        <v>0.96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23" t="s">
        <v>75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41</v>
      </c>
      <c r="B12" s="1" t="s">
        <v>31</v>
      </c>
      <c r="C12" s="1">
        <v>46</v>
      </c>
      <c r="D12" s="1"/>
      <c r="E12" s="1">
        <v>7</v>
      </c>
      <c r="F12" s="1">
        <v>39</v>
      </c>
      <c r="G12" s="7">
        <v>0.18</v>
      </c>
      <c r="H12" s="1">
        <v>150</v>
      </c>
      <c r="I12" s="1">
        <v>5034819</v>
      </c>
      <c r="J12" s="1">
        <v>22</v>
      </c>
      <c r="K12" s="1">
        <f t="shared" si="2"/>
        <v>-15</v>
      </c>
      <c r="L12" s="1"/>
      <c r="M12" s="1"/>
      <c r="N12" s="1">
        <v>26</v>
      </c>
      <c r="O12" s="1">
        <f t="shared" si="4"/>
        <v>1.4</v>
      </c>
      <c r="P12" s="5"/>
      <c r="Q12" s="5"/>
      <c r="R12" s="1"/>
      <c r="S12" s="1">
        <f t="shared" si="6"/>
        <v>46.428571428571431</v>
      </c>
      <c r="T12" s="1">
        <f t="shared" si="7"/>
        <v>46.428571428571431</v>
      </c>
      <c r="U12" s="1">
        <v>3.6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23" t="s">
        <v>32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42</v>
      </c>
      <c r="B13" s="1" t="s">
        <v>31</v>
      </c>
      <c r="C13" s="1">
        <v>47</v>
      </c>
      <c r="D13" s="1">
        <v>136</v>
      </c>
      <c r="E13" s="1">
        <v>73</v>
      </c>
      <c r="F13" s="1">
        <v>107</v>
      </c>
      <c r="G13" s="7">
        <v>0.1</v>
      </c>
      <c r="H13" s="1">
        <v>90</v>
      </c>
      <c r="I13" s="1">
        <v>8444163</v>
      </c>
      <c r="J13" s="1">
        <v>71</v>
      </c>
      <c r="K13" s="1">
        <f t="shared" si="2"/>
        <v>2</v>
      </c>
      <c r="L13" s="1"/>
      <c r="M13" s="1"/>
      <c r="N13" s="1"/>
      <c r="O13" s="1">
        <f t="shared" si="4"/>
        <v>14.6</v>
      </c>
      <c r="P13" s="5">
        <f t="shared" si="5"/>
        <v>185</v>
      </c>
      <c r="Q13" s="5"/>
      <c r="R13" s="1"/>
      <c r="S13" s="1">
        <f t="shared" si="6"/>
        <v>20</v>
      </c>
      <c r="T13" s="1">
        <f t="shared" si="7"/>
        <v>7.3287671232876717</v>
      </c>
      <c r="U13" s="1">
        <v>5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/>
      <c r="AB13" s="1">
        <f t="shared" si="3"/>
        <v>18.5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31</v>
      </c>
      <c r="C14" s="1">
        <v>140</v>
      </c>
      <c r="D14" s="1">
        <v>20</v>
      </c>
      <c r="E14" s="1">
        <v>49</v>
      </c>
      <c r="F14" s="1">
        <v>111</v>
      </c>
      <c r="G14" s="7">
        <v>0.18</v>
      </c>
      <c r="H14" s="1">
        <v>150</v>
      </c>
      <c r="I14" s="1">
        <v>5038411</v>
      </c>
      <c r="J14" s="1">
        <v>47</v>
      </c>
      <c r="K14" s="1">
        <f t="shared" si="2"/>
        <v>2</v>
      </c>
      <c r="L14" s="1"/>
      <c r="M14" s="1"/>
      <c r="N14" s="1"/>
      <c r="O14" s="1">
        <f t="shared" si="4"/>
        <v>9.8000000000000007</v>
      </c>
      <c r="P14" s="5">
        <f t="shared" si="5"/>
        <v>85</v>
      </c>
      <c r="Q14" s="5"/>
      <c r="R14" s="1"/>
      <c r="S14" s="1">
        <f t="shared" si="6"/>
        <v>20</v>
      </c>
      <c r="T14" s="1">
        <f t="shared" si="7"/>
        <v>11.326530612244897</v>
      </c>
      <c r="U14" s="1">
        <v>6.6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/>
      <c r="AB14" s="1">
        <f t="shared" si="3"/>
        <v>15.299999999999999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31</v>
      </c>
      <c r="C15" s="1">
        <v>119</v>
      </c>
      <c r="D15" s="1">
        <v>60</v>
      </c>
      <c r="E15" s="1">
        <v>53</v>
      </c>
      <c r="F15" s="1">
        <v>125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-1</v>
      </c>
      <c r="L15" s="1"/>
      <c r="M15" s="1"/>
      <c r="N15" s="1"/>
      <c r="O15" s="1">
        <f t="shared" si="4"/>
        <v>10.6</v>
      </c>
      <c r="P15" s="5">
        <f t="shared" si="5"/>
        <v>87</v>
      </c>
      <c r="Q15" s="5"/>
      <c r="R15" s="1"/>
      <c r="S15" s="1">
        <f t="shared" si="6"/>
        <v>20</v>
      </c>
      <c r="T15" s="1">
        <f t="shared" si="7"/>
        <v>11.79245283018868</v>
      </c>
      <c r="U15" s="1">
        <v>5.6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/>
      <c r="AB15" s="1">
        <f t="shared" si="3"/>
        <v>15.66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31</v>
      </c>
      <c r="C16" s="1">
        <v>350</v>
      </c>
      <c r="D16" s="1"/>
      <c r="E16" s="1">
        <v>74</v>
      </c>
      <c r="F16" s="1">
        <v>276</v>
      </c>
      <c r="G16" s="7">
        <v>0.18</v>
      </c>
      <c r="H16" s="1">
        <v>150</v>
      </c>
      <c r="I16" s="1">
        <v>5038435</v>
      </c>
      <c r="J16" s="1">
        <v>73</v>
      </c>
      <c r="K16" s="1">
        <f t="shared" si="2"/>
        <v>1</v>
      </c>
      <c r="L16" s="1"/>
      <c r="M16" s="1"/>
      <c r="N16" s="1"/>
      <c r="O16" s="1">
        <f t="shared" si="4"/>
        <v>14.8</v>
      </c>
      <c r="P16" s="5">
        <f t="shared" si="5"/>
        <v>20</v>
      </c>
      <c r="Q16" s="5"/>
      <c r="R16" s="1"/>
      <c r="S16" s="1">
        <f t="shared" si="6"/>
        <v>20</v>
      </c>
      <c r="T16" s="1">
        <f t="shared" si="7"/>
        <v>18.648648648648649</v>
      </c>
      <c r="U16" s="1">
        <v>8.1999999999999993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/>
      <c r="AB16" s="1">
        <f t="shared" si="3"/>
        <v>3.5999999999999996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31</v>
      </c>
      <c r="C17" s="1">
        <v>13</v>
      </c>
      <c r="D17" s="1">
        <v>110</v>
      </c>
      <c r="E17" s="1">
        <v>22</v>
      </c>
      <c r="F17" s="1">
        <v>101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4"/>
        <v>4.4000000000000004</v>
      </c>
      <c r="P17" s="5"/>
      <c r="Q17" s="5"/>
      <c r="R17" s="1"/>
      <c r="S17" s="1">
        <f t="shared" si="6"/>
        <v>22.954545454545453</v>
      </c>
      <c r="T17" s="1">
        <f t="shared" si="7"/>
        <v>22.954545454545453</v>
      </c>
      <c r="U17" s="1">
        <v>1.2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23" t="s">
        <v>32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40</v>
      </c>
      <c r="C18" s="1">
        <v>34.049999999999997</v>
      </c>
      <c r="D18" s="1">
        <v>113.58</v>
      </c>
      <c r="E18" s="1">
        <v>33.51</v>
      </c>
      <c r="F18" s="1">
        <v>110.14</v>
      </c>
      <c r="G18" s="7">
        <v>1</v>
      </c>
      <c r="H18" s="1">
        <v>150</v>
      </c>
      <c r="I18" s="1">
        <v>5038596</v>
      </c>
      <c r="J18" s="1">
        <v>32</v>
      </c>
      <c r="K18" s="1">
        <f t="shared" si="2"/>
        <v>1.509999999999998</v>
      </c>
      <c r="L18" s="1"/>
      <c r="M18" s="1"/>
      <c r="N18" s="1"/>
      <c r="O18" s="1">
        <f t="shared" si="4"/>
        <v>6.702</v>
      </c>
      <c r="P18" s="5">
        <v>30</v>
      </c>
      <c r="Q18" s="5"/>
      <c r="R18" s="1"/>
      <c r="S18" s="1">
        <f t="shared" si="6"/>
        <v>20.910176066845715</v>
      </c>
      <c r="T18" s="1">
        <f t="shared" si="7"/>
        <v>16.433900328260222</v>
      </c>
      <c r="U18" s="1">
        <v>5.1059999999999999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/>
      <c r="AB18" s="1">
        <f t="shared" si="3"/>
        <v>30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1" t="s">
        <v>49</v>
      </c>
      <c r="B19" s="1" t="s">
        <v>40</v>
      </c>
      <c r="C19" s="1">
        <v>102.41</v>
      </c>
      <c r="D19" s="1">
        <v>156.25</v>
      </c>
      <c r="E19" s="1">
        <v>26.18</v>
      </c>
      <c r="F19" s="1">
        <v>232.48</v>
      </c>
      <c r="G19" s="7">
        <v>1</v>
      </c>
      <c r="H19" s="1">
        <v>120</v>
      </c>
      <c r="I19" s="1">
        <v>5038558</v>
      </c>
      <c r="J19" s="1">
        <v>27.5</v>
      </c>
      <c r="K19" s="1">
        <f t="shared" si="2"/>
        <v>-1.3200000000000003</v>
      </c>
      <c r="L19" s="1"/>
      <c r="M19" s="1"/>
      <c r="N19" s="1"/>
      <c r="O19" s="1">
        <f t="shared" si="4"/>
        <v>5.2359999999999998</v>
      </c>
      <c r="P19" s="5"/>
      <c r="Q19" s="5"/>
      <c r="R19" s="1"/>
      <c r="S19" s="1">
        <f t="shared" si="6"/>
        <v>44.400305576776162</v>
      </c>
      <c r="T19" s="1">
        <f t="shared" si="7"/>
        <v>44.400305576776162</v>
      </c>
      <c r="U19" s="1">
        <v>2.3340000000000001</v>
      </c>
      <c r="V19" s="1">
        <v>14.337999999999999</v>
      </c>
      <c r="W19" s="1">
        <v>10.178000000000001</v>
      </c>
      <c r="X19" s="1">
        <v>5.3567999999999998</v>
      </c>
      <c r="Y19" s="1">
        <v>5.0031999999999996</v>
      </c>
      <c r="Z19" s="1">
        <v>4.6560000000000006</v>
      </c>
      <c r="AA19" s="23" t="s">
        <v>32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25" t="s">
        <v>50</v>
      </c>
      <c r="B20" s="13" t="s">
        <v>40</v>
      </c>
      <c r="C20" s="13">
        <v>190.435</v>
      </c>
      <c r="D20" s="13"/>
      <c r="E20" s="13">
        <v>4.6950000000000003</v>
      </c>
      <c r="F20" s="14">
        <v>185.74</v>
      </c>
      <c r="G20" s="7">
        <v>1</v>
      </c>
      <c r="H20" s="1">
        <v>150</v>
      </c>
      <c r="I20" s="1">
        <v>5038572</v>
      </c>
      <c r="J20" s="1">
        <v>4.5</v>
      </c>
      <c r="K20" s="1">
        <f t="shared" si="2"/>
        <v>0.19500000000000028</v>
      </c>
      <c r="L20" s="1"/>
      <c r="M20" s="1"/>
      <c r="N20" s="1"/>
      <c r="O20" s="1">
        <f t="shared" si="4"/>
        <v>0.93900000000000006</v>
      </c>
      <c r="P20" s="5"/>
      <c r="Q20" s="5"/>
      <c r="R20" s="1"/>
      <c r="S20" s="1">
        <f t="shared" si="6"/>
        <v>197.80617678381256</v>
      </c>
      <c r="T20" s="1">
        <f t="shared" si="7"/>
        <v>197.80617678381256</v>
      </c>
      <c r="U20" s="1">
        <v>2.331</v>
      </c>
      <c r="V20" s="1">
        <v>3.2330000000000001</v>
      </c>
      <c r="W20" s="1">
        <v>15.871</v>
      </c>
      <c r="X20" s="1">
        <v>3.5350000000000001</v>
      </c>
      <c r="Y20" s="1">
        <v>5.1829999999999998</v>
      </c>
      <c r="Z20" s="1">
        <v>8.0069999999999997</v>
      </c>
      <c r="AA20" s="24" t="s">
        <v>74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26" t="s">
        <v>47</v>
      </c>
      <c r="B21" s="17" t="s">
        <v>40</v>
      </c>
      <c r="C21" s="17"/>
      <c r="D21" s="17">
        <v>107.74</v>
      </c>
      <c r="E21" s="17">
        <v>2.75</v>
      </c>
      <c r="F21" s="18">
        <v>104.99</v>
      </c>
      <c r="G21" s="19">
        <v>0</v>
      </c>
      <c r="H21" s="20" t="e">
        <v>#N/A</v>
      </c>
      <c r="I21" s="21" t="s">
        <v>71</v>
      </c>
      <c r="J21" s="20">
        <v>2</v>
      </c>
      <c r="K21" s="20">
        <f t="shared" ref="K21" si="8">E21-J21</f>
        <v>0.75</v>
      </c>
      <c r="L21" s="20"/>
      <c r="M21" s="20"/>
      <c r="N21" s="20"/>
      <c r="O21" s="20">
        <f t="shared" si="4"/>
        <v>0.55000000000000004</v>
      </c>
      <c r="P21" s="22"/>
      <c r="Q21" s="22"/>
      <c r="R21" s="20"/>
      <c r="S21" s="20">
        <f t="shared" si="6"/>
        <v>190.89090909090908</v>
      </c>
      <c r="T21" s="20">
        <f t="shared" si="7"/>
        <v>190.89090909090908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 t="s">
        <v>74</v>
      </c>
      <c r="AB21" s="2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51</v>
      </c>
      <c r="B22" s="1" t="s">
        <v>31</v>
      </c>
      <c r="C22" s="1">
        <v>54</v>
      </c>
      <c r="D22" s="1"/>
      <c r="E22" s="1">
        <v>28</v>
      </c>
      <c r="F22" s="1">
        <v>26</v>
      </c>
      <c r="G22" s="7">
        <v>0.2</v>
      </c>
      <c r="H22" s="1">
        <v>120</v>
      </c>
      <c r="I22" s="1">
        <v>5038831</v>
      </c>
      <c r="J22" s="1">
        <v>27</v>
      </c>
      <c r="K22" s="1">
        <f t="shared" si="2"/>
        <v>1</v>
      </c>
      <c r="L22" s="1"/>
      <c r="M22" s="1"/>
      <c r="N22" s="1"/>
      <c r="O22" s="1">
        <f t="shared" si="4"/>
        <v>5.6</v>
      </c>
      <c r="P22" s="5">
        <f t="shared" ref="P22:P35" si="9">20*O22-N22-F22</f>
        <v>86</v>
      </c>
      <c r="Q22" s="5"/>
      <c r="R22" s="1"/>
      <c r="S22" s="1">
        <f t="shared" si="6"/>
        <v>20</v>
      </c>
      <c r="T22" s="1">
        <f t="shared" si="7"/>
        <v>4.6428571428571432</v>
      </c>
      <c r="U22" s="1">
        <v>1.4</v>
      </c>
      <c r="V22" s="1">
        <v>2.8</v>
      </c>
      <c r="W22" s="1">
        <v>4.4000000000000004</v>
      </c>
      <c r="X22" s="1">
        <v>4</v>
      </c>
      <c r="Y22" s="1">
        <v>2.8</v>
      </c>
      <c r="Z22" s="1">
        <v>5</v>
      </c>
      <c r="AA22" s="15" t="s">
        <v>73</v>
      </c>
      <c r="AB22" s="1">
        <f t="shared" si="3"/>
        <v>17.2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31</v>
      </c>
      <c r="C23" s="1">
        <v>43</v>
      </c>
      <c r="D23" s="1">
        <v>12</v>
      </c>
      <c r="E23" s="1">
        <v>21</v>
      </c>
      <c r="F23" s="1">
        <v>34</v>
      </c>
      <c r="G23" s="7">
        <v>0.2</v>
      </c>
      <c r="H23" s="1">
        <v>120</v>
      </c>
      <c r="I23" s="1">
        <v>5038855</v>
      </c>
      <c r="J23" s="1">
        <v>20</v>
      </c>
      <c r="K23" s="1">
        <f t="shared" si="2"/>
        <v>1</v>
      </c>
      <c r="L23" s="1"/>
      <c r="M23" s="1"/>
      <c r="N23" s="1"/>
      <c r="O23" s="1">
        <f t="shared" si="4"/>
        <v>4.2</v>
      </c>
      <c r="P23" s="5">
        <f t="shared" si="9"/>
        <v>50</v>
      </c>
      <c r="Q23" s="5"/>
      <c r="R23" s="1"/>
      <c r="S23" s="1">
        <f t="shared" si="6"/>
        <v>20</v>
      </c>
      <c r="T23" s="1">
        <f t="shared" si="7"/>
        <v>8.0952380952380949</v>
      </c>
      <c r="U23" s="1">
        <v>1</v>
      </c>
      <c r="V23" s="1">
        <v>4.2</v>
      </c>
      <c r="W23" s="1">
        <v>4</v>
      </c>
      <c r="X23" s="1">
        <v>3.4</v>
      </c>
      <c r="Y23" s="1">
        <v>2</v>
      </c>
      <c r="Z23" s="1">
        <v>5.2</v>
      </c>
      <c r="AA23" s="15" t="s">
        <v>72</v>
      </c>
      <c r="AB23" s="1">
        <f t="shared" si="3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53</v>
      </c>
      <c r="B24" s="1" t="s">
        <v>40</v>
      </c>
      <c r="C24" s="1">
        <v>107.983</v>
      </c>
      <c r="D24" s="1">
        <v>32.31</v>
      </c>
      <c r="E24" s="1">
        <v>32.524999999999999</v>
      </c>
      <c r="F24" s="1">
        <v>101.122</v>
      </c>
      <c r="G24" s="7">
        <v>1</v>
      </c>
      <c r="H24" s="1">
        <v>120</v>
      </c>
      <c r="I24" s="1">
        <v>6159901</v>
      </c>
      <c r="J24" s="1">
        <v>34.700000000000003</v>
      </c>
      <c r="K24" s="1">
        <f t="shared" si="2"/>
        <v>-2.1750000000000043</v>
      </c>
      <c r="L24" s="1"/>
      <c r="M24" s="1"/>
      <c r="N24" s="1"/>
      <c r="O24" s="1">
        <f t="shared" si="4"/>
        <v>6.5049999999999999</v>
      </c>
      <c r="P24" s="5">
        <v>30</v>
      </c>
      <c r="Q24" s="5"/>
      <c r="R24" s="1"/>
      <c r="S24" s="1">
        <f t="shared" si="6"/>
        <v>20.157109915449656</v>
      </c>
      <c r="T24" s="1">
        <f t="shared" si="7"/>
        <v>15.545272867025366</v>
      </c>
      <c r="U24" s="1">
        <v>4.5432000000000006</v>
      </c>
      <c r="V24" s="1">
        <v>6.4951999999999996</v>
      </c>
      <c r="W24" s="1">
        <v>9.479000000000001</v>
      </c>
      <c r="X24" s="1">
        <v>8.2108000000000008</v>
      </c>
      <c r="Y24" s="1">
        <v>6.7050000000000001</v>
      </c>
      <c r="Z24" s="1">
        <v>9.1930000000000014</v>
      </c>
      <c r="AA24" s="1"/>
      <c r="AB24" s="1">
        <f t="shared" si="3"/>
        <v>30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56</v>
      </c>
      <c r="B25" s="1" t="s">
        <v>40</v>
      </c>
      <c r="C25" s="1">
        <v>-2.9630000000000001</v>
      </c>
      <c r="D25" s="1">
        <v>48.750999999999998</v>
      </c>
      <c r="E25" s="1">
        <v>5.3559999999999999</v>
      </c>
      <c r="F25" s="1">
        <v>40.432000000000002</v>
      </c>
      <c r="G25" s="7">
        <v>1</v>
      </c>
      <c r="H25" s="1">
        <v>120</v>
      </c>
      <c r="I25" s="1">
        <v>6159949</v>
      </c>
      <c r="J25" s="1">
        <v>6.5</v>
      </c>
      <c r="K25" s="1">
        <f t="shared" si="2"/>
        <v>-1.1440000000000001</v>
      </c>
      <c r="L25" s="1"/>
      <c r="M25" s="1"/>
      <c r="N25" s="1">
        <v>431.911</v>
      </c>
      <c r="O25" s="1">
        <f t="shared" si="4"/>
        <v>1.0711999999999999</v>
      </c>
      <c r="P25" s="5"/>
      <c r="Q25" s="5"/>
      <c r="R25" s="1"/>
      <c r="S25" s="1">
        <f t="shared" si="6"/>
        <v>440.94753547423454</v>
      </c>
      <c r="T25" s="1">
        <f t="shared" si="7"/>
        <v>440.94753547423454</v>
      </c>
      <c r="U25" s="1">
        <v>29.568999999999999</v>
      </c>
      <c r="V25" s="1">
        <v>9.3953999999999986</v>
      </c>
      <c r="W25" s="1">
        <v>6.0073999999999996</v>
      </c>
      <c r="X25" s="1">
        <v>1.9398</v>
      </c>
      <c r="Y25" s="1">
        <v>6.0004</v>
      </c>
      <c r="Z25" s="1">
        <v>4.8301999999999996</v>
      </c>
      <c r="AA25" s="23" t="s">
        <v>32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57</v>
      </c>
      <c r="B26" s="1" t="s">
        <v>31</v>
      </c>
      <c r="C26" s="1">
        <v>68</v>
      </c>
      <c r="D26" s="1">
        <v>144</v>
      </c>
      <c r="E26" s="1">
        <v>110</v>
      </c>
      <c r="F26" s="1">
        <v>99</v>
      </c>
      <c r="G26" s="7">
        <v>0.1</v>
      </c>
      <c r="H26" s="1">
        <v>60</v>
      </c>
      <c r="I26" s="1">
        <v>8444170</v>
      </c>
      <c r="J26" s="1">
        <v>102</v>
      </c>
      <c r="K26" s="1">
        <f t="shared" si="2"/>
        <v>8</v>
      </c>
      <c r="L26" s="1"/>
      <c r="M26" s="1"/>
      <c r="N26" s="1"/>
      <c r="O26" s="1">
        <f t="shared" si="4"/>
        <v>22</v>
      </c>
      <c r="P26" s="5">
        <v>350</v>
      </c>
      <c r="Q26" s="5"/>
      <c r="R26" s="1"/>
      <c r="S26" s="1">
        <f t="shared" si="6"/>
        <v>20.40909090909091</v>
      </c>
      <c r="T26" s="1">
        <f t="shared" si="7"/>
        <v>4.5</v>
      </c>
      <c r="U26" s="1">
        <v>9.4</v>
      </c>
      <c r="V26" s="1">
        <v>12</v>
      </c>
      <c r="W26" s="1">
        <v>14.4</v>
      </c>
      <c r="X26" s="1">
        <v>7.4</v>
      </c>
      <c r="Y26" s="1">
        <v>14.6</v>
      </c>
      <c r="Z26" s="1">
        <v>9</v>
      </c>
      <c r="AA26" s="1"/>
      <c r="AB26" s="1">
        <f t="shared" si="3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58</v>
      </c>
      <c r="B27" s="1" t="s">
        <v>31</v>
      </c>
      <c r="C27" s="1">
        <v>123</v>
      </c>
      <c r="D27" s="1"/>
      <c r="E27" s="1">
        <v>26</v>
      </c>
      <c r="F27" s="1">
        <v>91</v>
      </c>
      <c r="G27" s="7">
        <v>0.14000000000000001</v>
      </c>
      <c r="H27" s="1">
        <v>180</v>
      </c>
      <c r="I27" s="1">
        <v>9988391</v>
      </c>
      <c r="J27" s="1">
        <v>22</v>
      </c>
      <c r="K27" s="1">
        <f t="shared" si="2"/>
        <v>4</v>
      </c>
      <c r="L27" s="1"/>
      <c r="M27" s="1"/>
      <c r="N27" s="1"/>
      <c r="O27" s="1">
        <f t="shared" si="4"/>
        <v>5.2</v>
      </c>
      <c r="P27" s="5">
        <f t="shared" si="9"/>
        <v>13</v>
      </c>
      <c r="Q27" s="5"/>
      <c r="R27" s="1"/>
      <c r="S27" s="1">
        <f t="shared" si="6"/>
        <v>20</v>
      </c>
      <c r="T27" s="1">
        <f t="shared" si="7"/>
        <v>17.5</v>
      </c>
      <c r="U27" s="1">
        <v>3.2</v>
      </c>
      <c r="V27" s="1">
        <v>1.8</v>
      </c>
      <c r="W27" s="1">
        <v>5.2</v>
      </c>
      <c r="X27" s="1">
        <v>10.4</v>
      </c>
      <c r="Y27" s="1">
        <v>11.4</v>
      </c>
      <c r="Z27" s="1">
        <v>5.4</v>
      </c>
      <c r="AA27" s="1"/>
      <c r="AB27" s="1">
        <f t="shared" si="3"/>
        <v>1.8200000000000003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31</v>
      </c>
      <c r="C28" s="1">
        <v>63</v>
      </c>
      <c r="D28" s="1"/>
      <c r="E28" s="1">
        <v>39</v>
      </c>
      <c r="F28" s="1">
        <v>21</v>
      </c>
      <c r="G28" s="7">
        <v>0.18</v>
      </c>
      <c r="H28" s="1">
        <v>270</v>
      </c>
      <c r="I28" s="1">
        <v>9988681</v>
      </c>
      <c r="J28" s="1">
        <v>41</v>
      </c>
      <c r="K28" s="1">
        <f t="shared" si="2"/>
        <v>-2</v>
      </c>
      <c r="L28" s="1"/>
      <c r="M28" s="1"/>
      <c r="N28" s="1">
        <v>44</v>
      </c>
      <c r="O28" s="1">
        <f t="shared" si="4"/>
        <v>7.8</v>
      </c>
      <c r="P28" s="5">
        <f t="shared" si="9"/>
        <v>91</v>
      </c>
      <c r="Q28" s="5"/>
      <c r="R28" s="1"/>
      <c r="S28" s="1">
        <f t="shared" si="6"/>
        <v>20</v>
      </c>
      <c r="T28" s="1">
        <f t="shared" si="7"/>
        <v>8.3333333333333339</v>
      </c>
      <c r="U28" s="1">
        <v>8</v>
      </c>
      <c r="V28" s="1">
        <v>7.8</v>
      </c>
      <c r="W28" s="1">
        <v>1.8</v>
      </c>
      <c r="X28" s="1">
        <v>2.4</v>
      </c>
      <c r="Y28" s="1">
        <v>0</v>
      </c>
      <c r="Z28" s="1">
        <v>0</v>
      </c>
      <c r="AA28" s="1"/>
      <c r="AB28" s="1">
        <f t="shared" si="3"/>
        <v>16.38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40</v>
      </c>
      <c r="C29" s="1"/>
      <c r="D29" s="1">
        <v>211.92500000000001</v>
      </c>
      <c r="E29" s="1">
        <v>2.94</v>
      </c>
      <c r="F29" s="1">
        <v>208.98500000000001</v>
      </c>
      <c r="G29" s="7">
        <v>1</v>
      </c>
      <c r="H29" s="1">
        <v>120</v>
      </c>
      <c r="I29" s="1">
        <v>8785228</v>
      </c>
      <c r="J29" s="1">
        <v>3.5</v>
      </c>
      <c r="K29" s="1">
        <f t="shared" si="2"/>
        <v>-0.56000000000000005</v>
      </c>
      <c r="L29" s="1"/>
      <c r="M29" s="1"/>
      <c r="N29" s="1"/>
      <c r="O29" s="1">
        <f t="shared" si="4"/>
        <v>0.58799999999999997</v>
      </c>
      <c r="P29" s="5"/>
      <c r="Q29" s="5"/>
      <c r="R29" s="1"/>
      <c r="S29" s="1">
        <f t="shared" si="6"/>
        <v>355.41666666666669</v>
      </c>
      <c r="T29" s="1">
        <f t="shared" si="7"/>
        <v>355.41666666666669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23" t="s">
        <v>32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" t="s">
        <v>61</v>
      </c>
      <c r="B30" s="1" t="s">
        <v>40</v>
      </c>
      <c r="C30" s="1">
        <v>396.72</v>
      </c>
      <c r="D30" s="1"/>
      <c r="E30" s="1">
        <v>24.527999999999999</v>
      </c>
      <c r="F30" s="1">
        <v>369.07799999999997</v>
      </c>
      <c r="G30" s="7">
        <v>1</v>
      </c>
      <c r="H30" s="1">
        <v>120</v>
      </c>
      <c r="I30" s="1">
        <v>8785198</v>
      </c>
      <c r="J30" s="1">
        <v>25</v>
      </c>
      <c r="K30" s="1">
        <f t="shared" si="2"/>
        <v>-0.47200000000000131</v>
      </c>
      <c r="L30" s="1"/>
      <c r="M30" s="1"/>
      <c r="N30" s="1"/>
      <c r="O30" s="1">
        <f t="shared" si="4"/>
        <v>4.9055999999999997</v>
      </c>
      <c r="P30" s="5"/>
      <c r="Q30" s="5"/>
      <c r="R30" s="1"/>
      <c r="S30" s="1">
        <f t="shared" si="6"/>
        <v>75.236056751467714</v>
      </c>
      <c r="T30" s="1">
        <f t="shared" si="7"/>
        <v>75.236056751467714</v>
      </c>
      <c r="U30" s="1">
        <v>2.4668000000000001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23" t="s">
        <v>32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2" t="s">
        <v>62</v>
      </c>
      <c r="B31" s="13" t="s">
        <v>40</v>
      </c>
      <c r="C31" s="13"/>
      <c r="D31" s="13">
        <v>30.84</v>
      </c>
      <c r="E31" s="13"/>
      <c r="F31" s="14">
        <v>30.84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354.19900000000001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6" t="s">
        <v>54</v>
      </c>
      <c r="B32" s="17" t="s">
        <v>40</v>
      </c>
      <c r="C32" s="17">
        <v>6.4109999999999996</v>
      </c>
      <c r="D32" s="17">
        <v>2.5750000000000002</v>
      </c>
      <c r="E32" s="17">
        <v>5.8520000000000003</v>
      </c>
      <c r="F32" s="18">
        <v>3.1339999999999999</v>
      </c>
      <c r="G32" s="19">
        <v>0</v>
      </c>
      <c r="H32" s="20">
        <v>180</v>
      </c>
      <c r="I32" s="20" t="s">
        <v>55</v>
      </c>
      <c r="J32" s="20">
        <v>5</v>
      </c>
      <c r="K32" s="20">
        <f t="shared" ref="K32" si="10">E32-J32</f>
        <v>0.85200000000000031</v>
      </c>
      <c r="L32" s="20"/>
      <c r="M32" s="20"/>
      <c r="N32" s="20"/>
      <c r="O32" s="20">
        <f t="shared" ref="O32" si="11">E32/5</f>
        <v>1.1704000000000001</v>
      </c>
      <c r="P32" s="22"/>
      <c r="Q32" s="22"/>
      <c r="R32" s="20"/>
      <c r="S32" s="20">
        <f t="shared" ref="S32" si="12">(F32+N32+P32)/O32</f>
        <v>2.6777170198222828</v>
      </c>
      <c r="T32" s="20">
        <f t="shared" ref="T32" si="13">(F32+N32)/O32</f>
        <v>2.6777170198222828</v>
      </c>
      <c r="U32" s="20">
        <v>19.495000000000001</v>
      </c>
      <c r="V32" s="20">
        <v>2.6560000000000001</v>
      </c>
      <c r="W32" s="20">
        <v>7.3227999999999991</v>
      </c>
      <c r="X32" s="20">
        <v>2.2599999999999998</v>
      </c>
      <c r="Y32" s="20">
        <v>2.528</v>
      </c>
      <c r="Z32" s="20">
        <v>4.7840000000000007</v>
      </c>
      <c r="AA32" s="20"/>
      <c r="AB32" s="20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134</v>
      </c>
      <c r="D33" s="1">
        <v>84</v>
      </c>
      <c r="E33" s="1">
        <v>127</v>
      </c>
      <c r="F33" s="1">
        <v>85</v>
      </c>
      <c r="G33" s="7">
        <v>0.1</v>
      </c>
      <c r="H33" s="1">
        <v>60</v>
      </c>
      <c r="I33" s="1">
        <v>8444187</v>
      </c>
      <c r="J33" s="1">
        <v>121</v>
      </c>
      <c r="K33" s="1">
        <f t="shared" si="2"/>
        <v>6</v>
      </c>
      <c r="L33" s="1"/>
      <c r="M33" s="1"/>
      <c r="N33" s="1">
        <v>98</v>
      </c>
      <c r="O33" s="1">
        <f t="shared" si="4"/>
        <v>25.4</v>
      </c>
      <c r="P33" s="5">
        <f t="shared" si="9"/>
        <v>325</v>
      </c>
      <c r="Q33" s="5"/>
      <c r="R33" s="1"/>
      <c r="S33" s="1">
        <f t="shared" si="6"/>
        <v>20</v>
      </c>
      <c r="T33" s="1">
        <f t="shared" si="7"/>
        <v>7.2047244094488194</v>
      </c>
      <c r="U33" s="1">
        <v>18</v>
      </c>
      <c r="V33" s="1">
        <v>17.600000000000001</v>
      </c>
      <c r="W33" s="1">
        <v>19.399999999999999</v>
      </c>
      <c r="X33" s="1">
        <v>9.4</v>
      </c>
      <c r="Y33" s="1">
        <v>18.8</v>
      </c>
      <c r="Z33" s="1">
        <v>26.8</v>
      </c>
      <c r="AA33" s="1"/>
      <c r="AB33" s="1">
        <f t="shared" si="3"/>
        <v>32.5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31</v>
      </c>
      <c r="C34" s="1">
        <v>183</v>
      </c>
      <c r="D34" s="1"/>
      <c r="E34" s="1">
        <v>76</v>
      </c>
      <c r="F34" s="1">
        <v>101</v>
      </c>
      <c r="G34" s="7">
        <v>0.1</v>
      </c>
      <c r="H34" s="1">
        <v>90</v>
      </c>
      <c r="I34" s="1">
        <v>8444194</v>
      </c>
      <c r="J34" s="1">
        <v>73</v>
      </c>
      <c r="K34" s="1">
        <f t="shared" si="2"/>
        <v>3</v>
      </c>
      <c r="L34" s="1"/>
      <c r="M34" s="1"/>
      <c r="N34" s="1">
        <v>63</v>
      </c>
      <c r="O34" s="1">
        <f t="shared" si="4"/>
        <v>15.2</v>
      </c>
      <c r="P34" s="5">
        <f t="shared" si="9"/>
        <v>140</v>
      </c>
      <c r="Q34" s="5"/>
      <c r="R34" s="1"/>
      <c r="S34" s="1">
        <f t="shared" si="6"/>
        <v>20</v>
      </c>
      <c r="T34" s="1">
        <f t="shared" si="7"/>
        <v>10.789473684210527</v>
      </c>
      <c r="U34" s="1">
        <v>12</v>
      </c>
      <c r="V34" s="1">
        <v>10.6</v>
      </c>
      <c r="W34" s="1">
        <v>12</v>
      </c>
      <c r="X34" s="1">
        <v>15.6</v>
      </c>
      <c r="Y34" s="1">
        <v>12.8</v>
      </c>
      <c r="Z34" s="1">
        <v>9.6</v>
      </c>
      <c r="AA34" s="1"/>
      <c r="AB34" s="1">
        <f t="shared" si="3"/>
        <v>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65</v>
      </c>
      <c r="B35" s="1" t="s">
        <v>31</v>
      </c>
      <c r="C35" s="1">
        <v>137</v>
      </c>
      <c r="D35" s="1">
        <v>54</v>
      </c>
      <c r="E35" s="1">
        <v>50</v>
      </c>
      <c r="F35" s="1">
        <v>141</v>
      </c>
      <c r="G35" s="7">
        <v>0.2</v>
      </c>
      <c r="H35" s="1">
        <v>120</v>
      </c>
      <c r="I35" s="1">
        <v>783798</v>
      </c>
      <c r="J35" s="1">
        <v>50</v>
      </c>
      <c r="K35" s="1">
        <f t="shared" si="2"/>
        <v>0</v>
      </c>
      <c r="L35" s="1"/>
      <c r="M35" s="1"/>
      <c r="N35" s="1"/>
      <c r="O35" s="1">
        <f t="shared" si="4"/>
        <v>10</v>
      </c>
      <c r="P35" s="5">
        <f t="shared" si="9"/>
        <v>59</v>
      </c>
      <c r="Q35" s="5"/>
      <c r="R35" s="1"/>
      <c r="S35" s="1">
        <f t="shared" si="6"/>
        <v>20</v>
      </c>
      <c r="T35" s="1">
        <f t="shared" si="7"/>
        <v>14.1</v>
      </c>
      <c r="U35" s="1">
        <v>5.4</v>
      </c>
      <c r="V35" s="1">
        <v>8</v>
      </c>
      <c r="W35" s="1">
        <v>13</v>
      </c>
      <c r="X35" s="1">
        <v>12.4</v>
      </c>
      <c r="Y35" s="1">
        <v>11.8</v>
      </c>
      <c r="Z35" s="1">
        <v>8.1999999999999993</v>
      </c>
      <c r="AA35" s="1"/>
      <c r="AB35" s="1">
        <f t="shared" si="3"/>
        <v>11.8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2" t="s">
        <v>66</v>
      </c>
      <c r="B36" s="13" t="s">
        <v>40</v>
      </c>
      <c r="C36" s="13">
        <v>134.846</v>
      </c>
      <c r="D36" s="13">
        <v>38.384</v>
      </c>
      <c r="E36" s="13"/>
      <c r="F36" s="14">
        <v>173.23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>
        <v>80</v>
      </c>
      <c r="Q36" s="5"/>
      <c r="R36" s="1"/>
      <c r="S36" s="1" t="e">
        <f t="shared" si="6"/>
        <v>#DIV/0!</v>
      </c>
      <c r="T36" s="1" t="e">
        <f t="shared" si="7"/>
        <v>#DIV/0!</v>
      </c>
      <c r="U36" s="1">
        <v>0.71520000000000006</v>
      </c>
      <c r="V36" s="1">
        <v>0.73880000000000001</v>
      </c>
      <c r="W36" s="1">
        <v>0</v>
      </c>
      <c r="X36" s="1">
        <v>0</v>
      </c>
      <c r="Y36" s="1">
        <v>0</v>
      </c>
      <c r="Z36" s="1">
        <v>0</v>
      </c>
      <c r="AA36" s="1"/>
      <c r="AB36" s="1">
        <f t="shared" si="3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6" t="s">
        <v>67</v>
      </c>
      <c r="B37" s="17" t="s">
        <v>40</v>
      </c>
      <c r="C37" s="17">
        <v>151.774</v>
      </c>
      <c r="D37" s="17"/>
      <c r="E37" s="17">
        <v>77.153999999999996</v>
      </c>
      <c r="F37" s="18">
        <v>74.62</v>
      </c>
      <c r="G37" s="19">
        <v>0</v>
      </c>
      <c r="H37" s="20" t="e">
        <v>#N/A</v>
      </c>
      <c r="I37" s="20" t="s">
        <v>55</v>
      </c>
      <c r="J37" s="20">
        <v>79.5</v>
      </c>
      <c r="K37" s="20">
        <f t="shared" si="2"/>
        <v>-2.3460000000000036</v>
      </c>
      <c r="L37" s="20"/>
      <c r="M37" s="20"/>
      <c r="N37" s="20"/>
      <c r="O37" s="20">
        <f t="shared" si="4"/>
        <v>15.4308</v>
      </c>
      <c r="P37" s="22"/>
      <c r="Q37" s="22"/>
      <c r="R37" s="20"/>
      <c r="S37" s="20">
        <f t="shared" si="6"/>
        <v>4.8357829794955549</v>
      </c>
      <c r="T37" s="20">
        <f t="shared" si="7"/>
        <v>4.8357829794955549</v>
      </c>
      <c r="U37" s="20">
        <v>1.3984000000000001</v>
      </c>
      <c r="V37" s="20">
        <v>14.757</v>
      </c>
      <c r="W37" s="20">
        <v>20.247599999999998</v>
      </c>
      <c r="X37" s="20">
        <v>9.4507999999999992</v>
      </c>
      <c r="Y37" s="20">
        <v>24.3308</v>
      </c>
      <c r="Z37" s="20">
        <v>22.667999999999999</v>
      </c>
      <c r="AA37" s="20" t="s">
        <v>32</v>
      </c>
      <c r="AB37" s="2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68</v>
      </c>
      <c r="B38" s="1" t="s">
        <v>31</v>
      </c>
      <c r="C38" s="1">
        <v>114</v>
      </c>
      <c r="D38" s="1"/>
      <c r="E38" s="1">
        <v>65</v>
      </c>
      <c r="F38" s="1">
        <v>49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>
        <v>10</v>
      </c>
      <c r="O38" s="1">
        <f t="shared" si="4"/>
        <v>13</v>
      </c>
      <c r="P38" s="5">
        <f t="shared" ref="P38" si="14">20*O38-N38-F38</f>
        <v>201</v>
      </c>
      <c r="Q38" s="5"/>
      <c r="R38" s="1"/>
      <c r="S38" s="1">
        <f t="shared" si="6"/>
        <v>20</v>
      </c>
      <c r="T38" s="1">
        <f t="shared" si="7"/>
        <v>4.5384615384615383</v>
      </c>
      <c r="U38" s="1">
        <v>6.2</v>
      </c>
      <c r="V38" s="1">
        <v>7.4</v>
      </c>
      <c r="W38" s="1">
        <v>8.6</v>
      </c>
      <c r="X38" s="1">
        <v>9.6</v>
      </c>
      <c r="Y38" s="1">
        <v>7.8</v>
      </c>
      <c r="Z38" s="1">
        <v>7</v>
      </c>
      <c r="AA38" s="1"/>
      <c r="AB38" s="1">
        <f t="shared" si="3"/>
        <v>40.200000000000003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2" t="s">
        <v>69</v>
      </c>
      <c r="B39" s="13" t="s">
        <v>40</v>
      </c>
      <c r="C39" s="13">
        <v>692.24400000000003</v>
      </c>
      <c r="D39" s="13">
        <v>556.52200000000005</v>
      </c>
      <c r="E39" s="13">
        <v>180.245</v>
      </c>
      <c r="F39" s="14">
        <v>780.18100000000004</v>
      </c>
      <c r="G39" s="7">
        <v>1</v>
      </c>
      <c r="H39" s="1">
        <v>120</v>
      </c>
      <c r="I39" s="1">
        <v>783828</v>
      </c>
      <c r="J39" s="1">
        <v>183</v>
      </c>
      <c r="K39" s="1">
        <f t="shared" si="2"/>
        <v>-2.7549999999999955</v>
      </c>
      <c r="L39" s="1"/>
      <c r="M39" s="1"/>
      <c r="N39" s="1"/>
      <c r="O39" s="1">
        <f t="shared" si="4"/>
        <v>36.048999999999999</v>
      </c>
      <c r="P39" s="5">
        <v>1100</v>
      </c>
      <c r="Q39" s="5"/>
      <c r="R39" s="1"/>
      <c r="S39" s="1">
        <f t="shared" si="6"/>
        <v>52.15625953563206</v>
      </c>
      <c r="T39" s="1">
        <f t="shared" si="7"/>
        <v>21.642236955255349</v>
      </c>
      <c r="U39" s="1">
        <v>16.851600000000001</v>
      </c>
      <c r="V39" s="1">
        <v>40.017600000000002</v>
      </c>
      <c r="W39" s="1">
        <v>59.402000000000001</v>
      </c>
      <c r="X39" s="1">
        <v>5.4944000000000006</v>
      </c>
      <c r="Y39" s="1">
        <v>0</v>
      </c>
      <c r="Z39" s="1">
        <v>0</v>
      </c>
      <c r="AA39" s="1"/>
      <c r="AB39" s="1">
        <f t="shared" si="3"/>
        <v>1100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6" t="s">
        <v>70</v>
      </c>
      <c r="B40" s="17" t="s">
        <v>40</v>
      </c>
      <c r="C40" s="17">
        <v>-3.4359999999999999</v>
      </c>
      <c r="D40" s="17">
        <v>288.33999999999997</v>
      </c>
      <c r="E40" s="17">
        <v>281.80399999999997</v>
      </c>
      <c r="F40" s="18"/>
      <c r="G40" s="19">
        <v>0</v>
      </c>
      <c r="H40" s="20" t="e">
        <v>#N/A</v>
      </c>
      <c r="I40" s="20" t="s">
        <v>55</v>
      </c>
      <c r="J40" s="20">
        <v>289</v>
      </c>
      <c r="K40" s="20">
        <f t="shared" si="2"/>
        <v>-7.1960000000000264</v>
      </c>
      <c r="L40" s="20"/>
      <c r="M40" s="20"/>
      <c r="N40" s="20"/>
      <c r="O40" s="20">
        <f t="shared" si="4"/>
        <v>56.360799999999998</v>
      </c>
      <c r="P40" s="22"/>
      <c r="Q40" s="22"/>
      <c r="R40" s="20"/>
      <c r="S40" s="20">
        <f t="shared" si="6"/>
        <v>0</v>
      </c>
      <c r="T40" s="20">
        <f t="shared" si="7"/>
        <v>0</v>
      </c>
      <c r="U40" s="20">
        <v>39.165599999999998</v>
      </c>
      <c r="V40" s="20">
        <v>42.155999999999999</v>
      </c>
      <c r="W40" s="20">
        <v>22.95</v>
      </c>
      <c r="X40" s="20">
        <v>69.622</v>
      </c>
      <c r="Y40" s="20">
        <v>102.26739999999999</v>
      </c>
      <c r="Z40" s="20">
        <v>119.85599999999999</v>
      </c>
      <c r="AA40" s="20"/>
      <c r="AB40" s="20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35</v>
      </c>
      <c r="B42" s="1" t="s">
        <v>31</v>
      </c>
      <c r="C42" s="1"/>
      <c r="D42" s="1">
        <v>1800</v>
      </c>
      <c r="E42" s="1">
        <v>129</v>
      </c>
      <c r="F42" s="1">
        <v>1671</v>
      </c>
      <c r="G42" s="7"/>
      <c r="H42" s="1"/>
      <c r="I42" s="1"/>
      <c r="J42" s="1">
        <v>143</v>
      </c>
      <c r="K42" s="1">
        <f t="shared" ref="K42:K43" si="15">E42-J42</f>
        <v>-14</v>
      </c>
      <c r="L42" s="1"/>
      <c r="M42" s="1"/>
      <c r="N42" s="1"/>
      <c r="O42" s="1">
        <f t="shared" si="4"/>
        <v>25.8</v>
      </c>
      <c r="P42" s="5"/>
      <c r="Q42" s="5"/>
      <c r="R42" s="1"/>
      <c r="S42" s="1">
        <f t="shared" ref="S42:S43" si="16">(F42+N42+P42)/O42</f>
        <v>64.767441860465112</v>
      </c>
      <c r="T42" s="1">
        <f t="shared" ref="T42:T43" si="17">(F42+N42)/O42</f>
        <v>64.767441860465112</v>
      </c>
      <c r="U42" s="1">
        <v>0</v>
      </c>
      <c r="V42" s="1">
        <v>0</v>
      </c>
      <c r="W42" s="1">
        <v>1.8</v>
      </c>
      <c r="X42" s="1">
        <v>89.8</v>
      </c>
      <c r="Y42" s="1">
        <v>98.8</v>
      </c>
      <c r="Z42" s="1">
        <v>112.4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36</v>
      </c>
      <c r="B43" s="1" t="s">
        <v>31</v>
      </c>
      <c r="C43" s="1">
        <v>79</v>
      </c>
      <c r="D43" s="1">
        <v>180</v>
      </c>
      <c r="E43" s="1">
        <v>178</v>
      </c>
      <c r="F43" s="1">
        <v>69</v>
      </c>
      <c r="G43" s="7">
        <v>0.18</v>
      </c>
      <c r="H43" s="1">
        <v>120</v>
      </c>
      <c r="I43" s="1"/>
      <c r="J43" s="1">
        <v>195</v>
      </c>
      <c r="K43" s="1">
        <f t="shared" si="15"/>
        <v>-17</v>
      </c>
      <c r="L43" s="1"/>
      <c r="M43" s="1"/>
      <c r="N43" s="1"/>
      <c r="O43" s="1">
        <f t="shared" si="4"/>
        <v>35.6</v>
      </c>
      <c r="P43" s="5"/>
      <c r="Q43" s="5">
        <v>500</v>
      </c>
      <c r="R43" s="1"/>
      <c r="S43" s="1">
        <f t="shared" si="16"/>
        <v>1.9382022471910112</v>
      </c>
      <c r="T43" s="1">
        <f t="shared" si="17"/>
        <v>1.9382022471910112</v>
      </c>
      <c r="U43" s="1">
        <v>39</v>
      </c>
      <c r="V43" s="1">
        <v>53.2</v>
      </c>
      <c r="W43" s="1">
        <v>54.8</v>
      </c>
      <c r="X43" s="1">
        <v>48</v>
      </c>
      <c r="Y43" s="1">
        <v>29.4</v>
      </c>
      <c r="Z43" s="1">
        <v>12.4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40" xr:uid="{62E9776B-B987-4ADB-BA48-6616856D15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2024-07-01T11:22:57Z</dcterms:created>
  <dcterms:modified xsi:type="dcterms:W3CDTF">2024-07-04T08:42:13Z</dcterms:modified>
</cp:coreProperties>
</file>