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3" i="1" l="1"/>
  <c r="AE15" i="1"/>
  <c r="AE21" i="1"/>
  <c r="AE23" i="1"/>
  <c r="U27" i="1"/>
  <c r="AE29" i="1"/>
  <c r="U31" i="1"/>
  <c r="AE37" i="1"/>
  <c r="U39" i="1"/>
  <c r="U43" i="1"/>
  <c r="AE45" i="1"/>
  <c r="U47" i="1"/>
  <c r="U49" i="1"/>
  <c r="AE53" i="1"/>
  <c r="U55" i="1"/>
  <c r="U59" i="1"/>
  <c r="AE61" i="1"/>
  <c r="U63" i="1"/>
  <c r="AE69" i="1"/>
  <c r="U71" i="1"/>
  <c r="U75" i="1"/>
  <c r="AE77" i="1"/>
  <c r="U79" i="1"/>
  <c r="U83" i="1"/>
  <c r="AE85" i="1"/>
  <c r="AE87" i="1"/>
  <c r="U89" i="1"/>
  <c r="U91" i="1"/>
  <c r="AE7" i="1"/>
  <c r="AE19" i="1"/>
  <c r="U35" i="1"/>
  <c r="U51" i="1"/>
  <c r="U67" i="1"/>
  <c r="AE8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7" i="1"/>
  <c r="AE8" i="1"/>
  <c r="AE9" i="1"/>
  <c r="AE10" i="1"/>
  <c r="AE12" i="1"/>
  <c r="AE14" i="1"/>
  <c r="AE16" i="1"/>
  <c r="AE17" i="1"/>
  <c r="AE18" i="1"/>
  <c r="AE20" i="1"/>
  <c r="AE22" i="1"/>
  <c r="AE24" i="1"/>
  <c r="AE25" i="1"/>
  <c r="AE26" i="1"/>
  <c r="AE28" i="1"/>
  <c r="AE30" i="1"/>
  <c r="AE32" i="1"/>
  <c r="AE33" i="1"/>
  <c r="AE34" i="1"/>
  <c r="AE36" i="1"/>
  <c r="AE38" i="1"/>
  <c r="AE40" i="1"/>
  <c r="AE41" i="1"/>
  <c r="AE42" i="1"/>
  <c r="AE44" i="1"/>
  <c r="AE46" i="1"/>
  <c r="AE48" i="1"/>
  <c r="AE49" i="1"/>
  <c r="AE50" i="1"/>
  <c r="AE52" i="1"/>
  <c r="AE54" i="1"/>
  <c r="AE56" i="1"/>
  <c r="AE57" i="1"/>
  <c r="AE58" i="1"/>
  <c r="AE60" i="1"/>
  <c r="AE62" i="1"/>
  <c r="AE64" i="1"/>
  <c r="AE65" i="1"/>
  <c r="AE66" i="1"/>
  <c r="AE68" i="1"/>
  <c r="AE70" i="1"/>
  <c r="AE72" i="1"/>
  <c r="AE73" i="1"/>
  <c r="AE74" i="1"/>
  <c r="AE76" i="1"/>
  <c r="AE78" i="1"/>
  <c r="AE80" i="1"/>
  <c r="AE81" i="1"/>
  <c r="AE82" i="1"/>
  <c r="AE84" i="1"/>
  <c r="AE86" i="1"/>
  <c r="AE88" i="1"/>
  <c r="AE89" i="1"/>
  <c r="AE9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6" i="1" s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50" i="1"/>
  <c r="U52" i="1"/>
  <c r="U53" i="1"/>
  <c r="U54" i="1"/>
  <c r="U57" i="1"/>
  <c r="U58" i="1"/>
  <c r="U60" i="1"/>
  <c r="U62" i="1"/>
  <c r="U64" i="1"/>
  <c r="U65" i="1"/>
  <c r="U66" i="1"/>
  <c r="U68" i="1"/>
  <c r="U70" i="1"/>
  <c r="U72" i="1"/>
  <c r="U73" i="1"/>
  <c r="U74" i="1"/>
  <c r="U76" i="1"/>
  <c r="U78" i="1"/>
  <c r="U80" i="1"/>
  <c r="U81" i="1"/>
  <c r="U84" i="1"/>
  <c r="U86" i="1"/>
  <c r="U88" i="1"/>
  <c r="U90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U26" i="1" s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U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U82" i="1" s="1"/>
  <c r="S83" i="1"/>
  <c r="S84" i="1"/>
  <c r="S85" i="1"/>
  <c r="S86" i="1"/>
  <c r="S87" i="1"/>
  <c r="S88" i="1"/>
  <c r="S89" i="1"/>
  <c r="S90" i="1"/>
  <c r="S91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7" i="1"/>
  <c r="I8" i="1"/>
  <c r="I9" i="1"/>
  <c r="I10" i="1"/>
  <c r="I11" i="1"/>
  <c r="I6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7" i="1"/>
  <c r="X6" i="1"/>
  <c r="Y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E6" i="1"/>
  <c r="F6" i="1"/>
  <c r="AF6" i="1" l="1"/>
  <c r="AG6" i="1"/>
  <c r="Q6" i="1"/>
  <c r="U85" i="1"/>
  <c r="U69" i="1"/>
  <c r="AE91" i="1"/>
  <c r="AE11" i="1"/>
  <c r="U87" i="1"/>
  <c r="U77" i="1"/>
  <c r="U61" i="1"/>
  <c r="U23" i="1"/>
  <c r="U19" i="1"/>
  <c r="U15" i="1"/>
  <c r="U11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V26" i="1"/>
  <c r="S6" i="1"/>
  <c r="V56" i="1"/>
  <c r="J6" i="1"/>
  <c r="Z6" i="1"/>
  <c r="M6" i="1"/>
  <c r="AE6" i="1" l="1"/>
</calcChain>
</file>

<file path=xl/sharedStrings.xml><?xml version="1.0" encoding="utf-8"?>
<sst xmlns="http://schemas.openxmlformats.org/spreadsheetml/2006/main" count="224" uniqueCount="123">
  <si>
    <t>Период: 23.08.2024 - 30.08.2024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</si>
  <si>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</si>
  <si>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</si>
  <si>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</si>
  <si>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</si>
  <si>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</si>
  <si>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</si>
  <si>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</si>
  <si>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</si>
  <si>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</si>
  <si>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</si>
  <si>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</si>
  <si>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</si>
  <si>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</si>
  <si>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</si>
  <si>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</si>
  <si>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</si>
  <si>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</si>
  <si>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</si>
  <si>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</si>
  <si>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</si>
  <si>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</si>
  <si>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</si>
  <si>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</si>
  <si>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</si>
  <si>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</si>
  <si>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</si>
  <si>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</si>
  <si>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</si>
  <si>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</si>
  <si>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</si>
  <si>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</si>
  <si>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</si>
  <si>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</si>
  <si>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</si>
  <si>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</si>
  <si>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</si>
  <si>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</si>
  <si>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</si>
  <si>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</si>
  <si>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</si>
  <si>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</si>
  <si>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</si>
  <si>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</si>
  <si>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</si>
  <si>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</si>
  <si>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</si>
  <si>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</si>
  <si>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</si>
  <si>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</si>
  <si>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</si>
  <si>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</si>
  <si>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</si>
  <si>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</si>
  <si>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</si>
  <si>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</si>
  <si>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</si>
  <si>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</si>
  <si>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</si>
  <si>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</si>
  <si>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</si>
  <si>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</si>
  <si>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</si>
  <si>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</si>
  <si>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</si>
  <si>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</si>
  <si>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</si>
  <si>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</si>
  <si>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</si>
  <si>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</si>
  <si>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</si>
  <si>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</si>
  <si>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</si>
  <si>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</si>
  <si>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</si>
  <si>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</si>
  <si>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</si>
  <si>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</si>
  <si>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</si>
  <si>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</si>
  <si>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</si>
  <si>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</si>
  <si>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</si>
  <si>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</si>
  <si>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</si>
  <si>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</si>
  <si>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6578 СЕРВЕЛАТ ДОМАШНИЙ ПМ в/к в/у 0.84кг 6шт.  ОСТАНКИНО</t>
  </si>
  <si>
    <t>6459 СЕРВЕЛАТ ШВЕЙЦАРСК. в/к с/н в/у 1/100*10  ОСТАНКИНО</t>
  </si>
  <si>
    <t>6495 ВЕТЧ.МРАМОРНАЯ в/у срез 0.3кг 6шт_45с  ОСТАНКИНО</t>
  </si>
  <si>
    <t>6533 СЕРВЕЛАТ КОПЧЕНЫЙ С ДЫМКОМ в/к в/ 0,7кг  ОСТАНКИНО</t>
  </si>
  <si>
    <t>6794 БАЛЫКОВАЯ в/к в/у  ОСТАНКИНО</t>
  </si>
  <si>
    <t>6901 МЯСНИКС ПМ сос б/о мгс 1/160 14шт.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</si>
  <si>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</si>
  <si>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</si>
  <si>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</si>
  <si>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</si>
  <si>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</si>
  <si>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</si>
  <si>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</si>
  <si>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</si>
  <si>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</si>
  <si>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</si>
  <si>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</si>
  <si>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</si>
  <si>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</si>
  <si>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</si>
  <si>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</si>
  <si>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</si>
  <si>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01,09,</t>
  </si>
  <si>
    <t>03,09,</t>
  </si>
  <si>
    <t>03,09г</t>
  </si>
  <si>
    <t>04,09,</t>
  </si>
  <si>
    <t>05,09,</t>
  </si>
  <si>
    <t>06,09,</t>
  </si>
  <si>
    <t>09,08,</t>
  </si>
  <si>
    <t>16,08,</t>
  </si>
  <si>
    <t>23,08,</t>
  </si>
  <si>
    <t>30,08,</t>
  </si>
  <si>
    <t>3т</t>
  </si>
  <si>
    <t>4,6т</t>
  </si>
  <si>
    <t>2,4т</t>
  </si>
  <si>
    <t>перес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</si>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</sst>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22.08.2024 - 29.08.2024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30,08,</v>
          </cell>
          <cell r="L5" t="str">
            <v>30,08г</v>
          </cell>
          <cell r="M5" t="str">
            <v>01,09,</v>
          </cell>
          <cell r="R5" t="str">
            <v>03,09,</v>
          </cell>
          <cell r="T5" t="str">
            <v>03,09г</v>
          </cell>
          <cell r="Y5" t="str">
            <v>09,08,</v>
          </cell>
          <cell r="Z5" t="str">
            <v>16,08,</v>
          </cell>
          <cell r="AA5" t="str">
            <v>23,08,</v>
          </cell>
          <cell r="AB5" t="str">
            <v>29,08,</v>
          </cell>
        </row>
        <row r="6">
          <cell r="E6">
            <v>96570.222999999969</v>
          </cell>
          <cell r="F6">
            <v>65716.540000000023</v>
          </cell>
          <cell r="I6">
            <v>98548.749999999985</v>
          </cell>
          <cell r="J6">
            <v>-1978.5269999999998</v>
          </cell>
          <cell r="K6">
            <v>2370</v>
          </cell>
          <cell r="L6">
            <v>37780</v>
          </cell>
          <cell r="M6">
            <v>9110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4850</v>
          </cell>
          <cell r="S6">
            <v>19314.044599999997</v>
          </cell>
          <cell r="T6">
            <v>40120</v>
          </cell>
          <cell r="W6">
            <v>0</v>
          </cell>
          <cell r="X6">
            <v>0</v>
          </cell>
          <cell r="Y6">
            <v>21511.587200000002</v>
          </cell>
          <cell r="Z6">
            <v>22649.148799999995</v>
          </cell>
          <cell r="AA6">
            <v>20981.229000000007</v>
          </cell>
          <cell r="AB6">
            <v>14250.553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257</v>
          </cell>
          <cell r="D7">
            <v>414</v>
          </cell>
          <cell r="E7">
            <v>358</v>
          </cell>
          <cell r="F7">
            <v>305</v>
          </cell>
          <cell r="G7">
            <v>0.4</v>
          </cell>
          <cell r="H7">
            <v>60</v>
          </cell>
          <cell r="I7">
            <v>366</v>
          </cell>
          <cell r="J7">
            <v>-8</v>
          </cell>
          <cell r="K7">
            <v>0</v>
          </cell>
          <cell r="L7">
            <v>160</v>
          </cell>
          <cell r="M7">
            <v>0</v>
          </cell>
          <cell r="S7">
            <v>71.599999999999994</v>
          </cell>
          <cell r="T7">
            <v>120</v>
          </cell>
          <cell r="U7">
            <v>8.1703910614525146</v>
          </cell>
          <cell r="V7">
            <v>4.2597765363128497</v>
          </cell>
          <cell r="Y7">
            <v>96.8</v>
          </cell>
          <cell r="Z7">
            <v>82.8</v>
          </cell>
          <cell r="AA7">
            <v>85.2</v>
          </cell>
          <cell r="AB7">
            <v>101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1019.202</v>
          </cell>
          <cell r="D8">
            <v>2308.527</v>
          </cell>
          <cell r="E8">
            <v>1947.933</v>
          </cell>
          <cell r="F8">
            <v>1359.258</v>
          </cell>
          <cell r="G8">
            <v>1</v>
          </cell>
          <cell r="H8">
            <v>45</v>
          </cell>
          <cell r="I8">
            <v>1915.7</v>
          </cell>
          <cell r="J8">
            <v>32.232999999999947</v>
          </cell>
          <cell r="K8">
            <v>0</v>
          </cell>
          <cell r="L8">
            <v>1000</v>
          </cell>
          <cell r="M8">
            <v>0</v>
          </cell>
          <cell r="R8">
            <v>300</v>
          </cell>
          <cell r="S8">
            <v>389.58659999999998</v>
          </cell>
          <cell r="T8">
            <v>600</v>
          </cell>
          <cell r="U8">
            <v>8.3659396909441952</v>
          </cell>
          <cell r="V8">
            <v>3.4889752368279612</v>
          </cell>
          <cell r="Y8">
            <v>482.63860000000005</v>
          </cell>
          <cell r="Z8">
            <v>464.05219999999997</v>
          </cell>
          <cell r="AA8">
            <v>466.65200000000004</v>
          </cell>
          <cell r="AB8">
            <v>377.66899999999998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1263.298</v>
          </cell>
          <cell r="D9">
            <v>1836.0989999999999</v>
          </cell>
          <cell r="E9">
            <v>2213.5169999999998</v>
          </cell>
          <cell r="F9">
            <v>850.59699999999998</v>
          </cell>
          <cell r="G9">
            <v>1</v>
          </cell>
          <cell r="H9">
            <v>60</v>
          </cell>
          <cell r="I9">
            <v>2173.0500000000002</v>
          </cell>
          <cell r="J9">
            <v>40.466999999999643</v>
          </cell>
          <cell r="K9">
            <v>0</v>
          </cell>
          <cell r="L9">
            <v>1000</v>
          </cell>
          <cell r="M9">
            <v>500</v>
          </cell>
          <cell r="R9">
            <v>350</v>
          </cell>
          <cell r="S9">
            <v>442.70339999999999</v>
          </cell>
          <cell r="T9">
            <v>1100</v>
          </cell>
          <cell r="U9">
            <v>8.5849735963175338</v>
          </cell>
          <cell r="V9">
            <v>1.9213699284893679</v>
          </cell>
          <cell r="Y9">
            <v>481.68079999999998</v>
          </cell>
          <cell r="Z9">
            <v>484.93900000000002</v>
          </cell>
          <cell r="AA9">
            <v>403.39960000000002</v>
          </cell>
          <cell r="AB9">
            <v>298.67200000000003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76.543000000000006</v>
          </cell>
          <cell r="D10">
            <v>80.950999999999993</v>
          </cell>
          <cell r="E10">
            <v>47.844999999999999</v>
          </cell>
          <cell r="F10">
            <v>103.61499999999999</v>
          </cell>
          <cell r="G10">
            <v>1</v>
          </cell>
          <cell r="H10">
            <v>120</v>
          </cell>
          <cell r="I10">
            <v>53.2</v>
          </cell>
          <cell r="J10">
            <v>-5.355000000000004</v>
          </cell>
          <cell r="K10">
            <v>0</v>
          </cell>
          <cell r="L10">
            <v>50</v>
          </cell>
          <cell r="M10">
            <v>0</v>
          </cell>
          <cell r="S10">
            <v>9.5689999999999991</v>
          </cell>
          <cell r="U10">
            <v>16.053401609363572</v>
          </cell>
          <cell r="V10">
            <v>10.828195213710941</v>
          </cell>
          <cell r="Y10">
            <v>14.925000000000001</v>
          </cell>
          <cell r="Z10">
            <v>17.000399999999999</v>
          </cell>
          <cell r="AA10">
            <v>14.500999999999999</v>
          </cell>
          <cell r="AB10">
            <v>11.625999999999999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86.986000000000004</v>
          </cell>
          <cell r="D11">
            <v>126.782</v>
          </cell>
          <cell r="E11">
            <v>121.687</v>
          </cell>
          <cell r="F11">
            <v>92.081000000000003</v>
          </cell>
          <cell r="G11">
            <v>1</v>
          </cell>
          <cell r="H11">
            <v>60</v>
          </cell>
          <cell r="I11">
            <v>118.75</v>
          </cell>
          <cell r="J11">
            <v>2.9369999999999976</v>
          </cell>
          <cell r="K11">
            <v>0</v>
          </cell>
          <cell r="L11">
            <v>50</v>
          </cell>
          <cell r="M11">
            <v>0</v>
          </cell>
          <cell r="S11">
            <v>24.337399999999999</v>
          </cell>
          <cell r="T11">
            <v>60</v>
          </cell>
          <cell r="U11">
            <v>8.3033109535118808</v>
          </cell>
          <cell r="V11">
            <v>3.7835183709023976</v>
          </cell>
          <cell r="Y11">
            <v>31.282</v>
          </cell>
          <cell r="Z11">
            <v>34.828400000000002</v>
          </cell>
          <cell r="AA11">
            <v>26.5288</v>
          </cell>
          <cell r="AB11">
            <v>31.038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321.505</v>
          </cell>
          <cell r="D12">
            <v>642.84799999999996</v>
          </cell>
          <cell r="E12">
            <v>580.24699999999996</v>
          </cell>
          <cell r="F12">
            <v>355.67200000000003</v>
          </cell>
          <cell r="G12">
            <v>1</v>
          </cell>
          <cell r="H12">
            <v>60</v>
          </cell>
          <cell r="I12">
            <v>574.79999999999995</v>
          </cell>
          <cell r="J12">
            <v>5.4470000000000027</v>
          </cell>
          <cell r="K12">
            <v>0</v>
          </cell>
          <cell r="L12">
            <v>250</v>
          </cell>
          <cell r="M12">
            <v>100</v>
          </cell>
          <cell r="R12">
            <v>100</v>
          </cell>
          <cell r="S12">
            <v>116.04939999999999</v>
          </cell>
          <cell r="T12">
            <v>200</v>
          </cell>
          <cell r="U12">
            <v>8.6658957306112754</v>
          </cell>
          <cell r="V12">
            <v>3.064832735024912</v>
          </cell>
          <cell r="Y12">
            <v>142.27260000000001</v>
          </cell>
          <cell r="Z12">
            <v>139.9546</v>
          </cell>
          <cell r="AA12">
            <v>118.98179999999999</v>
          </cell>
          <cell r="AB12">
            <v>79.745000000000005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229</v>
          </cell>
          <cell r="D13">
            <v>890</v>
          </cell>
          <cell r="E13">
            <v>528</v>
          </cell>
          <cell r="F13">
            <v>420</v>
          </cell>
          <cell r="G13">
            <v>0.25</v>
          </cell>
          <cell r="H13">
            <v>120</v>
          </cell>
          <cell r="I13">
            <v>567</v>
          </cell>
          <cell r="J13">
            <v>-39</v>
          </cell>
          <cell r="K13">
            <v>0</v>
          </cell>
          <cell r="L13">
            <v>600</v>
          </cell>
          <cell r="M13">
            <v>0</v>
          </cell>
          <cell r="S13">
            <v>105.6</v>
          </cell>
          <cell r="T13">
            <v>200</v>
          </cell>
          <cell r="U13">
            <v>11.553030303030305</v>
          </cell>
          <cell r="V13">
            <v>3.9772727272727275</v>
          </cell>
          <cell r="Y13">
            <v>125.8</v>
          </cell>
          <cell r="Z13">
            <v>117.6</v>
          </cell>
          <cell r="AA13">
            <v>112</v>
          </cell>
          <cell r="AB13">
            <v>119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53.813000000000002</v>
          </cell>
          <cell r="D14">
            <v>92.356999999999999</v>
          </cell>
          <cell r="E14">
            <v>70.037999999999997</v>
          </cell>
          <cell r="F14">
            <v>76.132000000000005</v>
          </cell>
          <cell r="G14">
            <v>1</v>
          </cell>
          <cell r="H14">
            <v>30</v>
          </cell>
          <cell r="I14">
            <v>70.5</v>
          </cell>
          <cell r="J14">
            <v>-0.4620000000000033</v>
          </cell>
          <cell r="K14">
            <v>0</v>
          </cell>
          <cell r="L14">
            <v>10</v>
          </cell>
          <cell r="M14">
            <v>10</v>
          </cell>
          <cell r="S14">
            <v>14.0076</v>
          </cell>
          <cell r="T14">
            <v>10</v>
          </cell>
          <cell r="U14">
            <v>7.5767440532282482</v>
          </cell>
          <cell r="V14">
            <v>5.4350495445329683</v>
          </cell>
          <cell r="Y14">
            <v>19.645400000000002</v>
          </cell>
          <cell r="Z14">
            <v>22.319399999999998</v>
          </cell>
          <cell r="AA14">
            <v>14.892199999999999</v>
          </cell>
          <cell r="AB14">
            <v>0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226.61099999999999</v>
          </cell>
          <cell r="D15">
            <v>681.173</v>
          </cell>
          <cell r="E15">
            <v>453.399</v>
          </cell>
          <cell r="F15">
            <v>445.03</v>
          </cell>
          <cell r="G15">
            <v>1</v>
          </cell>
          <cell r="H15">
            <v>45</v>
          </cell>
          <cell r="I15">
            <v>455.7</v>
          </cell>
          <cell r="J15">
            <v>-2.3009999999999877</v>
          </cell>
          <cell r="K15">
            <v>0</v>
          </cell>
          <cell r="L15">
            <v>250</v>
          </cell>
          <cell r="M15">
            <v>0</v>
          </cell>
          <cell r="S15">
            <v>90.6798</v>
          </cell>
          <cell r="T15">
            <v>100</v>
          </cell>
          <cell r="U15">
            <v>8.7674432453534301</v>
          </cell>
          <cell r="V15">
            <v>4.9077082216767129</v>
          </cell>
          <cell r="Y15">
            <v>107.7672</v>
          </cell>
          <cell r="Z15">
            <v>116.401</v>
          </cell>
          <cell r="AA15">
            <v>113.96459999999999</v>
          </cell>
          <cell r="AB15">
            <v>46.276000000000003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759</v>
          </cell>
          <cell r="D16">
            <v>1646</v>
          </cell>
          <cell r="E16">
            <v>995</v>
          </cell>
          <cell r="F16">
            <v>889</v>
          </cell>
          <cell r="G16">
            <v>0.25</v>
          </cell>
          <cell r="H16">
            <v>120</v>
          </cell>
          <cell r="I16">
            <v>1022</v>
          </cell>
          <cell r="J16">
            <v>-27</v>
          </cell>
          <cell r="K16">
            <v>0</v>
          </cell>
          <cell r="L16">
            <v>1000</v>
          </cell>
          <cell r="M16">
            <v>0</v>
          </cell>
          <cell r="S16">
            <v>199</v>
          </cell>
          <cell r="T16">
            <v>400</v>
          </cell>
          <cell r="U16">
            <v>11.50251256281407</v>
          </cell>
          <cell r="V16">
            <v>4.4673366834170851</v>
          </cell>
          <cell r="Y16">
            <v>253.2</v>
          </cell>
          <cell r="Z16">
            <v>252.4</v>
          </cell>
          <cell r="AA16">
            <v>220</v>
          </cell>
          <cell r="AB16">
            <v>162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735.10400000000004</v>
          </cell>
          <cell r="D17">
            <v>1145.4110000000001</v>
          </cell>
          <cell r="E17">
            <v>1188.5070000000001</v>
          </cell>
          <cell r="F17">
            <v>677.65599999999995</v>
          </cell>
          <cell r="G17">
            <v>1</v>
          </cell>
          <cell r="H17">
            <v>45</v>
          </cell>
          <cell r="I17">
            <v>1171.1500000000001</v>
          </cell>
          <cell r="J17">
            <v>17.356999999999971</v>
          </cell>
          <cell r="K17">
            <v>0</v>
          </cell>
          <cell r="L17">
            <v>500</v>
          </cell>
          <cell r="M17">
            <v>200</v>
          </cell>
          <cell r="S17">
            <v>237.70140000000001</v>
          </cell>
          <cell r="T17">
            <v>550</v>
          </cell>
          <cell r="U17">
            <v>8.1095694009374775</v>
          </cell>
          <cell r="V17">
            <v>2.8508708825442337</v>
          </cell>
          <cell r="Y17">
            <v>250.91219999999998</v>
          </cell>
          <cell r="Z17">
            <v>274.99259999999998</v>
          </cell>
          <cell r="AA17">
            <v>235.273</v>
          </cell>
          <cell r="AB17">
            <v>108.75700000000001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1978</v>
          </cell>
          <cell r="D18">
            <v>5204</v>
          </cell>
          <cell r="E18">
            <v>3478</v>
          </cell>
          <cell r="F18">
            <v>1925</v>
          </cell>
          <cell r="G18">
            <v>0.12</v>
          </cell>
          <cell r="H18">
            <v>60</v>
          </cell>
          <cell r="I18">
            <v>3581</v>
          </cell>
          <cell r="J18">
            <v>-103</v>
          </cell>
          <cell r="K18">
            <v>400</v>
          </cell>
          <cell r="L18">
            <v>1200</v>
          </cell>
          <cell r="M18">
            <v>600</v>
          </cell>
          <cell r="S18">
            <v>695.6</v>
          </cell>
          <cell r="T18">
            <v>1600</v>
          </cell>
          <cell r="U18">
            <v>8.2303047728579646</v>
          </cell>
          <cell r="V18">
            <v>2.7673950546290973</v>
          </cell>
          <cell r="Y18">
            <v>830</v>
          </cell>
          <cell r="Z18">
            <v>848.2</v>
          </cell>
          <cell r="AA18">
            <v>722.4</v>
          </cell>
          <cell r="AB18">
            <v>517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40.33</v>
          </cell>
          <cell r="D19">
            <v>468.43099999999998</v>
          </cell>
          <cell r="E19">
            <v>343.78500000000003</v>
          </cell>
          <cell r="F19">
            <v>158.935</v>
          </cell>
          <cell r="G19">
            <v>1</v>
          </cell>
          <cell r="H19" t="e">
            <v>#N/A</v>
          </cell>
          <cell r="I19">
            <v>349.4</v>
          </cell>
          <cell r="J19">
            <v>-5.6149999999999523</v>
          </cell>
          <cell r="K19">
            <v>0</v>
          </cell>
          <cell r="L19">
            <v>120</v>
          </cell>
          <cell r="M19">
            <v>150</v>
          </cell>
          <cell r="S19">
            <v>68.757000000000005</v>
          </cell>
          <cell r="T19">
            <v>120</v>
          </cell>
          <cell r="U19">
            <v>7.9836962054772593</v>
          </cell>
          <cell r="V19">
            <v>2.3115464607239988</v>
          </cell>
          <cell r="Y19">
            <v>49.757799999999996</v>
          </cell>
          <cell r="Z19">
            <v>71.308799999999991</v>
          </cell>
          <cell r="AA19">
            <v>59.171799999999998</v>
          </cell>
          <cell r="AB19">
            <v>55.061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822</v>
          </cell>
          <cell r="D20">
            <v>1892</v>
          </cell>
          <cell r="E20">
            <v>873</v>
          </cell>
          <cell r="F20">
            <v>1208</v>
          </cell>
          <cell r="G20">
            <v>0.25</v>
          </cell>
          <cell r="H20">
            <v>120</v>
          </cell>
          <cell r="I20">
            <v>922</v>
          </cell>
          <cell r="J20">
            <v>-49</v>
          </cell>
          <cell r="K20">
            <v>0</v>
          </cell>
          <cell r="L20">
            <v>800</v>
          </cell>
          <cell r="M20">
            <v>0</v>
          </cell>
          <cell r="S20">
            <v>174.6</v>
          </cell>
          <cell r="U20">
            <v>11.50057273768614</v>
          </cell>
          <cell r="V20">
            <v>6.9186712485681561</v>
          </cell>
          <cell r="Y20">
            <v>241</v>
          </cell>
          <cell r="Z20">
            <v>270.39999999999998</v>
          </cell>
          <cell r="AA20">
            <v>223.6</v>
          </cell>
          <cell r="AB20">
            <v>210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101.068</v>
          </cell>
          <cell r="D21">
            <v>79.63</v>
          </cell>
          <cell r="E21">
            <v>112.524</v>
          </cell>
          <cell r="F21">
            <v>64.158000000000001</v>
          </cell>
          <cell r="G21">
            <v>1</v>
          </cell>
          <cell r="H21">
            <v>120</v>
          </cell>
          <cell r="I21">
            <v>118.6</v>
          </cell>
          <cell r="J21">
            <v>-6.0759999999999934</v>
          </cell>
          <cell r="K21">
            <v>0</v>
          </cell>
          <cell r="L21">
            <v>50</v>
          </cell>
          <cell r="M21">
            <v>50</v>
          </cell>
          <cell r="S21">
            <v>22.504799999999999</v>
          </cell>
          <cell r="T21">
            <v>100</v>
          </cell>
          <cell r="U21">
            <v>11.737851480573035</v>
          </cell>
          <cell r="V21">
            <v>2.8508584835235151</v>
          </cell>
          <cell r="Y21">
            <v>12.340199999999999</v>
          </cell>
          <cell r="Z21">
            <v>14.228800000000001</v>
          </cell>
          <cell r="AA21">
            <v>17.138399999999997</v>
          </cell>
          <cell r="AB21">
            <v>30.366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106.874</v>
          </cell>
          <cell r="D22">
            <v>197.64599999999999</v>
          </cell>
          <cell r="E22">
            <v>204.37299999999999</v>
          </cell>
          <cell r="F22">
            <v>96.003</v>
          </cell>
          <cell r="G22">
            <v>1</v>
          </cell>
          <cell r="H22">
            <v>45</v>
          </cell>
          <cell r="I22">
            <v>200.7</v>
          </cell>
          <cell r="J22">
            <v>3.6730000000000018</v>
          </cell>
          <cell r="K22">
            <v>0</v>
          </cell>
          <cell r="L22">
            <v>50</v>
          </cell>
          <cell r="M22">
            <v>0</v>
          </cell>
          <cell r="S22">
            <v>40.874600000000001</v>
          </cell>
          <cell r="T22">
            <v>150</v>
          </cell>
          <cell r="U22">
            <v>7.241734475689058</v>
          </cell>
          <cell r="V22">
            <v>2.3487202321245957</v>
          </cell>
          <cell r="Y22">
            <v>38.074799999999996</v>
          </cell>
          <cell r="Z22">
            <v>44.737400000000001</v>
          </cell>
          <cell r="AA22">
            <v>35.868400000000001</v>
          </cell>
          <cell r="AB22">
            <v>16.474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211.86</v>
          </cell>
          <cell r="D23">
            <v>424.89800000000002</v>
          </cell>
          <cell r="E23">
            <v>402.71699999999998</v>
          </cell>
          <cell r="F23">
            <v>221.85400000000001</v>
          </cell>
          <cell r="G23">
            <v>1</v>
          </cell>
          <cell r="H23">
            <v>60</v>
          </cell>
          <cell r="I23">
            <v>397.9</v>
          </cell>
          <cell r="J23">
            <v>4.8170000000000073</v>
          </cell>
          <cell r="K23">
            <v>0</v>
          </cell>
          <cell r="L23">
            <v>120</v>
          </cell>
          <cell r="M23">
            <v>0</v>
          </cell>
          <cell r="R23">
            <v>100</v>
          </cell>
          <cell r="S23">
            <v>80.543399999999991</v>
          </cell>
          <cell r="T23">
            <v>250</v>
          </cell>
          <cell r="U23">
            <v>8.5898285893071336</v>
          </cell>
          <cell r="V23">
            <v>2.7544652944871961</v>
          </cell>
          <cell r="Y23">
            <v>92.845200000000006</v>
          </cell>
          <cell r="Z23">
            <v>85.617999999999995</v>
          </cell>
          <cell r="AA23">
            <v>72.633799999999994</v>
          </cell>
          <cell r="AB23">
            <v>76.658000000000001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635</v>
          </cell>
          <cell r="D24">
            <v>1555</v>
          </cell>
          <cell r="E24">
            <v>1128</v>
          </cell>
          <cell r="F24">
            <v>797</v>
          </cell>
          <cell r="G24">
            <v>0.22</v>
          </cell>
          <cell r="H24">
            <v>120</v>
          </cell>
          <cell r="I24">
            <v>1170</v>
          </cell>
          <cell r="J24">
            <v>-42</v>
          </cell>
          <cell r="K24">
            <v>0</v>
          </cell>
          <cell r="L24">
            <v>600</v>
          </cell>
          <cell r="M24">
            <v>0</v>
          </cell>
          <cell r="S24">
            <v>225.6</v>
          </cell>
          <cell r="T24">
            <v>600</v>
          </cell>
          <cell r="U24">
            <v>8.8519503546099294</v>
          </cell>
          <cell r="V24">
            <v>3.5328014184397163</v>
          </cell>
          <cell r="Y24">
            <v>270.60000000000002</v>
          </cell>
          <cell r="Z24">
            <v>256.39999999999998</v>
          </cell>
          <cell r="AA24">
            <v>259.39999999999998</v>
          </cell>
          <cell r="AB24">
            <v>172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777</v>
          </cell>
          <cell r="D25">
            <v>828</v>
          </cell>
          <cell r="E25">
            <v>1112</v>
          </cell>
          <cell r="F25">
            <v>469</v>
          </cell>
          <cell r="G25">
            <v>0</v>
          </cell>
          <cell r="H25">
            <v>60</v>
          </cell>
          <cell r="I25">
            <v>1134</v>
          </cell>
          <cell r="J25">
            <v>-22</v>
          </cell>
          <cell r="K25">
            <v>0</v>
          </cell>
          <cell r="L25">
            <v>0</v>
          </cell>
          <cell r="M25">
            <v>0</v>
          </cell>
          <cell r="S25">
            <v>222.4</v>
          </cell>
          <cell r="U25">
            <v>2.1088129496402876</v>
          </cell>
          <cell r="V25">
            <v>2.1088129496402876</v>
          </cell>
          <cell r="Y25">
            <v>263</v>
          </cell>
          <cell r="Z25">
            <v>235.2</v>
          </cell>
          <cell r="AA25">
            <v>206.2</v>
          </cell>
          <cell r="AB25">
            <v>63</v>
          </cell>
          <cell r="AC25" t="str">
            <v>вывод</v>
          </cell>
          <cell r="AD25" t="str">
            <v>вывод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1057.4290000000001</v>
          </cell>
          <cell r="D26">
            <v>3621.308</v>
          </cell>
          <cell r="E26">
            <v>2842</v>
          </cell>
          <cell r="F26">
            <v>1972</v>
          </cell>
          <cell r="G26">
            <v>1</v>
          </cell>
          <cell r="H26">
            <v>45</v>
          </cell>
          <cell r="I26">
            <v>2501.1</v>
          </cell>
          <cell r="J26">
            <v>340.90000000000009</v>
          </cell>
          <cell r="K26">
            <v>0</v>
          </cell>
          <cell r="L26">
            <v>1400</v>
          </cell>
          <cell r="M26">
            <v>400</v>
          </cell>
          <cell r="S26">
            <v>568.4</v>
          </cell>
          <cell r="T26">
            <v>1050</v>
          </cell>
          <cell r="U26">
            <v>8.4834623504574243</v>
          </cell>
          <cell r="V26">
            <v>3.4693877551020411</v>
          </cell>
          <cell r="Y26">
            <v>594.20000000000005</v>
          </cell>
          <cell r="Z26">
            <v>696.6</v>
          </cell>
          <cell r="AA26">
            <v>667.4</v>
          </cell>
          <cell r="AB26">
            <v>212.80099999999999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212</v>
          </cell>
          <cell r="D27">
            <v>904</v>
          </cell>
          <cell r="E27">
            <v>555</v>
          </cell>
          <cell r="F27">
            <v>509</v>
          </cell>
          <cell r="G27">
            <v>0.3</v>
          </cell>
          <cell r="H27" t="e">
            <v>#N/A</v>
          </cell>
          <cell r="I27">
            <v>602</v>
          </cell>
          <cell r="J27">
            <v>-47</v>
          </cell>
          <cell r="K27">
            <v>0</v>
          </cell>
          <cell r="L27">
            <v>240</v>
          </cell>
          <cell r="M27">
            <v>0</v>
          </cell>
          <cell r="S27">
            <v>111</v>
          </cell>
          <cell r="T27">
            <v>240</v>
          </cell>
          <cell r="U27">
            <v>8.9099099099099099</v>
          </cell>
          <cell r="V27">
            <v>4.5855855855855854</v>
          </cell>
          <cell r="Y27">
            <v>142</v>
          </cell>
          <cell r="Z27">
            <v>150.4</v>
          </cell>
          <cell r="AA27">
            <v>129</v>
          </cell>
          <cell r="AB27">
            <v>58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471</v>
          </cell>
          <cell r="D28">
            <v>558</v>
          </cell>
          <cell r="E28">
            <v>609</v>
          </cell>
          <cell r="F28">
            <v>287</v>
          </cell>
          <cell r="G28">
            <v>0.09</v>
          </cell>
          <cell r="H28">
            <v>45</v>
          </cell>
          <cell r="I28">
            <v>631</v>
          </cell>
          <cell r="J28">
            <v>-22</v>
          </cell>
          <cell r="K28">
            <v>0</v>
          </cell>
          <cell r="L28">
            <v>120</v>
          </cell>
          <cell r="M28">
            <v>150</v>
          </cell>
          <cell r="S28">
            <v>121.8</v>
          </cell>
          <cell r="T28">
            <v>300</v>
          </cell>
          <cell r="U28">
            <v>7.0361247947454846</v>
          </cell>
          <cell r="V28">
            <v>2.3563218390804597</v>
          </cell>
          <cell r="Y28">
            <v>128.4</v>
          </cell>
          <cell r="Z28">
            <v>158.6</v>
          </cell>
          <cell r="AA28">
            <v>104.4</v>
          </cell>
          <cell r="AB28">
            <v>89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161</v>
          </cell>
          <cell r="D29">
            <v>312</v>
          </cell>
          <cell r="E29">
            <v>202</v>
          </cell>
          <cell r="F29">
            <v>232</v>
          </cell>
          <cell r="G29">
            <v>0.4</v>
          </cell>
          <cell r="H29">
            <v>60</v>
          </cell>
          <cell r="I29">
            <v>241</v>
          </cell>
          <cell r="J29">
            <v>-39</v>
          </cell>
          <cell r="K29">
            <v>0</v>
          </cell>
          <cell r="L29">
            <v>120</v>
          </cell>
          <cell r="M29">
            <v>0</v>
          </cell>
          <cell r="S29">
            <v>40.4</v>
          </cell>
          <cell r="U29">
            <v>8.7128712871287135</v>
          </cell>
          <cell r="V29">
            <v>5.7425742574257423</v>
          </cell>
          <cell r="Y29">
            <v>54</v>
          </cell>
          <cell r="Z29">
            <v>63</v>
          </cell>
          <cell r="AA29">
            <v>52.4</v>
          </cell>
          <cell r="AB29">
            <v>19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302</v>
          </cell>
          <cell r="D30">
            <v>483</v>
          </cell>
          <cell r="E30">
            <v>459</v>
          </cell>
          <cell r="F30">
            <v>323</v>
          </cell>
          <cell r="G30">
            <v>0.4</v>
          </cell>
          <cell r="H30">
            <v>60</v>
          </cell>
          <cell r="I30">
            <v>462</v>
          </cell>
          <cell r="J30">
            <v>-3</v>
          </cell>
          <cell r="K30">
            <v>0</v>
          </cell>
          <cell r="L30">
            <v>200</v>
          </cell>
          <cell r="M30">
            <v>80</v>
          </cell>
          <cell r="S30">
            <v>91.8</v>
          </cell>
          <cell r="T30">
            <v>160</v>
          </cell>
          <cell r="U30">
            <v>8.3115468409586057</v>
          </cell>
          <cell r="V30">
            <v>3.5185185185185186</v>
          </cell>
          <cell r="Y30">
            <v>102.6</v>
          </cell>
          <cell r="Z30">
            <v>103.4</v>
          </cell>
          <cell r="AA30">
            <v>100.2</v>
          </cell>
          <cell r="AB30">
            <v>67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208.6</v>
          </cell>
          <cell r="D31">
            <v>739.14400000000001</v>
          </cell>
          <cell r="E31">
            <v>508.71</v>
          </cell>
          <cell r="F31">
            <v>421.45100000000002</v>
          </cell>
          <cell r="G31">
            <v>1</v>
          </cell>
          <cell r="H31">
            <v>45</v>
          </cell>
          <cell r="I31">
            <v>492.7</v>
          </cell>
          <cell r="J31">
            <v>16.009999999999991</v>
          </cell>
          <cell r="K31">
            <v>0</v>
          </cell>
          <cell r="L31">
            <v>250</v>
          </cell>
          <cell r="M31">
            <v>0</v>
          </cell>
          <cell r="S31">
            <v>101.74199999999999</v>
          </cell>
          <cell r="T31">
            <v>150</v>
          </cell>
          <cell r="U31">
            <v>8.0738633012915031</v>
          </cell>
          <cell r="V31">
            <v>4.1423502584969834</v>
          </cell>
          <cell r="Y31">
            <v>129.41559999999998</v>
          </cell>
          <cell r="Z31">
            <v>132.7244</v>
          </cell>
          <cell r="AA31">
            <v>124.9654</v>
          </cell>
          <cell r="AB31">
            <v>114.928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567</v>
          </cell>
          <cell r="D32">
            <v>1041</v>
          </cell>
          <cell r="E32">
            <v>1031</v>
          </cell>
          <cell r="F32">
            <v>542</v>
          </cell>
          <cell r="G32">
            <v>0.4</v>
          </cell>
          <cell r="H32">
            <v>60</v>
          </cell>
          <cell r="I32">
            <v>1066</v>
          </cell>
          <cell r="J32">
            <v>-35</v>
          </cell>
          <cell r="K32">
            <v>0</v>
          </cell>
          <cell r="L32">
            <v>400</v>
          </cell>
          <cell r="M32">
            <v>0</v>
          </cell>
          <cell r="S32">
            <v>206.2</v>
          </cell>
          <cell r="T32">
            <v>600</v>
          </cell>
          <cell r="U32">
            <v>7.4781765276430656</v>
          </cell>
          <cell r="V32">
            <v>2.6285160038797284</v>
          </cell>
          <cell r="Y32">
            <v>253.8</v>
          </cell>
          <cell r="Z32">
            <v>219.6</v>
          </cell>
          <cell r="AA32">
            <v>216</v>
          </cell>
          <cell r="AB32">
            <v>229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3203</v>
          </cell>
          <cell r="D33">
            <v>13177</v>
          </cell>
          <cell r="E33">
            <v>7101</v>
          </cell>
          <cell r="F33">
            <v>3823</v>
          </cell>
          <cell r="G33">
            <v>0.4</v>
          </cell>
          <cell r="H33">
            <v>60</v>
          </cell>
          <cell r="I33">
            <v>7247</v>
          </cell>
          <cell r="J33">
            <v>-146</v>
          </cell>
          <cell r="K33">
            <v>0</v>
          </cell>
          <cell r="L33">
            <v>3600</v>
          </cell>
          <cell r="M33">
            <v>600</v>
          </cell>
          <cell r="R33">
            <v>1000</v>
          </cell>
          <cell r="S33">
            <v>1420.2</v>
          </cell>
          <cell r="T33">
            <v>2800</v>
          </cell>
          <cell r="U33">
            <v>8.3248838191803962</v>
          </cell>
          <cell r="V33">
            <v>2.6918743838895929</v>
          </cell>
          <cell r="Y33">
            <v>1543.4</v>
          </cell>
          <cell r="Z33">
            <v>1488.4</v>
          </cell>
          <cell r="AA33">
            <v>1436.8</v>
          </cell>
          <cell r="AB33">
            <v>982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642</v>
          </cell>
          <cell r="D34">
            <v>1095</v>
          </cell>
          <cell r="E34">
            <v>808</v>
          </cell>
          <cell r="F34">
            <v>764</v>
          </cell>
          <cell r="G34">
            <v>0.5</v>
          </cell>
          <cell r="H34" t="e">
            <v>#N/A</v>
          </cell>
          <cell r="I34">
            <v>839</v>
          </cell>
          <cell r="J34">
            <v>-31</v>
          </cell>
          <cell r="K34">
            <v>0</v>
          </cell>
          <cell r="L34">
            <v>480</v>
          </cell>
          <cell r="M34">
            <v>0</v>
          </cell>
          <cell r="S34">
            <v>161.6</v>
          </cell>
          <cell r="T34">
            <v>120</v>
          </cell>
          <cell r="U34">
            <v>8.4405940594059405</v>
          </cell>
          <cell r="V34">
            <v>4.7277227722772279</v>
          </cell>
          <cell r="Y34">
            <v>240.6</v>
          </cell>
          <cell r="Z34">
            <v>275.60000000000002</v>
          </cell>
          <cell r="AA34">
            <v>203.4</v>
          </cell>
          <cell r="AB34">
            <v>112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154</v>
          </cell>
          <cell r="E35">
            <v>54</v>
          </cell>
          <cell r="F35">
            <v>100</v>
          </cell>
          <cell r="G35">
            <v>0.5</v>
          </cell>
          <cell r="H35" t="e">
            <v>#N/A</v>
          </cell>
          <cell r="I35">
            <v>54</v>
          </cell>
          <cell r="J35">
            <v>0</v>
          </cell>
          <cell r="K35">
            <v>0</v>
          </cell>
          <cell r="L35">
            <v>40</v>
          </cell>
          <cell r="M35">
            <v>0</v>
          </cell>
          <cell r="S35">
            <v>10.8</v>
          </cell>
          <cell r="U35">
            <v>12.962962962962962</v>
          </cell>
          <cell r="V35">
            <v>9.2592592592592595</v>
          </cell>
          <cell r="Y35">
            <v>34.4</v>
          </cell>
          <cell r="Z35">
            <v>15.4</v>
          </cell>
          <cell r="AA35">
            <v>21</v>
          </cell>
          <cell r="AB35">
            <v>11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1007</v>
          </cell>
          <cell r="D36">
            <v>5278</v>
          </cell>
          <cell r="E36">
            <v>2433</v>
          </cell>
          <cell r="F36">
            <v>1622</v>
          </cell>
          <cell r="G36">
            <v>0.4</v>
          </cell>
          <cell r="H36">
            <v>60</v>
          </cell>
          <cell r="I36">
            <v>2491</v>
          </cell>
          <cell r="J36">
            <v>-58</v>
          </cell>
          <cell r="K36">
            <v>0</v>
          </cell>
          <cell r="L36">
            <v>1200</v>
          </cell>
          <cell r="M36">
            <v>0</v>
          </cell>
          <cell r="S36">
            <v>486.6</v>
          </cell>
          <cell r="T36">
            <v>1200</v>
          </cell>
          <cell r="U36">
            <v>8.2655158240854902</v>
          </cell>
          <cell r="V36">
            <v>3.333333333333333</v>
          </cell>
          <cell r="Y36">
            <v>554.6</v>
          </cell>
          <cell r="Z36">
            <v>524.79999999999995</v>
          </cell>
          <cell r="AA36">
            <v>528.6</v>
          </cell>
          <cell r="AB36">
            <v>411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2592</v>
          </cell>
          <cell r="D37">
            <v>9756</v>
          </cell>
          <cell r="E37">
            <v>5587</v>
          </cell>
          <cell r="F37">
            <v>2767</v>
          </cell>
          <cell r="G37">
            <v>0.4</v>
          </cell>
          <cell r="H37">
            <v>60</v>
          </cell>
          <cell r="I37">
            <v>5710</v>
          </cell>
          <cell r="J37">
            <v>-123</v>
          </cell>
          <cell r="K37">
            <v>0</v>
          </cell>
          <cell r="L37">
            <v>2600</v>
          </cell>
          <cell r="M37">
            <v>800</v>
          </cell>
          <cell r="R37">
            <v>1000</v>
          </cell>
          <cell r="S37">
            <v>1117.4000000000001</v>
          </cell>
          <cell r="T37">
            <v>2200</v>
          </cell>
          <cell r="U37">
            <v>8.3828530517272224</v>
          </cell>
          <cell r="V37">
            <v>2.4762842312511184</v>
          </cell>
          <cell r="Y37">
            <v>1131.2</v>
          </cell>
          <cell r="Z37">
            <v>1138.2</v>
          </cell>
          <cell r="AA37">
            <v>1093.5999999999999</v>
          </cell>
          <cell r="AB37">
            <v>835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970</v>
          </cell>
          <cell r="D38">
            <v>1750</v>
          </cell>
          <cell r="E38">
            <v>1641</v>
          </cell>
          <cell r="F38">
            <v>1020</v>
          </cell>
          <cell r="G38">
            <v>0.3</v>
          </cell>
          <cell r="H38">
            <v>60</v>
          </cell>
          <cell r="I38">
            <v>1698</v>
          </cell>
          <cell r="J38">
            <v>-57</v>
          </cell>
          <cell r="K38">
            <v>0</v>
          </cell>
          <cell r="L38">
            <v>800</v>
          </cell>
          <cell r="M38">
            <v>0</v>
          </cell>
          <cell r="S38">
            <v>328.2</v>
          </cell>
          <cell r="T38">
            <v>1480</v>
          </cell>
          <cell r="U38">
            <v>10.054844606946984</v>
          </cell>
          <cell r="V38">
            <v>3.1078610603290677</v>
          </cell>
          <cell r="Y38">
            <v>395.2</v>
          </cell>
          <cell r="Z38">
            <v>341.2</v>
          </cell>
          <cell r="AA38">
            <v>338</v>
          </cell>
          <cell r="AB38">
            <v>152</v>
          </cell>
          <cell r="AC38" t="str">
            <v>костик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1733</v>
          </cell>
          <cell r="D39">
            <v>3650</v>
          </cell>
          <cell r="E39">
            <v>2539</v>
          </cell>
          <cell r="F39">
            <v>1576</v>
          </cell>
          <cell r="G39">
            <v>0.1</v>
          </cell>
          <cell r="H39">
            <v>60</v>
          </cell>
          <cell r="I39">
            <v>2584</v>
          </cell>
          <cell r="J39">
            <v>-45</v>
          </cell>
          <cell r="K39">
            <v>0</v>
          </cell>
          <cell r="L39">
            <v>0</v>
          </cell>
          <cell r="M39">
            <v>980</v>
          </cell>
          <cell r="S39">
            <v>507.8</v>
          </cell>
          <cell r="T39">
            <v>1400</v>
          </cell>
          <cell r="U39">
            <v>7.7904686884600238</v>
          </cell>
          <cell r="V39">
            <v>3.1035840882237102</v>
          </cell>
          <cell r="Y39">
            <v>581.4</v>
          </cell>
          <cell r="Z39">
            <v>720.4</v>
          </cell>
          <cell r="AA39">
            <v>580.79999999999995</v>
          </cell>
          <cell r="AB39">
            <v>445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1700</v>
          </cell>
          <cell r="D40">
            <v>1877</v>
          </cell>
          <cell r="E40">
            <v>2048</v>
          </cell>
          <cell r="F40">
            <v>1485</v>
          </cell>
          <cell r="G40">
            <v>0.1</v>
          </cell>
          <cell r="H40">
            <v>60</v>
          </cell>
          <cell r="I40">
            <v>2093</v>
          </cell>
          <cell r="J40">
            <v>-45</v>
          </cell>
          <cell r="K40">
            <v>0</v>
          </cell>
          <cell r="L40">
            <v>840</v>
          </cell>
          <cell r="M40">
            <v>140</v>
          </cell>
          <cell r="S40">
            <v>409.6</v>
          </cell>
          <cell r="T40">
            <v>980</v>
          </cell>
          <cell r="U40">
            <v>8.41064453125</v>
          </cell>
          <cell r="V40">
            <v>3.62548828125</v>
          </cell>
          <cell r="Y40">
            <v>323.39999999999998</v>
          </cell>
          <cell r="Z40">
            <v>583.4</v>
          </cell>
          <cell r="AA40">
            <v>482</v>
          </cell>
          <cell r="AB40">
            <v>434</v>
          </cell>
          <cell r="AC40" t="str">
            <v>костик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164</v>
          </cell>
          <cell r="D41">
            <v>150</v>
          </cell>
          <cell r="E41">
            <v>231</v>
          </cell>
          <cell r="F41">
            <v>75</v>
          </cell>
          <cell r="G41">
            <v>0.1</v>
          </cell>
          <cell r="H41" t="e">
            <v>#N/A</v>
          </cell>
          <cell r="I41">
            <v>330</v>
          </cell>
          <cell r="J41">
            <v>-99</v>
          </cell>
          <cell r="K41">
            <v>0</v>
          </cell>
          <cell r="L41">
            <v>50</v>
          </cell>
          <cell r="M41">
            <v>250</v>
          </cell>
          <cell r="S41">
            <v>46.2</v>
          </cell>
          <cell r="U41">
            <v>8.1168831168831161</v>
          </cell>
          <cell r="V41">
            <v>1.6233766233766234</v>
          </cell>
          <cell r="Y41">
            <v>0</v>
          </cell>
          <cell r="Z41">
            <v>0</v>
          </cell>
          <cell r="AA41">
            <v>32</v>
          </cell>
          <cell r="AB41">
            <v>31</v>
          </cell>
          <cell r="AC41" t="str">
            <v>костик</v>
          </cell>
          <cell r="AD41" t="e">
            <v>#N/A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13.385</v>
          </cell>
          <cell r="D42">
            <v>38.97</v>
          </cell>
          <cell r="E42">
            <v>13.435</v>
          </cell>
          <cell r="F42">
            <v>29.234999999999999</v>
          </cell>
          <cell r="G42">
            <v>1</v>
          </cell>
          <cell r="H42">
            <v>45</v>
          </cell>
          <cell r="I42">
            <v>15.2</v>
          </cell>
          <cell r="J42">
            <v>-1.7649999999999988</v>
          </cell>
          <cell r="K42">
            <v>0</v>
          </cell>
          <cell r="L42">
            <v>0</v>
          </cell>
          <cell r="M42">
            <v>10</v>
          </cell>
          <cell r="S42">
            <v>2.6870000000000003</v>
          </cell>
          <cell r="U42">
            <v>14.601786378861181</v>
          </cell>
          <cell r="V42">
            <v>10.880163751395607</v>
          </cell>
          <cell r="Y42">
            <v>3.8840000000000003</v>
          </cell>
          <cell r="Z42">
            <v>1.7010000000000001</v>
          </cell>
          <cell r="AA42">
            <v>3.161</v>
          </cell>
          <cell r="AB42">
            <v>0</v>
          </cell>
          <cell r="AC42" t="str">
            <v>костик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D43">
            <v>107</v>
          </cell>
          <cell r="E43">
            <v>94</v>
          </cell>
          <cell r="F43">
            <v>8</v>
          </cell>
          <cell r="G43">
            <v>0.3</v>
          </cell>
          <cell r="H43" t="e">
            <v>#N/A</v>
          </cell>
          <cell r="I43">
            <v>151</v>
          </cell>
          <cell r="J43">
            <v>-57</v>
          </cell>
          <cell r="K43">
            <v>0</v>
          </cell>
          <cell r="L43">
            <v>0</v>
          </cell>
          <cell r="M43">
            <v>80</v>
          </cell>
          <cell r="S43">
            <v>18.8</v>
          </cell>
          <cell r="T43">
            <v>150</v>
          </cell>
          <cell r="U43">
            <v>12.659574468085106</v>
          </cell>
          <cell r="V43">
            <v>0.42553191489361702</v>
          </cell>
          <cell r="Y43">
            <v>0</v>
          </cell>
          <cell r="Z43">
            <v>0</v>
          </cell>
          <cell r="AA43">
            <v>0</v>
          </cell>
          <cell r="AB43">
            <v>4</v>
          </cell>
          <cell r="AC43" t="str">
            <v>костик</v>
          </cell>
          <cell r="AD43" t="e">
            <v>#N/A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190.75899999999999</v>
          </cell>
          <cell r="D44">
            <v>633.96</v>
          </cell>
          <cell r="E44">
            <v>548.55700000000002</v>
          </cell>
          <cell r="F44">
            <v>259.08300000000003</v>
          </cell>
          <cell r="G44">
            <v>1</v>
          </cell>
          <cell r="H44">
            <v>45</v>
          </cell>
          <cell r="I44">
            <v>563.1</v>
          </cell>
          <cell r="J44">
            <v>-14.543000000000006</v>
          </cell>
          <cell r="K44">
            <v>50</v>
          </cell>
          <cell r="L44">
            <v>180</v>
          </cell>
          <cell r="M44">
            <v>50</v>
          </cell>
          <cell r="S44">
            <v>109.7114</v>
          </cell>
          <cell r="T44">
            <v>340</v>
          </cell>
          <cell r="U44">
            <v>8.0126860107518461</v>
          </cell>
          <cell r="V44">
            <v>2.3614957060068509</v>
          </cell>
          <cell r="Y44">
            <v>131.35840000000002</v>
          </cell>
          <cell r="Z44">
            <v>112.3896</v>
          </cell>
          <cell r="AA44">
            <v>109.9614</v>
          </cell>
          <cell r="AB44">
            <v>128.614</v>
          </cell>
          <cell r="AC44">
            <v>0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77</v>
          </cell>
          <cell r="D45">
            <v>549</v>
          </cell>
          <cell r="E45">
            <v>273</v>
          </cell>
          <cell r="F45">
            <v>244</v>
          </cell>
          <cell r="G45">
            <v>0.09</v>
          </cell>
          <cell r="H45">
            <v>45</v>
          </cell>
          <cell r="I45">
            <v>307</v>
          </cell>
          <cell r="J45">
            <v>-34</v>
          </cell>
          <cell r="K45">
            <v>50</v>
          </cell>
          <cell r="L45">
            <v>100</v>
          </cell>
          <cell r="M45">
            <v>40</v>
          </cell>
          <cell r="S45">
            <v>54.6</v>
          </cell>
          <cell r="U45">
            <v>7.9487179487179489</v>
          </cell>
          <cell r="V45">
            <v>4.468864468864469</v>
          </cell>
          <cell r="Y45">
            <v>58.2</v>
          </cell>
          <cell r="Z45">
            <v>81.8</v>
          </cell>
          <cell r="AA45">
            <v>68.8</v>
          </cell>
          <cell r="AB45">
            <v>29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166</v>
          </cell>
          <cell r="D46">
            <v>335</v>
          </cell>
          <cell r="E46">
            <v>294</v>
          </cell>
          <cell r="F46">
            <v>196</v>
          </cell>
          <cell r="G46">
            <v>0</v>
          </cell>
          <cell r="H46">
            <v>45</v>
          </cell>
          <cell r="I46">
            <v>305</v>
          </cell>
          <cell r="J46">
            <v>-11</v>
          </cell>
          <cell r="K46">
            <v>0</v>
          </cell>
          <cell r="L46">
            <v>120</v>
          </cell>
          <cell r="M46">
            <v>0</v>
          </cell>
          <cell r="S46">
            <v>58.8</v>
          </cell>
          <cell r="U46">
            <v>5.3741496598639458</v>
          </cell>
          <cell r="V46">
            <v>3.3333333333333335</v>
          </cell>
          <cell r="Y46">
            <v>80</v>
          </cell>
          <cell r="Z46">
            <v>58.2</v>
          </cell>
          <cell r="AA46">
            <v>62.2</v>
          </cell>
          <cell r="AB46">
            <v>61</v>
          </cell>
          <cell r="AC46" t="str">
            <v>вывод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22.042000000000002</v>
          </cell>
          <cell r="D47">
            <v>87.977000000000004</v>
          </cell>
          <cell r="E47">
            <v>40.271999999999998</v>
          </cell>
          <cell r="F47">
            <v>63.372999999999998</v>
          </cell>
          <cell r="G47">
            <v>0</v>
          </cell>
          <cell r="H47">
            <v>45</v>
          </cell>
          <cell r="I47">
            <v>46.6</v>
          </cell>
          <cell r="J47">
            <v>-6.328000000000003</v>
          </cell>
          <cell r="K47">
            <v>0</v>
          </cell>
          <cell r="L47">
            <v>30</v>
          </cell>
          <cell r="M47">
            <v>0</v>
          </cell>
          <cell r="S47">
            <v>8.0543999999999993</v>
          </cell>
          <cell r="U47">
            <v>11.592794000794596</v>
          </cell>
          <cell r="V47">
            <v>7.8681217719507357</v>
          </cell>
          <cell r="Y47">
            <v>14.849</v>
          </cell>
          <cell r="Z47">
            <v>13.350399999999999</v>
          </cell>
          <cell r="AA47">
            <v>14.940799999999999</v>
          </cell>
          <cell r="AB47">
            <v>6.1890000000000001</v>
          </cell>
          <cell r="AC47" t="str">
            <v>вывод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957</v>
          </cell>
          <cell r="D48">
            <v>1646</v>
          </cell>
          <cell r="E48">
            <v>1598</v>
          </cell>
          <cell r="F48">
            <v>929</v>
          </cell>
          <cell r="G48">
            <v>0.28000000000000003</v>
          </cell>
          <cell r="H48">
            <v>45</v>
          </cell>
          <cell r="I48">
            <v>1669</v>
          </cell>
          <cell r="J48">
            <v>-71</v>
          </cell>
          <cell r="K48">
            <v>0</v>
          </cell>
          <cell r="L48">
            <v>600</v>
          </cell>
          <cell r="M48">
            <v>200</v>
          </cell>
          <cell r="S48">
            <v>319.60000000000002</v>
          </cell>
          <cell r="T48">
            <v>880</v>
          </cell>
          <cell r="U48">
            <v>8.1633291614518146</v>
          </cell>
          <cell r="V48">
            <v>2.9067584480600748</v>
          </cell>
          <cell r="Y48">
            <v>380.4</v>
          </cell>
          <cell r="Z48">
            <v>363.4</v>
          </cell>
          <cell r="AA48">
            <v>339.2</v>
          </cell>
          <cell r="AB48">
            <v>343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2318</v>
          </cell>
          <cell r="D49">
            <v>4509</v>
          </cell>
          <cell r="E49">
            <v>4116</v>
          </cell>
          <cell r="F49">
            <v>2609</v>
          </cell>
          <cell r="G49">
            <v>0.35</v>
          </cell>
          <cell r="H49">
            <v>45</v>
          </cell>
          <cell r="I49">
            <v>4209</v>
          </cell>
          <cell r="J49">
            <v>-93</v>
          </cell>
          <cell r="K49">
            <v>0</v>
          </cell>
          <cell r="L49">
            <v>1400</v>
          </cell>
          <cell r="M49">
            <v>400</v>
          </cell>
          <cell r="S49">
            <v>823.2</v>
          </cell>
          <cell r="T49">
            <v>2200</v>
          </cell>
          <cell r="U49">
            <v>8.028425655976676</v>
          </cell>
          <cell r="V49">
            <v>3.1693391642371234</v>
          </cell>
          <cell r="Y49">
            <v>898</v>
          </cell>
          <cell r="Z49">
            <v>969</v>
          </cell>
          <cell r="AA49">
            <v>873</v>
          </cell>
          <cell r="AB49">
            <v>611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1435</v>
          </cell>
          <cell r="D50">
            <v>4338</v>
          </cell>
          <cell r="E50">
            <v>3433</v>
          </cell>
          <cell r="F50">
            <v>2247</v>
          </cell>
          <cell r="G50">
            <v>0.28000000000000003</v>
          </cell>
          <cell r="H50">
            <v>45</v>
          </cell>
          <cell r="I50">
            <v>3527</v>
          </cell>
          <cell r="J50">
            <v>-94</v>
          </cell>
          <cell r="K50">
            <v>400</v>
          </cell>
          <cell r="L50">
            <v>1200</v>
          </cell>
          <cell r="M50">
            <v>200</v>
          </cell>
          <cell r="S50">
            <v>686.6</v>
          </cell>
          <cell r="T50">
            <v>1600</v>
          </cell>
          <cell r="U50">
            <v>8.2245849111564233</v>
          </cell>
          <cell r="V50">
            <v>3.2726478298863966</v>
          </cell>
          <cell r="Y50">
            <v>749.6</v>
          </cell>
          <cell r="Z50">
            <v>711.4</v>
          </cell>
          <cell r="AA50">
            <v>730.2</v>
          </cell>
          <cell r="AB50">
            <v>490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2407</v>
          </cell>
          <cell r="D51">
            <v>5994</v>
          </cell>
          <cell r="E51">
            <v>4654</v>
          </cell>
          <cell r="F51">
            <v>3610</v>
          </cell>
          <cell r="G51">
            <v>0.35</v>
          </cell>
          <cell r="H51">
            <v>45</v>
          </cell>
          <cell r="I51">
            <v>4792</v>
          </cell>
          <cell r="J51">
            <v>-138</v>
          </cell>
          <cell r="K51">
            <v>0</v>
          </cell>
          <cell r="L51">
            <v>1800</v>
          </cell>
          <cell r="M51">
            <v>0</v>
          </cell>
          <cell r="S51">
            <v>930.8</v>
          </cell>
          <cell r="T51">
            <v>2200</v>
          </cell>
          <cell r="U51">
            <v>8.1757627847013321</v>
          </cell>
          <cell r="V51">
            <v>3.8783841856467558</v>
          </cell>
          <cell r="Y51">
            <v>1000.4</v>
          </cell>
          <cell r="Z51">
            <v>1154.5999999999999</v>
          </cell>
          <cell r="AA51">
            <v>1096</v>
          </cell>
          <cell r="AB51">
            <v>736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3390</v>
          </cell>
          <cell r="D52">
            <v>8420</v>
          </cell>
          <cell r="E52">
            <v>7021</v>
          </cell>
          <cell r="F52">
            <v>4615</v>
          </cell>
          <cell r="G52">
            <v>0.35</v>
          </cell>
          <cell r="H52">
            <v>45</v>
          </cell>
          <cell r="I52">
            <v>7187</v>
          </cell>
          <cell r="J52">
            <v>-166</v>
          </cell>
          <cell r="K52">
            <v>0</v>
          </cell>
          <cell r="L52">
            <v>2600</v>
          </cell>
          <cell r="M52">
            <v>800</v>
          </cell>
          <cell r="R52">
            <v>1000</v>
          </cell>
          <cell r="S52">
            <v>1404.2</v>
          </cell>
          <cell r="T52">
            <v>2400</v>
          </cell>
          <cell r="U52">
            <v>8.1291838769406066</v>
          </cell>
          <cell r="V52">
            <v>3.2865688648340692</v>
          </cell>
          <cell r="Y52">
            <v>1474</v>
          </cell>
          <cell r="Z52">
            <v>1603.4</v>
          </cell>
          <cell r="AA52">
            <v>1538</v>
          </cell>
          <cell r="AB52">
            <v>950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1082</v>
          </cell>
          <cell r="D53">
            <v>2057</v>
          </cell>
          <cell r="E53">
            <v>1717</v>
          </cell>
          <cell r="F53">
            <v>1385</v>
          </cell>
          <cell r="G53">
            <v>0.41</v>
          </cell>
          <cell r="H53">
            <v>45</v>
          </cell>
          <cell r="I53">
            <v>1758</v>
          </cell>
          <cell r="J53">
            <v>-41</v>
          </cell>
          <cell r="K53">
            <v>80</v>
          </cell>
          <cell r="L53">
            <v>600</v>
          </cell>
          <cell r="M53">
            <v>0</v>
          </cell>
          <cell r="S53">
            <v>343.4</v>
          </cell>
          <cell r="T53">
            <v>680</v>
          </cell>
          <cell r="U53">
            <v>7.993593476994759</v>
          </cell>
          <cell r="V53">
            <v>4.0331974373907986</v>
          </cell>
          <cell r="Y53">
            <v>429.6</v>
          </cell>
          <cell r="Z53">
            <v>455.6</v>
          </cell>
          <cell r="AA53">
            <v>406.6</v>
          </cell>
          <cell r="AB53">
            <v>252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4224</v>
          </cell>
          <cell r="D54">
            <v>11376</v>
          </cell>
          <cell r="E54">
            <v>8637</v>
          </cell>
          <cell r="F54">
            <v>5846</v>
          </cell>
          <cell r="G54">
            <v>0.41</v>
          </cell>
          <cell r="H54">
            <v>45</v>
          </cell>
          <cell r="I54">
            <v>8646</v>
          </cell>
          <cell r="J54">
            <v>-9</v>
          </cell>
          <cell r="K54">
            <v>0</v>
          </cell>
          <cell r="L54">
            <v>2900</v>
          </cell>
          <cell r="M54">
            <v>1000</v>
          </cell>
          <cell r="R54">
            <v>1000</v>
          </cell>
          <cell r="S54">
            <v>1727.4</v>
          </cell>
          <cell r="T54">
            <v>3200</v>
          </cell>
          <cell r="U54">
            <v>8.0734051175176553</v>
          </cell>
          <cell r="V54">
            <v>3.3842769480143566</v>
          </cell>
          <cell r="Y54">
            <v>1909.6</v>
          </cell>
          <cell r="Z54">
            <v>1905.6</v>
          </cell>
          <cell r="AA54">
            <v>1904.8</v>
          </cell>
          <cell r="AB54">
            <v>973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1729</v>
          </cell>
          <cell r="D55">
            <v>5435</v>
          </cell>
          <cell r="E55">
            <v>3688</v>
          </cell>
          <cell r="F55">
            <v>3324</v>
          </cell>
          <cell r="G55">
            <v>0.41</v>
          </cell>
          <cell r="H55">
            <v>45</v>
          </cell>
          <cell r="I55">
            <v>3845</v>
          </cell>
          <cell r="J55">
            <v>-157</v>
          </cell>
          <cell r="K55">
            <v>0</v>
          </cell>
          <cell r="L55">
            <v>1400</v>
          </cell>
          <cell r="M55">
            <v>0</v>
          </cell>
          <cell r="S55">
            <v>737.6</v>
          </cell>
          <cell r="T55">
            <v>1200</v>
          </cell>
          <cell r="U55">
            <v>8.0314533622559647</v>
          </cell>
          <cell r="V55">
            <v>4.5065075921908893</v>
          </cell>
          <cell r="Y55">
            <v>868.8</v>
          </cell>
          <cell r="Z55">
            <v>911.4</v>
          </cell>
          <cell r="AA55">
            <v>909.2</v>
          </cell>
          <cell r="AB55">
            <v>618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43.29</v>
          </cell>
          <cell r="D56">
            <v>55.31</v>
          </cell>
          <cell r="E56">
            <v>26.92</v>
          </cell>
          <cell r="F56">
            <v>61.23</v>
          </cell>
          <cell r="G56">
            <v>1</v>
          </cell>
          <cell r="H56">
            <v>30</v>
          </cell>
          <cell r="I56">
            <v>37.5</v>
          </cell>
          <cell r="J56">
            <v>-10.579999999999998</v>
          </cell>
          <cell r="K56">
            <v>0</v>
          </cell>
          <cell r="L56">
            <v>10</v>
          </cell>
          <cell r="M56">
            <v>0</v>
          </cell>
          <cell r="S56">
            <v>5.3840000000000003</v>
          </cell>
          <cell r="U56">
            <v>13.229940564635955</v>
          </cell>
          <cell r="V56">
            <v>11.372585438335809</v>
          </cell>
          <cell r="Y56">
            <v>7.7927999999999997</v>
          </cell>
          <cell r="Z56">
            <v>14.161799999999999</v>
          </cell>
          <cell r="AA56">
            <v>10.532</v>
          </cell>
          <cell r="AB56">
            <v>0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225</v>
          </cell>
          <cell r="D57">
            <v>1</v>
          </cell>
          <cell r="E57">
            <v>81</v>
          </cell>
          <cell r="F57">
            <v>143</v>
          </cell>
          <cell r="G57">
            <v>0.4</v>
          </cell>
          <cell r="H57" t="e">
            <v>#N/A</v>
          </cell>
          <cell r="I57">
            <v>82</v>
          </cell>
          <cell r="J57">
            <v>-1</v>
          </cell>
          <cell r="K57">
            <v>0</v>
          </cell>
          <cell r="L57">
            <v>0</v>
          </cell>
          <cell r="M57">
            <v>0</v>
          </cell>
          <cell r="S57">
            <v>16.2</v>
          </cell>
          <cell r="U57">
            <v>8.8271604938271615</v>
          </cell>
          <cell r="V57">
            <v>8.8271604938271615</v>
          </cell>
          <cell r="Y57">
            <v>25</v>
          </cell>
          <cell r="Z57">
            <v>29.8</v>
          </cell>
          <cell r="AA57">
            <v>13.8</v>
          </cell>
          <cell r="AB57">
            <v>14</v>
          </cell>
          <cell r="AC57" t="str">
            <v>увел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105.904</v>
          </cell>
          <cell r="D58">
            <v>17.001999999999999</v>
          </cell>
          <cell r="E58">
            <v>57.323999999999998</v>
          </cell>
          <cell r="F58">
            <v>45.55</v>
          </cell>
          <cell r="G58">
            <v>1</v>
          </cell>
          <cell r="H58" t="e">
            <v>#N/A</v>
          </cell>
          <cell r="I58">
            <v>71.2</v>
          </cell>
          <cell r="J58">
            <v>-13.876000000000005</v>
          </cell>
          <cell r="K58">
            <v>0</v>
          </cell>
          <cell r="L58">
            <v>0</v>
          </cell>
          <cell r="M58">
            <v>10</v>
          </cell>
          <cell r="S58">
            <v>11.4648</v>
          </cell>
          <cell r="T58">
            <v>10</v>
          </cell>
          <cell r="U58">
            <v>5.717500523341009</v>
          </cell>
          <cell r="V58">
            <v>3.973030493336124</v>
          </cell>
          <cell r="Y58">
            <v>9.5291999999999994</v>
          </cell>
          <cell r="Z58">
            <v>10.684799999999999</v>
          </cell>
          <cell r="AA58">
            <v>4.3273999999999999</v>
          </cell>
          <cell r="AB58">
            <v>5.2839999999999998</v>
          </cell>
          <cell r="AC58" t="str">
            <v>увел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397</v>
          </cell>
          <cell r="D59">
            <v>15</v>
          </cell>
          <cell r="E59">
            <v>202</v>
          </cell>
          <cell r="F59">
            <v>181</v>
          </cell>
          <cell r="G59">
            <v>0.41</v>
          </cell>
          <cell r="H59" t="e">
            <v>#N/A</v>
          </cell>
          <cell r="I59">
            <v>223</v>
          </cell>
          <cell r="J59">
            <v>-21</v>
          </cell>
          <cell r="K59">
            <v>0</v>
          </cell>
          <cell r="L59">
            <v>40</v>
          </cell>
          <cell r="M59">
            <v>0</v>
          </cell>
          <cell r="S59">
            <v>40.4</v>
          </cell>
          <cell r="T59">
            <v>120</v>
          </cell>
          <cell r="U59">
            <v>8.4405940594059405</v>
          </cell>
          <cell r="V59">
            <v>4.4801980198019802</v>
          </cell>
          <cell r="Y59">
            <v>39</v>
          </cell>
          <cell r="Z59">
            <v>56</v>
          </cell>
          <cell r="AA59">
            <v>42.8</v>
          </cell>
          <cell r="AB59">
            <v>27</v>
          </cell>
          <cell r="AC59" t="str">
            <v>?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111.374</v>
          </cell>
          <cell r="D60">
            <v>4.274</v>
          </cell>
          <cell r="E60">
            <v>73.135000000000005</v>
          </cell>
          <cell r="F60">
            <v>41.423000000000002</v>
          </cell>
          <cell r="G60">
            <v>1</v>
          </cell>
          <cell r="H60" t="e">
            <v>#N/A</v>
          </cell>
          <cell r="I60">
            <v>72.5</v>
          </cell>
          <cell r="J60">
            <v>0.63500000000000512</v>
          </cell>
          <cell r="K60">
            <v>0</v>
          </cell>
          <cell r="L60">
            <v>0</v>
          </cell>
          <cell r="M60">
            <v>0</v>
          </cell>
          <cell r="S60">
            <v>14.627000000000001</v>
          </cell>
          <cell r="T60">
            <v>10</v>
          </cell>
          <cell r="U60">
            <v>3.515621795310043</v>
          </cell>
          <cell r="V60">
            <v>2.83195460449853</v>
          </cell>
          <cell r="Y60">
            <v>8.8056000000000001</v>
          </cell>
          <cell r="Z60">
            <v>7.2695999999999996</v>
          </cell>
          <cell r="AA60">
            <v>5.3048000000000002</v>
          </cell>
          <cell r="AB60">
            <v>4.181</v>
          </cell>
          <cell r="AC60" t="str">
            <v>увел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458</v>
          </cell>
          <cell r="D61">
            <v>1018</v>
          </cell>
          <cell r="E61">
            <v>758</v>
          </cell>
          <cell r="F61">
            <v>704</v>
          </cell>
          <cell r="G61">
            <v>0.36</v>
          </cell>
          <cell r="H61" t="e">
            <v>#N/A</v>
          </cell>
          <cell r="I61">
            <v>774</v>
          </cell>
          <cell r="J61">
            <v>-16</v>
          </cell>
          <cell r="K61">
            <v>0</v>
          </cell>
          <cell r="L61">
            <v>280</v>
          </cell>
          <cell r="M61">
            <v>0</v>
          </cell>
          <cell r="S61">
            <v>151.6</v>
          </cell>
          <cell r="T61">
            <v>240</v>
          </cell>
          <cell r="U61">
            <v>8.0738786279683374</v>
          </cell>
          <cell r="V61">
            <v>4.6437994722955143</v>
          </cell>
          <cell r="Y61">
            <v>192.2</v>
          </cell>
          <cell r="Z61">
            <v>241.6</v>
          </cell>
          <cell r="AA61">
            <v>184.4</v>
          </cell>
          <cell r="AB61">
            <v>176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97.191000000000003</v>
          </cell>
          <cell r="D62">
            <v>10.707000000000001</v>
          </cell>
          <cell r="E62">
            <v>70.805000000000007</v>
          </cell>
          <cell r="F62">
            <v>34.942</v>
          </cell>
          <cell r="G62">
            <v>1</v>
          </cell>
          <cell r="H62" t="e">
            <v>#N/A</v>
          </cell>
          <cell r="I62">
            <v>68.900000000000006</v>
          </cell>
          <cell r="J62">
            <v>1.9050000000000011</v>
          </cell>
          <cell r="K62">
            <v>0</v>
          </cell>
          <cell r="L62">
            <v>10</v>
          </cell>
          <cell r="M62">
            <v>30</v>
          </cell>
          <cell r="S62">
            <v>14.161000000000001</v>
          </cell>
          <cell r="T62">
            <v>40</v>
          </cell>
          <cell r="U62">
            <v>8.1167996610408863</v>
          </cell>
          <cell r="V62">
            <v>2.4674811100910952</v>
          </cell>
          <cell r="Y62">
            <v>13.5076</v>
          </cell>
          <cell r="Z62">
            <v>17.910800000000002</v>
          </cell>
          <cell r="AA62">
            <v>12.2088</v>
          </cell>
          <cell r="AB62">
            <v>6.484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90</v>
          </cell>
          <cell r="D63">
            <v>230</v>
          </cell>
          <cell r="E63">
            <v>176</v>
          </cell>
          <cell r="F63">
            <v>132</v>
          </cell>
          <cell r="G63">
            <v>0.41</v>
          </cell>
          <cell r="H63" t="e">
            <v>#N/A</v>
          </cell>
          <cell r="I63">
            <v>193</v>
          </cell>
          <cell r="J63">
            <v>-17</v>
          </cell>
          <cell r="K63">
            <v>30</v>
          </cell>
          <cell r="L63">
            <v>60</v>
          </cell>
          <cell r="M63">
            <v>0</v>
          </cell>
          <cell r="S63">
            <v>35.200000000000003</v>
          </cell>
          <cell r="T63">
            <v>60</v>
          </cell>
          <cell r="U63">
            <v>8.0113636363636349</v>
          </cell>
          <cell r="V63">
            <v>3.7499999999999996</v>
          </cell>
          <cell r="Y63">
            <v>57.4</v>
          </cell>
          <cell r="Z63">
            <v>43.8</v>
          </cell>
          <cell r="AA63">
            <v>42.4</v>
          </cell>
          <cell r="AB63">
            <v>39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106</v>
          </cell>
          <cell r="D64">
            <v>130</v>
          </cell>
          <cell r="E64">
            <v>105</v>
          </cell>
          <cell r="F64">
            <v>124</v>
          </cell>
          <cell r="G64">
            <v>0.41</v>
          </cell>
          <cell r="H64" t="e">
            <v>#N/A</v>
          </cell>
          <cell r="I64">
            <v>114</v>
          </cell>
          <cell r="J64">
            <v>-9</v>
          </cell>
          <cell r="K64">
            <v>0</v>
          </cell>
          <cell r="L64">
            <v>30</v>
          </cell>
          <cell r="M64">
            <v>30</v>
          </cell>
          <cell r="S64">
            <v>21</v>
          </cell>
          <cell r="U64">
            <v>8.7619047619047628</v>
          </cell>
          <cell r="V64">
            <v>5.9047619047619051</v>
          </cell>
          <cell r="Y64">
            <v>35</v>
          </cell>
          <cell r="Z64">
            <v>41.2</v>
          </cell>
          <cell r="AA64">
            <v>30.6</v>
          </cell>
          <cell r="AB64">
            <v>20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351</v>
          </cell>
          <cell r="D65">
            <v>753</v>
          </cell>
          <cell r="E65">
            <v>714</v>
          </cell>
          <cell r="F65">
            <v>365</v>
          </cell>
          <cell r="G65">
            <v>0.28000000000000003</v>
          </cell>
          <cell r="H65" t="e">
            <v>#N/A</v>
          </cell>
          <cell r="I65">
            <v>737</v>
          </cell>
          <cell r="J65">
            <v>-23</v>
          </cell>
          <cell r="K65">
            <v>80</v>
          </cell>
          <cell r="L65">
            <v>200</v>
          </cell>
          <cell r="M65">
            <v>80</v>
          </cell>
          <cell r="S65">
            <v>142.80000000000001</v>
          </cell>
          <cell r="T65">
            <v>400</v>
          </cell>
          <cell r="U65">
            <v>7.8781512605042012</v>
          </cell>
          <cell r="V65">
            <v>2.5560224089635852</v>
          </cell>
          <cell r="Y65">
            <v>162</v>
          </cell>
          <cell r="Z65">
            <v>154</v>
          </cell>
          <cell r="AA65">
            <v>140.19999999999999</v>
          </cell>
          <cell r="AB65">
            <v>103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933.98</v>
          </cell>
          <cell r="D66">
            <v>2155</v>
          </cell>
          <cell r="E66">
            <v>1790</v>
          </cell>
          <cell r="F66">
            <v>1270.98</v>
          </cell>
          <cell r="G66">
            <v>0.4</v>
          </cell>
          <cell r="H66" t="e">
            <v>#N/A</v>
          </cell>
          <cell r="I66">
            <v>1819</v>
          </cell>
          <cell r="J66">
            <v>-29</v>
          </cell>
          <cell r="K66">
            <v>240</v>
          </cell>
          <cell r="L66">
            <v>600</v>
          </cell>
          <cell r="M66">
            <v>0</v>
          </cell>
          <cell r="S66">
            <v>358</v>
          </cell>
          <cell r="T66">
            <v>800</v>
          </cell>
          <cell r="U66">
            <v>8.1312290502793303</v>
          </cell>
          <cell r="V66">
            <v>3.5502234636871508</v>
          </cell>
          <cell r="Y66">
            <v>437</v>
          </cell>
          <cell r="Z66">
            <v>394.8</v>
          </cell>
          <cell r="AA66">
            <v>399.8</v>
          </cell>
          <cell r="AB66">
            <v>240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172</v>
          </cell>
          <cell r="D67">
            <v>794</v>
          </cell>
          <cell r="E67">
            <v>414</v>
          </cell>
          <cell r="F67">
            <v>522</v>
          </cell>
          <cell r="G67">
            <v>0.33</v>
          </cell>
          <cell r="H67" t="e">
            <v>#N/A</v>
          </cell>
          <cell r="I67">
            <v>444</v>
          </cell>
          <cell r="J67">
            <v>-30</v>
          </cell>
          <cell r="K67">
            <v>0</v>
          </cell>
          <cell r="L67">
            <v>160</v>
          </cell>
          <cell r="M67">
            <v>0</v>
          </cell>
          <cell r="S67">
            <v>82.8</v>
          </cell>
          <cell r="U67">
            <v>8.2367149758454108</v>
          </cell>
          <cell r="V67">
            <v>6.304347826086957</v>
          </cell>
          <cell r="Y67">
            <v>126</v>
          </cell>
          <cell r="Z67">
            <v>138.19999999999999</v>
          </cell>
          <cell r="AA67">
            <v>115.6</v>
          </cell>
          <cell r="AB67">
            <v>72</v>
          </cell>
          <cell r="AC67" t="str">
            <v>костик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226</v>
          </cell>
          <cell r="D68">
            <v>286</v>
          </cell>
          <cell r="E68">
            <v>228</v>
          </cell>
          <cell r="F68">
            <v>196</v>
          </cell>
          <cell r="G68">
            <v>0.33</v>
          </cell>
          <cell r="H68" t="e">
            <v>#N/A</v>
          </cell>
          <cell r="I68">
            <v>235</v>
          </cell>
          <cell r="J68">
            <v>-7</v>
          </cell>
          <cell r="K68">
            <v>40</v>
          </cell>
          <cell r="L68">
            <v>80</v>
          </cell>
          <cell r="M68">
            <v>0</v>
          </cell>
          <cell r="S68">
            <v>45.6</v>
          </cell>
          <cell r="T68">
            <v>40</v>
          </cell>
          <cell r="U68">
            <v>7.807017543859649</v>
          </cell>
          <cell r="V68">
            <v>4.2982456140350873</v>
          </cell>
          <cell r="Y68">
            <v>78.400000000000006</v>
          </cell>
          <cell r="Z68">
            <v>72</v>
          </cell>
          <cell r="AA68">
            <v>58.4</v>
          </cell>
          <cell r="AB68">
            <v>37</v>
          </cell>
          <cell r="AC68" t="str">
            <v>костик</v>
          </cell>
          <cell r="AD68" t="e">
            <v>#N/A</v>
          </cell>
        </row>
        <row r="69">
          <cell r="A69" t="str">
            <v>6793 БАЛЫКОВАЯ в/к в/у 0,33кг 8шт.  ОСТАНКИНО</v>
          </cell>
          <cell r="B69" t="str">
            <v>шт</v>
          </cell>
          <cell r="C69">
            <v>390</v>
          </cell>
          <cell r="D69">
            <v>887</v>
          </cell>
          <cell r="E69">
            <v>712</v>
          </cell>
          <cell r="F69">
            <v>523</v>
          </cell>
          <cell r="G69">
            <v>0.33</v>
          </cell>
          <cell r="H69" t="e">
            <v>#N/A</v>
          </cell>
          <cell r="I69">
            <v>751</v>
          </cell>
          <cell r="J69">
            <v>-39</v>
          </cell>
          <cell r="K69">
            <v>80</v>
          </cell>
          <cell r="L69">
            <v>280</v>
          </cell>
          <cell r="M69">
            <v>40</v>
          </cell>
          <cell r="S69">
            <v>142.4</v>
          </cell>
          <cell r="T69">
            <v>240</v>
          </cell>
          <cell r="U69">
            <v>8.1671348314606735</v>
          </cell>
          <cell r="V69">
            <v>3.672752808988764</v>
          </cell>
          <cell r="Y69">
            <v>67.599999999999994</v>
          </cell>
          <cell r="Z69">
            <v>212.6</v>
          </cell>
          <cell r="AA69">
            <v>191.8</v>
          </cell>
          <cell r="AB69">
            <v>172</v>
          </cell>
          <cell r="AC69" t="str">
            <v>костик</v>
          </cell>
          <cell r="AD69" t="e">
            <v>#N/A</v>
          </cell>
        </row>
        <row r="70">
          <cell r="A70" t="str">
            <v>6794 БАЛЫКОВАЯ в/к в/у  ОСТАНКИНО</v>
          </cell>
          <cell r="B70" t="str">
            <v>кг</v>
          </cell>
          <cell r="C70">
            <v>15.507999999999999</v>
          </cell>
          <cell r="D70">
            <v>33.963999999999999</v>
          </cell>
          <cell r="E70">
            <v>28.378</v>
          </cell>
          <cell r="F70">
            <v>18.312000000000001</v>
          </cell>
          <cell r="G70">
            <v>1</v>
          </cell>
          <cell r="H70" t="e">
            <v>#N/A</v>
          </cell>
          <cell r="I70">
            <v>28.9</v>
          </cell>
          <cell r="J70">
            <v>-0.52199999999999847</v>
          </cell>
          <cell r="K70">
            <v>20</v>
          </cell>
          <cell r="L70">
            <v>0</v>
          </cell>
          <cell r="M70">
            <v>10</v>
          </cell>
          <cell r="S70">
            <v>5.6756000000000002</v>
          </cell>
          <cell r="U70">
            <v>8.5122277820847128</v>
          </cell>
          <cell r="V70">
            <v>3.2264430192402567</v>
          </cell>
          <cell r="Y70">
            <v>0</v>
          </cell>
          <cell r="Z70">
            <v>7.4090000000000007</v>
          </cell>
          <cell r="AA70">
            <v>7.045399999999999</v>
          </cell>
          <cell r="AB70">
            <v>2.6139999999999999</v>
          </cell>
          <cell r="AC70" t="e">
            <v>#N/A</v>
          </cell>
          <cell r="AD70" t="e">
            <v>#N/A</v>
          </cell>
        </row>
        <row r="71">
          <cell r="A71" t="str">
            <v>6795 ОСТАНКИНСКАЯ в/к в/у 0,33кг 8шт.  ОСТАНКИНО</v>
          </cell>
          <cell r="B71" t="str">
            <v>шт</v>
          </cell>
          <cell r="C71">
            <v>125</v>
          </cell>
          <cell r="D71">
            <v>15</v>
          </cell>
          <cell r="E71">
            <v>59</v>
          </cell>
          <cell r="F71">
            <v>66</v>
          </cell>
          <cell r="G71">
            <v>0.33</v>
          </cell>
          <cell r="H71" t="e">
            <v>#N/A</v>
          </cell>
          <cell r="I71">
            <v>74</v>
          </cell>
          <cell r="J71">
            <v>-15</v>
          </cell>
          <cell r="K71">
            <v>0</v>
          </cell>
          <cell r="L71">
            <v>0</v>
          </cell>
          <cell r="M71">
            <v>0</v>
          </cell>
          <cell r="S71">
            <v>11.8</v>
          </cell>
          <cell r="T71">
            <v>40</v>
          </cell>
          <cell r="U71">
            <v>8.9830508474576263</v>
          </cell>
          <cell r="V71">
            <v>5.5932203389830502</v>
          </cell>
          <cell r="Y71">
            <v>23</v>
          </cell>
          <cell r="Z71">
            <v>21.4</v>
          </cell>
          <cell r="AA71">
            <v>11</v>
          </cell>
          <cell r="AB71">
            <v>14</v>
          </cell>
          <cell r="AC71" t="str">
            <v>костик</v>
          </cell>
          <cell r="AD71" t="e">
            <v>#N/A</v>
          </cell>
        </row>
        <row r="72">
          <cell r="A72" t="str">
            <v>6807 СЕРВЕЛАТ ЕВРОПЕЙСКИЙ в/к в/у 0,33кг 8шт.  ОСТАНКИНО</v>
          </cell>
          <cell r="B72" t="str">
            <v>шт</v>
          </cell>
          <cell r="C72">
            <v>248</v>
          </cell>
          <cell r="D72">
            <v>203</v>
          </cell>
          <cell r="E72">
            <v>158</v>
          </cell>
          <cell r="F72">
            <v>194</v>
          </cell>
          <cell r="G72">
            <v>0.33</v>
          </cell>
          <cell r="H72" t="e">
            <v>#N/A</v>
          </cell>
          <cell r="I72">
            <v>170</v>
          </cell>
          <cell r="J72">
            <v>-12</v>
          </cell>
          <cell r="K72">
            <v>0</v>
          </cell>
          <cell r="L72">
            <v>40</v>
          </cell>
          <cell r="M72">
            <v>0</v>
          </cell>
          <cell r="S72">
            <v>31.6</v>
          </cell>
          <cell r="T72">
            <v>40</v>
          </cell>
          <cell r="U72">
            <v>8.6708860759493671</v>
          </cell>
          <cell r="V72">
            <v>6.1392405063291138</v>
          </cell>
          <cell r="Y72">
            <v>34.4</v>
          </cell>
          <cell r="Z72">
            <v>64</v>
          </cell>
          <cell r="AA72">
            <v>40</v>
          </cell>
          <cell r="AB72">
            <v>34</v>
          </cell>
          <cell r="AC72" t="str">
            <v>костик</v>
          </cell>
          <cell r="AD72" t="e">
            <v>#N/A</v>
          </cell>
        </row>
        <row r="73">
          <cell r="A73" t="str">
            <v>6829 МОЛОЧНЫЕ КЛАССИЧЕСКИЕ сос п/о мгс 2*4_С  ОСТАНКИНО</v>
          </cell>
          <cell r="B73" t="str">
            <v>кг</v>
          </cell>
          <cell r="C73">
            <v>434.53100000000001</v>
          </cell>
          <cell r="D73">
            <v>909.47</v>
          </cell>
          <cell r="E73">
            <v>886.57399999999996</v>
          </cell>
          <cell r="F73">
            <v>417.358</v>
          </cell>
          <cell r="G73">
            <v>1</v>
          </cell>
          <cell r="H73" t="e">
            <v>#N/A</v>
          </cell>
          <cell r="I73">
            <v>866.8</v>
          </cell>
          <cell r="J73">
            <v>19.774000000000001</v>
          </cell>
          <cell r="K73">
            <v>0</v>
          </cell>
          <cell r="L73">
            <v>280</v>
          </cell>
          <cell r="M73">
            <v>400</v>
          </cell>
          <cell r="S73">
            <v>177.31479999999999</v>
          </cell>
          <cell r="T73">
            <v>350</v>
          </cell>
          <cell r="U73">
            <v>8.1626463216832441</v>
          </cell>
          <cell r="V73">
            <v>2.3537685517508975</v>
          </cell>
          <cell r="Y73">
            <v>176.09480000000002</v>
          </cell>
          <cell r="Z73">
            <v>177.91320000000002</v>
          </cell>
          <cell r="AA73">
            <v>171.13339999999999</v>
          </cell>
          <cell r="AB73">
            <v>119.55200000000001</v>
          </cell>
          <cell r="AC73" t="e">
            <v>#N/A</v>
          </cell>
          <cell r="AD73" t="e">
            <v>#N/A</v>
          </cell>
        </row>
        <row r="74">
          <cell r="A74" t="str">
            <v>6834 ПОСОЛЬСКАЯ ПМ с/к с/н в/у 1/100 10шт.  ОСТАНКИНО</v>
          </cell>
          <cell r="B74" t="str">
            <v>шт</v>
          </cell>
          <cell r="C74">
            <v>757</v>
          </cell>
          <cell r="D74">
            <v>419</v>
          </cell>
          <cell r="E74">
            <v>555</v>
          </cell>
          <cell r="F74">
            <v>579</v>
          </cell>
          <cell r="G74">
            <v>0.1</v>
          </cell>
          <cell r="H74" t="e">
            <v>#N/A</v>
          </cell>
          <cell r="I74">
            <v>596</v>
          </cell>
          <cell r="J74">
            <v>-41</v>
          </cell>
          <cell r="K74">
            <v>0</v>
          </cell>
          <cell r="L74">
            <v>180</v>
          </cell>
          <cell r="M74">
            <v>0</v>
          </cell>
          <cell r="S74">
            <v>111</v>
          </cell>
          <cell r="T74">
            <v>150</v>
          </cell>
          <cell r="U74">
            <v>8.1891891891891895</v>
          </cell>
          <cell r="V74">
            <v>5.2162162162162158</v>
          </cell>
          <cell r="Y74">
            <v>164.4</v>
          </cell>
          <cell r="Z74">
            <v>203.4</v>
          </cell>
          <cell r="AA74">
            <v>137.4</v>
          </cell>
          <cell r="AB74">
            <v>149</v>
          </cell>
          <cell r="AC74" t="e">
            <v>#N/A</v>
          </cell>
          <cell r="AD74" t="e">
            <v>#N/A</v>
          </cell>
        </row>
        <row r="75">
          <cell r="A75" t="str">
            <v>6837 ФИЛЕЙНЫЕ Папа Может сос ц/о мгс 0.4кг  ОСТАНКИНО</v>
          </cell>
          <cell r="B75" t="str">
            <v>шт</v>
          </cell>
          <cell r="C75">
            <v>775</v>
          </cell>
          <cell r="D75">
            <v>1956</v>
          </cell>
          <cell r="E75">
            <v>1460</v>
          </cell>
          <cell r="F75">
            <v>1212</v>
          </cell>
          <cell r="G75">
            <v>0.4</v>
          </cell>
          <cell r="H75" t="e">
            <v>#N/A</v>
          </cell>
          <cell r="I75">
            <v>1506</v>
          </cell>
          <cell r="J75">
            <v>-46</v>
          </cell>
          <cell r="K75">
            <v>200</v>
          </cell>
          <cell r="L75">
            <v>480</v>
          </cell>
          <cell r="M75">
            <v>0</v>
          </cell>
          <cell r="S75">
            <v>292</v>
          </cell>
          <cell r="T75">
            <v>600</v>
          </cell>
          <cell r="U75">
            <v>8.5342465753424666</v>
          </cell>
          <cell r="V75">
            <v>4.1506849315068495</v>
          </cell>
          <cell r="Y75">
            <v>286.39999999999998</v>
          </cell>
          <cell r="Z75">
            <v>362.8</v>
          </cell>
          <cell r="AA75">
            <v>334.4</v>
          </cell>
          <cell r="AB75">
            <v>117</v>
          </cell>
          <cell r="AC75" t="e">
            <v>#N/A</v>
          </cell>
          <cell r="AD75" t="e">
            <v>#N/A</v>
          </cell>
        </row>
        <row r="76">
          <cell r="A76" t="str">
            <v>6852 МОЛОЧНЫЕ ПРЕМИУМ ПМ сос п/о в/ у 1/350  ОСТАНКИНО</v>
          </cell>
          <cell r="B76" t="str">
            <v>шт</v>
          </cell>
          <cell r="C76">
            <v>1896</v>
          </cell>
          <cell r="D76">
            <v>4208</v>
          </cell>
          <cell r="E76">
            <v>3625</v>
          </cell>
          <cell r="F76">
            <v>2339</v>
          </cell>
          <cell r="G76">
            <v>0.35</v>
          </cell>
          <cell r="H76" t="e">
            <v>#N/A</v>
          </cell>
          <cell r="I76">
            <v>3739</v>
          </cell>
          <cell r="J76">
            <v>-114</v>
          </cell>
          <cell r="K76">
            <v>400</v>
          </cell>
          <cell r="L76">
            <v>1200</v>
          </cell>
          <cell r="M76">
            <v>200</v>
          </cell>
          <cell r="S76">
            <v>725</v>
          </cell>
          <cell r="T76">
            <v>1800</v>
          </cell>
          <cell r="U76">
            <v>8.1917241379310344</v>
          </cell>
          <cell r="V76">
            <v>3.2262068965517243</v>
          </cell>
          <cell r="Y76">
            <v>830.8</v>
          </cell>
          <cell r="Z76">
            <v>868.2</v>
          </cell>
          <cell r="AA76">
            <v>770.6</v>
          </cell>
          <cell r="AB76">
            <v>541</v>
          </cell>
          <cell r="AC76" t="str">
            <v>увел</v>
          </cell>
          <cell r="AD76" t="str">
            <v>к500</v>
          </cell>
        </row>
        <row r="77">
          <cell r="A77" t="str">
            <v>6853 МОЛОЧНЫЕ ПРЕМИУМ ПМ сос п/о мгс 1*6  ОСТАНКИНО</v>
          </cell>
          <cell r="B77" t="str">
            <v>кг</v>
          </cell>
          <cell r="C77">
            <v>126.402</v>
          </cell>
          <cell r="D77">
            <v>165.48400000000001</v>
          </cell>
          <cell r="E77">
            <v>146.29400000000001</v>
          </cell>
          <cell r="F77">
            <v>140.35300000000001</v>
          </cell>
          <cell r="G77">
            <v>1</v>
          </cell>
          <cell r="H77" t="e">
            <v>#N/A</v>
          </cell>
          <cell r="I77">
            <v>144.9</v>
          </cell>
          <cell r="J77">
            <v>1.3940000000000055</v>
          </cell>
          <cell r="K77">
            <v>50</v>
          </cell>
          <cell r="L77">
            <v>30</v>
          </cell>
          <cell r="M77">
            <v>0</v>
          </cell>
          <cell r="S77">
            <v>29.258800000000001</v>
          </cell>
          <cell r="T77">
            <v>20</v>
          </cell>
          <cell r="U77">
            <v>8.2147251425212247</v>
          </cell>
          <cell r="V77">
            <v>4.7969499774426838</v>
          </cell>
          <cell r="Y77">
            <v>51.391200000000005</v>
          </cell>
          <cell r="Z77">
            <v>46.787599999999998</v>
          </cell>
          <cell r="AA77">
            <v>36.936</v>
          </cell>
          <cell r="AB77">
            <v>18.603000000000002</v>
          </cell>
          <cell r="AC77" t="str">
            <v>костик</v>
          </cell>
          <cell r="AD77" t="str">
            <v>к40</v>
          </cell>
        </row>
        <row r="78">
          <cell r="A78" t="str">
            <v>6854 МОЛОЧНЫЕ ПРЕМИУМ ПМ сос п/о мгс 0.6кг  ОСТАНКИНО</v>
          </cell>
          <cell r="B78" t="str">
            <v>шт</v>
          </cell>
          <cell r="C78">
            <v>352</v>
          </cell>
          <cell r="D78">
            <v>465</v>
          </cell>
          <cell r="E78">
            <v>436</v>
          </cell>
          <cell r="F78">
            <v>359</v>
          </cell>
          <cell r="G78">
            <v>0.6</v>
          </cell>
          <cell r="H78" t="e">
            <v>#N/A</v>
          </cell>
          <cell r="I78">
            <v>458</v>
          </cell>
          <cell r="J78">
            <v>-22</v>
          </cell>
          <cell r="K78">
            <v>40</v>
          </cell>
          <cell r="L78">
            <v>160</v>
          </cell>
          <cell r="M78">
            <v>0</v>
          </cell>
          <cell r="S78">
            <v>87.2</v>
          </cell>
          <cell r="T78">
            <v>160</v>
          </cell>
          <cell r="U78">
            <v>8.2454128440366965</v>
          </cell>
          <cell r="V78">
            <v>4.1169724770642198</v>
          </cell>
          <cell r="Y78">
            <v>119.8</v>
          </cell>
          <cell r="Z78">
            <v>125</v>
          </cell>
          <cell r="AA78">
            <v>109.2</v>
          </cell>
          <cell r="AB78">
            <v>106</v>
          </cell>
          <cell r="AC78" t="str">
            <v>костик</v>
          </cell>
          <cell r="AD78" t="e">
            <v>#N/A</v>
          </cell>
        </row>
        <row r="79">
          <cell r="A79" t="str">
            <v>6861 ДОМАШНИЙ РЕЦЕПТ Коровино вар п/о  ОСТАНКИНО</v>
          </cell>
          <cell r="B79" t="str">
            <v>кг</v>
          </cell>
          <cell r="C79">
            <v>401.75099999999998</v>
          </cell>
          <cell r="D79">
            <v>1288.4179999999999</v>
          </cell>
          <cell r="E79">
            <v>1028</v>
          </cell>
          <cell r="F79">
            <v>614</v>
          </cell>
          <cell r="G79">
            <v>1</v>
          </cell>
          <cell r="H79" t="e">
            <v>#N/A</v>
          </cell>
          <cell r="I79">
            <v>1013.4</v>
          </cell>
          <cell r="J79">
            <v>14.600000000000023</v>
          </cell>
          <cell r="K79">
            <v>100</v>
          </cell>
          <cell r="L79">
            <v>300</v>
          </cell>
          <cell r="M79">
            <v>240</v>
          </cell>
          <cell r="S79">
            <v>205.6</v>
          </cell>
          <cell r="T79">
            <v>450</v>
          </cell>
          <cell r="U79">
            <v>8.2879377431906622</v>
          </cell>
          <cell r="V79">
            <v>2.9863813229571985</v>
          </cell>
          <cell r="Y79">
            <v>193.8</v>
          </cell>
          <cell r="Z79">
            <v>177</v>
          </cell>
          <cell r="AA79">
            <v>204.6</v>
          </cell>
          <cell r="AB79">
            <v>57.030999999999999</v>
          </cell>
          <cell r="AC79" t="e">
            <v>#N/A</v>
          </cell>
          <cell r="AD79" t="e">
            <v>#N/A</v>
          </cell>
        </row>
        <row r="80">
          <cell r="A80" t="str">
            <v>6862 ДОМАШНИЙ РЕЦЕПТ СО ШПИК. Коровино вар п/о  ОСТАНКИНО</v>
          </cell>
          <cell r="B80" t="str">
            <v>кг</v>
          </cell>
          <cell r="C80">
            <v>60.098999999999997</v>
          </cell>
          <cell r="D80">
            <v>52.905999999999999</v>
          </cell>
          <cell r="E80">
            <v>56.63</v>
          </cell>
          <cell r="F80">
            <v>54.454999999999998</v>
          </cell>
          <cell r="G80">
            <v>1</v>
          </cell>
          <cell r="H80" t="e">
            <v>#N/A</v>
          </cell>
          <cell r="I80">
            <v>58.6</v>
          </cell>
          <cell r="J80">
            <v>-1.9699999999999989</v>
          </cell>
          <cell r="K80">
            <v>0</v>
          </cell>
          <cell r="L80">
            <v>0</v>
          </cell>
          <cell r="M80">
            <v>0</v>
          </cell>
          <cell r="S80">
            <v>11.326000000000001</v>
          </cell>
          <cell r="T80">
            <v>40</v>
          </cell>
          <cell r="U80">
            <v>8.3396609570898814</v>
          </cell>
          <cell r="V80">
            <v>4.8079639766907993</v>
          </cell>
          <cell r="Y80">
            <v>15.9422</v>
          </cell>
          <cell r="Z80">
            <v>15.020799999999999</v>
          </cell>
          <cell r="AA80">
            <v>9.9192</v>
          </cell>
          <cell r="AB80">
            <v>13.529</v>
          </cell>
          <cell r="AC80" t="e">
            <v>#N/A</v>
          </cell>
          <cell r="AD80" t="e">
            <v>#N/A</v>
          </cell>
        </row>
        <row r="81">
          <cell r="A81" t="str">
            <v>6865 ВЕТЧ.НЕЖНАЯ Коровино п/о  ОСТАНКИНО</v>
          </cell>
          <cell r="B81" t="str">
            <v>кг</v>
          </cell>
          <cell r="C81">
            <v>61.438000000000002</v>
          </cell>
          <cell r="D81">
            <v>593.01</v>
          </cell>
          <cell r="E81">
            <v>321.58</v>
          </cell>
          <cell r="F81">
            <v>296.74299999999999</v>
          </cell>
          <cell r="G81">
            <v>1</v>
          </cell>
          <cell r="H81" t="e">
            <v>#N/A</v>
          </cell>
          <cell r="I81">
            <v>351.6</v>
          </cell>
          <cell r="J81">
            <v>-30.020000000000039</v>
          </cell>
          <cell r="K81">
            <v>40</v>
          </cell>
          <cell r="L81">
            <v>90</v>
          </cell>
          <cell r="M81">
            <v>0</v>
          </cell>
          <cell r="S81">
            <v>64.316000000000003</v>
          </cell>
          <cell r="T81">
            <v>100</v>
          </cell>
          <cell r="U81">
            <v>8.1899216369177168</v>
          </cell>
          <cell r="V81">
            <v>4.6138285963057397</v>
          </cell>
          <cell r="Y81">
            <v>72.672200000000004</v>
          </cell>
          <cell r="Z81">
            <v>75.567999999999998</v>
          </cell>
          <cell r="AA81">
            <v>74.844000000000008</v>
          </cell>
          <cell r="AB81">
            <v>46.81</v>
          </cell>
          <cell r="AC81" t="e">
            <v>#N/A</v>
          </cell>
          <cell r="AD81" t="str">
            <v>зв90</v>
          </cell>
        </row>
        <row r="82">
          <cell r="A82" t="str">
            <v>6870 С ГОВЯДИНОЙ СН сос п/о мгс 1*6  ОСТАНКИНО</v>
          </cell>
          <cell r="B82" t="str">
            <v>кг</v>
          </cell>
          <cell r="C82">
            <v>70.075000000000003</v>
          </cell>
          <cell r="D82">
            <v>88.81</v>
          </cell>
          <cell r="E82">
            <v>114.88</v>
          </cell>
          <cell r="F82">
            <v>24.335000000000001</v>
          </cell>
          <cell r="G82">
            <v>1</v>
          </cell>
          <cell r="H82" t="e">
            <v>#N/A</v>
          </cell>
          <cell r="I82">
            <v>127.3</v>
          </cell>
          <cell r="J82">
            <v>-12.420000000000002</v>
          </cell>
          <cell r="K82">
            <v>20</v>
          </cell>
          <cell r="L82">
            <v>30</v>
          </cell>
          <cell r="M82">
            <v>80</v>
          </cell>
          <cell r="S82">
            <v>22.975999999999999</v>
          </cell>
          <cell r="T82">
            <v>30</v>
          </cell>
          <cell r="U82">
            <v>8.0229369777158777</v>
          </cell>
          <cell r="V82">
            <v>1.059148676880223</v>
          </cell>
          <cell r="Y82">
            <v>33.406799999999997</v>
          </cell>
          <cell r="Z82">
            <v>20.453200000000002</v>
          </cell>
          <cell r="AA82">
            <v>20.068199999999997</v>
          </cell>
          <cell r="AB82">
            <v>18.334</v>
          </cell>
          <cell r="AC82" t="str">
            <v>костик</v>
          </cell>
          <cell r="AD82" t="e">
            <v>#N/A</v>
          </cell>
        </row>
        <row r="83">
          <cell r="A83" t="str">
            <v>6901 МЯСНИКС ПМ сос б/о мгс 1/160 14шт.  ОСТАНКИНО</v>
          </cell>
          <cell r="B83" t="str">
            <v>шт</v>
          </cell>
          <cell r="D83">
            <v>300</v>
          </cell>
          <cell r="E83">
            <v>169</v>
          </cell>
          <cell r="F83">
            <v>125</v>
          </cell>
          <cell r="G83">
            <v>0.16</v>
          </cell>
          <cell r="H83" t="e">
            <v>#N/A</v>
          </cell>
          <cell r="I83">
            <v>176</v>
          </cell>
          <cell r="J83">
            <v>-7</v>
          </cell>
          <cell r="K83">
            <v>0</v>
          </cell>
          <cell r="L83">
            <v>0</v>
          </cell>
          <cell r="M83">
            <v>0</v>
          </cell>
          <cell r="S83">
            <v>33.799999999999997</v>
          </cell>
          <cell r="T83">
            <v>140</v>
          </cell>
          <cell r="U83">
            <v>7.8402366863905328</v>
          </cell>
          <cell r="V83">
            <v>3.6982248520710064</v>
          </cell>
          <cell r="Y83">
            <v>0</v>
          </cell>
          <cell r="Z83">
            <v>0</v>
          </cell>
          <cell r="AA83">
            <v>0.4</v>
          </cell>
          <cell r="AB83">
            <v>25</v>
          </cell>
          <cell r="AC83" t="e">
            <v>#N/A</v>
          </cell>
          <cell r="AD83" t="e">
            <v>#N/A</v>
          </cell>
        </row>
        <row r="84">
          <cell r="A84" t="str">
            <v>6919 БЕКОН с/к с/н в/у 1/180 10шт.  ОСТАНКИНО</v>
          </cell>
          <cell r="B84" t="str">
            <v>шт</v>
          </cell>
          <cell r="C84">
            <v>249</v>
          </cell>
          <cell r="D84">
            <v>590</v>
          </cell>
          <cell r="E84">
            <v>686</v>
          </cell>
          <cell r="F84">
            <v>130</v>
          </cell>
          <cell r="G84">
            <v>0.18</v>
          </cell>
          <cell r="H84" t="e">
            <v>#N/A</v>
          </cell>
          <cell r="I84">
            <v>694</v>
          </cell>
          <cell r="J84">
            <v>-8</v>
          </cell>
          <cell r="K84">
            <v>50</v>
          </cell>
          <cell r="L84">
            <v>160</v>
          </cell>
          <cell r="M84">
            <v>200</v>
          </cell>
          <cell r="S84">
            <v>137.19999999999999</v>
          </cell>
          <cell r="T84">
            <v>550</v>
          </cell>
          <cell r="U84">
            <v>7.9446064139941699</v>
          </cell>
          <cell r="V84">
            <v>0.94752186588921294</v>
          </cell>
          <cell r="Y84">
            <v>111.6</v>
          </cell>
          <cell r="Z84">
            <v>120</v>
          </cell>
          <cell r="AA84">
            <v>111.2</v>
          </cell>
          <cell r="AB84">
            <v>166</v>
          </cell>
          <cell r="AC84" t="str">
            <v>костик</v>
          </cell>
          <cell r="AD84" t="e">
            <v>#N/A</v>
          </cell>
        </row>
        <row r="85">
          <cell r="A85" t="str">
            <v>БОНУС ДОМАШНИЙ РЕЦЕПТ Коровино 0.5кг 8шт. (6305)</v>
          </cell>
          <cell r="B85" t="str">
            <v>шт</v>
          </cell>
          <cell r="C85">
            <v>6</v>
          </cell>
          <cell r="D85">
            <v>52</v>
          </cell>
          <cell r="E85">
            <v>20</v>
          </cell>
          <cell r="F85">
            <v>38</v>
          </cell>
          <cell r="G85">
            <v>0</v>
          </cell>
          <cell r="H85" t="e">
            <v>#N/A</v>
          </cell>
          <cell r="I85">
            <v>22</v>
          </cell>
          <cell r="J85">
            <v>-2</v>
          </cell>
          <cell r="K85">
            <v>0</v>
          </cell>
          <cell r="L85">
            <v>0</v>
          </cell>
          <cell r="M85">
            <v>0</v>
          </cell>
          <cell r="S85">
            <v>4</v>
          </cell>
          <cell r="U85">
            <v>9.5</v>
          </cell>
          <cell r="V85">
            <v>9.5</v>
          </cell>
          <cell r="Y85">
            <v>10.6</v>
          </cell>
          <cell r="Z85">
            <v>8.6</v>
          </cell>
          <cell r="AA85">
            <v>6</v>
          </cell>
          <cell r="AB85">
            <v>4</v>
          </cell>
          <cell r="AC85" t="e">
            <v>#N/A</v>
          </cell>
          <cell r="AD85" t="e">
            <v>#N/A</v>
          </cell>
        </row>
        <row r="86">
          <cell r="A86" t="str">
            <v>БОНУС ДОМАШНИЙ РЕЦЕПТ Коровино вар п/о (5324)</v>
          </cell>
          <cell r="B86" t="str">
            <v>кг</v>
          </cell>
          <cell r="C86">
            <v>27.24</v>
          </cell>
          <cell r="D86">
            <v>31.965</v>
          </cell>
          <cell r="E86">
            <v>29.332999999999998</v>
          </cell>
          <cell r="F86">
            <v>29.872</v>
          </cell>
          <cell r="G86">
            <v>0</v>
          </cell>
          <cell r="H86" t="e">
            <v>#N/A</v>
          </cell>
          <cell r="I86">
            <v>30</v>
          </cell>
          <cell r="J86">
            <v>-0.66700000000000159</v>
          </cell>
          <cell r="K86">
            <v>0</v>
          </cell>
          <cell r="L86">
            <v>0</v>
          </cell>
          <cell r="M86">
            <v>0</v>
          </cell>
          <cell r="S86">
            <v>5.8666</v>
          </cell>
          <cell r="U86">
            <v>5.0918760440459554</v>
          </cell>
          <cell r="V86">
            <v>5.0918760440459554</v>
          </cell>
          <cell r="Y86">
            <v>6.3344000000000005</v>
          </cell>
          <cell r="Z86">
            <v>9.7767999999999997</v>
          </cell>
          <cell r="AA86">
            <v>7.6846000000000005</v>
          </cell>
          <cell r="AB86">
            <v>0</v>
          </cell>
          <cell r="AC86" t="e">
            <v>#N/A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215</v>
          </cell>
          <cell r="D87">
            <v>1005</v>
          </cell>
          <cell r="E87">
            <v>145</v>
          </cell>
          <cell r="F87">
            <v>1070</v>
          </cell>
          <cell r="G87">
            <v>0</v>
          </cell>
          <cell r="H87">
            <v>0</v>
          </cell>
          <cell r="I87">
            <v>151</v>
          </cell>
          <cell r="J87">
            <v>-6</v>
          </cell>
          <cell r="K87">
            <v>0</v>
          </cell>
          <cell r="L87">
            <v>0</v>
          </cell>
          <cell r="M87">
            <v>0</v>
          </cell>
          <cell r="S87">
            <v>29</v>
          </cell>
          <cell r="U87">
            <v>36.896551724137929</v>
          </cell>
          <cell r="V87">
            <v>36.896551724137929</v>
          </cell>
          <cell r="Y87">
            <v>54.2</v>
          </cell>
          <cell r="Z87">
            <v>55</v>
          </cell>
          <cell r="AA87">
            <v>39</v>
          </cell>
          <cell r="AB87">
            <v>16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270.678</v>
          </cell>
          <cell r="D88">
            <v>303</v>
          </cell>
          <cell r="E88">
            <v>302.82400000000001</v>
          </cell>
          <cell r="F88">
            <v>267.85399999999998</v>
          </cell>
          <cell r="G88">
            <v>0</v>
          </cell>
          <cell r="H88">
            <v>0</v>
          </cell>
          <cell r="I88">
            <v>295</v>
          </cell>
          <cell r="J88">
            <v>7.8240000000000123</v>
          </cell>
          <cell r="K88">
            <v>0</v>
          </cell>
          <cell r="L88">
            <v>0</v>
          </cell>
          <cell r="M88">
            <v>0</v>
          </cell>
          <cell r="S88">
            <v>60.564800000000005</v>
          </cell>
          <cell r="U88">
            <v>4.4226019073785423</v>
          </cell>
          <cell r="V88">
            <v>4.4226019073785423</v>
          </cell>
          <cell r="Y88">
            <v>55.6616</v>
          </cell>
          <cell r="Z88">
            <v>69.847200000000001</v>
          </cell>
          <cell r="AA88">
            <v>63.191200000000002</v>
          </cell>
          <cell r="AB88">
            <v>5.2569999999999997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24.08.2024 - 30.08.2024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9.1999999999999993</v>
          </cell>
          <cell r="F7">
            <v>513.23199999999997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534.81299999999999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1671.6320000000001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</v>
          </cell>
          <cell r="F10">
            <v>123.102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337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1630</v>
          </cell>
          <cell r="F12">
            <v>4580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2279</v>
          </cell>
          <cell r="F13">
            <v>5725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1164</v>
          </cell>
          <cell r="F14">
            <v>5489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335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78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314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421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1485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18</v>
          </cell>
          <cell r="F23">
            <v>982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917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25</v>
          </cell>
          <cell r="F25">
            <v>585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</v>
          </cell>
          <cell r="F26">
            <v>865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</v>
          </cell>
          <cell r="F27">
            <v>504.62299999999999</v>
          </cell>
        </row>
        <row r="28">
          <cell r="A28" t="str">
            <v xml:space="preserve"> 201  Ветчина Нежная ТМ Особый рецепт, (2,5кг), ПОКОМ</v>
          </cell>
          <cell r="D28">
            <v>80</v>
          </cell>
          <cell r="F28">
            <v>5199.201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5.6</v>
          </cell>
          <cell r="F29">
            <v>361.94299999999998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18.649999999999999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6.4</v>
          </cell>
          <cell r="F31">
            <v>553.67999999999995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7.2</v>
          </cell>
          <cell r="F33">
            <v>309.27600000000001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297.90800000000002</v>
          </cell>
        </row>
        <row r="35">
          <cell r="A35" t="str">
            <v xml:space="preserve"> 240  Колбаса Салями охотничья, ВЕС. ПОКОМ</v>
          </cell>
          <cell r="D35">
            <v>0.9</v>
          </cell>
          <cell r="F35">
            <v>34.241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5.65</v>
          </cell>
          <cell r="F36">
            <v>575.72799999999995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174.672</v>
          </cell>
        </row>
        <row r="38">
          <cell r="A38" t="str">
            <v xml:space="preserve"> 248  Сардельки Сочные ТМ Особый рецепт,   ПОКОМ</v>
          </cell>
          <cell r="D38">
            <v>5.2</v>
          </cell>
          <cell r="F38">
            <v>233.964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15.6</v>
          </cell>
          <cell r="F39">
            <v>1498.049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2.7</v>
          </cell>
          <cell r="F40">
            <v>116.557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</v>
          </cell>
          <cell r="F41">
            <v>259.35700000000003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122.855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250.27699999999999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204.548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214.72499999999999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17</v>
          </cell>
          <cell r="F46">
            <v>1300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1027</v>
          </cell>
          <cell r="F47">
            <v>3902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2428</v>
          </cell>
          <cell r="F48">
            <v>4940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619.44000000000005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21</v>
          </cell>
          <cell r="F51">
            <v>762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20</v>
          </cell>
          <cell r="F52">
            <v>1470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3.2</v>
          </cell>
          <cell r="F53">
            <v>228.55099999999999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22</v>
          </cell>
          <cell r="F54">
            <v>2397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29</v>
          </cell>
          <cell r="F55">
            <v>3555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120.492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220.09200000000001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</v>
          </cell>
          <cell r="F59">
            <v>1688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28</v>
          </cell>
          <cell r="F60">
            <v>2325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16</v>
          </cell>
          <cell r="F61">
            <v>1322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7.9</v>
          </cell>
          <cell r="F62">
            <v>433.78100000000001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19.664000000000001</v>
          </cell>
          <cell r="F63">
            <v>1035.511</v>
          </cell>
        </row>
        <row r="64">
          <cell r="A64" t="str">
            <v xml:space="preserve"> 316  Колбаса Нежная ТМ Зареченские ВЕС  ПОКОМ</v>
          </cell>
          <cell r="D64">
            <v>7.8</v>
          </cell>
          <cell r="F64">
            <v>128.81700000000001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7.7</v>
          </cell>
          <cell r="F65">
            <v>33.35</v>
          </cell>
        </row>
        <row r="66">
          <cell r="A66" t="str">
            <v xml:space="preserve"> 318  Сосиски Датские ТМ Зареченские, ВЕС  ПОКОМ</v>
          </cell>
          <cell r="D66">
            <v>24.7</v>
          </cell>
          <cell r="F66">
            <v>2761.9250000000002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1030</v>
          </cell>
          <cell r="F67">
            <v>4315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76.852999999999994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9.1</v>
          </cell>
          <cell r="F69">
            <v>23.050999999999998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833</v>
          </cell>
          <cell r="F70">
            <v>4301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24</v>
          </cell>
          <cell r="F71">
            <v>1393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10</v>
          </cell>
          <cell r="F72">
            <v>590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11</v>
          </cell>
          <cell r="F73">
            <v>510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17.102</v>
          </cell>
          <cell r="F74">
            <v>722.78599999999994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13</v>
          </cell>
          <cell r="F75">
            <v>414</v>
          </cell>
        </row>
        <row r="76">
          <cell r="A76" t="str">
            <v xml:space="preserve"> 335  Колбаса Сливушка ТМ Вязанка. ВЕС.  ПОКОМ </v>
          </cell>
          <cell r="D76">
            <v>2.65</v>
          </cell>
          <cell r="F76">
            <v>239.01300000000001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989</v>
          </cell>
          <cell r="F77">
            <v>3765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22</v>
          </cell>
          <cell r="F78">
            <v>2510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4.05</v>
          </cell>
          <cell r="F79">
            <v>482.32900000000001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6.4</v>
          </cell>
          <cell r="F80">
            <v>373.49099999999999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28.05</v>
          </cell>
          <cell r="F81">
            <v>655.83600000000001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4.8499999999999996</v>
          </cell>
          <cell r="F82">
            <v>463.74400000000003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2</v>
          </cell>
          <cell r="F83">
            <v>199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304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489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5.2</v>
          </cell>
          <cell r="F86">
            <v>204.21299999999999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13</v>
          </cell>
          <cell r="F87">
            <v>720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14</v>
          </cell>
          <cell r="F88">
            <v>1029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</v>
          </cell>
          <cell r="F90">
            <v>1492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9</v>
          </cell>
          <cell r="F91">
            <v>750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7</v>
          </cell>
          <cell r="F92">
            <v>948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</v>
          </cell>
          <cell r="F93">
            <v>629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359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3031</v>
          </cell>
          <cell r="F95">
            <v>6757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6.9</v>
          </cell>
          <cell r="F96">
            <v>91.662000000000006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1866</v>
          </cell>
          <cell r="F97">
            <v>9376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67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121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19</v>
          </cell>
          <cell r="F100">
            <v>673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7</v>
          </cell>
          <cell r="F101">
            <v>477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302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307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45</v>
          </cell>
          <cell r="F104">
            <v>89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273.952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6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5.6</v>
          </cell>
          <cell r="F108">
            <v>36.200000000000003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14</v>
          </cell>
          <cell r="F109">
            <v>557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</v>
          </cell>
          <cell r="F110">
            <v>259.91300000000001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6</v>
          </cell>
          <cell r="F112">
            <v>402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188.85300000000001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</v>
          </cell>
          <cell r="F114">
            <v>263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2</v>
          </cell>
          <cell r="F115">
            <v>172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2</v>
          </cell>
          <cell r="F116">
            <v>187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415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241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9.65</v>
          </cell>
          <cell r="F119">
            <v>451.39499999999998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27.5</v>
          </cell>
          <cell r="F120">
            <v>3842.0129999999999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35</v>
          </cell>
          <cell r="F121">
            <v>5808.8069999999998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40</v>
          </cell>
          <cell r="F122">
            <v>5076.3729999999996</v>
          </cell>
        </row>
        <row r="123">
          <cell r="A123" t="str">
            <v xml:space="preserve"> 465  Колбаса Филейная оригинальная ВЕС 0,8кг ТМ Особый рецепт в оболочке полиамид  ПОКОМ</v>
          </cell>
          <cell r="D123">
            <v>4.8</v>
          </cell>
          <cell r="F123">
            <v>246.67599999999999</v>
          </cell>
        </row>
        <row r="124">
          <cell r="A124" t="str">
            <v xml:space="preserve"> 467  Колбаса Филейная 0,5кг ТМ Особый рецепт  ПОКОМ</v>
          </cell>
          <cell r="D124">
            <v>6</v>
          </cell>
          <cell r="F124">
            <v>185</v>
          </cell>
        </row>
        <row r="125">
          <cell r="A125" t="str">
            <v xml:space="preserve"> 472  Колбаса Молочная ВЕС ТМ Зареченские  ПОКОМ</v>
          </cell>
          <cell r="D125">
            <v>5.2</v>
          </cell>
          <cell r="F125">
            <v>42.701999999999998</v>
          </cell>
        </row>
        <row r="126">
          <cell r="A126" t="str">
            <v xml:space="preserve"> 473  Ветчина Рубленая ВЕС ТМ Зареченские  ПОКОМ</v>
          </cell>
          <cell r="D126">
            <v>8.1</v>
          </cell>
          <cell r="F126">
            <v>46.701999999999998</v>
          </cell>
        </row>
        <row r="127">
          <cell r="A127" t="str">
            <v xml:space="preserve"> 474  Колбаса Молочная 0,4кг ТМ Зареченские  ПОКОМ</v>
          </cell>
          <cell r="D127">
            <v>10</v>
          </cell>
          <cell r="F127">
            <v>44</v>
          </cell>
        </row>
        <row r="128">
          <cell r="A128" t="str">
            <v xml:space="preserve"> 475  Колбаса Нежная 0,4кг ТМ Зареченские  ПОКОМ</v>
          </cell>
          <cell r="D128">
            <v>12</v>
          </cell>
          <cell r="F128">
            <v>35</v>
          </cell>
        </row>
        <row r="129">
          <cell r="A129" t="str">
            <v xml:space="preserve"> 476  Колбаса Нежная со шпиком 0,4кг ТМ Зареченские  ПОКОМ</v>
          </cell>
          <cell r="D129">
            <v>9</v>
          </cell>
          <cell r="F129">
            <v>29</v>
          </cell>
        </row>
        <row r="130">
          <cell r="A130" t="str">
            <v xml:space="preserve"> 477  Ветчина Рубленая 0,4кг ТМ Зареченские  ПОКОМ</v>
          </cell>
          <cell r="D130">
            <v>14</v>
          </cell>
          <cell r="F130">
            <v>38</v>
          </cell>
        </row>
        <row r="131">
          <cell r="A131" t="str">
            <v xml:space="preserve"> 478  Сардельки Зареченские ВЕС ТМ Зареченские  ПОКОМ</v>
          </cell>
          <cell r="D131">
            <v>10.4</v>
          </cell>
          <cell r="F131">
            <v>65.759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8.1</v>
          </cell>
          <cell r="F132">
            <v>78.117999999999995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3.67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85</v>
          </cell>
        </row>
        <row r="135">
          <cell r="A135" t="str">
            <v>3215 ВЕТЧ.МЯСНАЯ Папа может п/о 0.4кг 8шт.    ОСТАНКИНО</v>
          </cell>
          <cell r="D135">
            <v>342</v>
          </cell>
          <cell r="F135">
            <v>342</v>
          </cell>
        </row>
        <row r="136">
          <cell r="A136" t="str">
            <v>3812 СОЧНЫЕ сос п/о мгс 2*2  ОСТАНКИНО</v>
          </cell>
          <cell r="D136">
            <v>2054.9</v>
          </cell>
          <cell r="F136">
            <v>2054.9</v>
          </cell>
        </row>
        <row r="137">
          <cell r="A137" t="str">
            <v>4063 МЯСНАЯ Папа может вар п/о_Л   ОСТАНКИНО</v>
          </cell>
          <cell r="D137">
            <v>2322.15</v>
          </cell>
          <cell r="F137">
            <v>2322.15</v>
          </cell>
        </row>
        <row r="138">
          <cell r="A138" t="str">
            <v>4117 ЭКСТРА Папа может с/к в/у_Л   ОСТАНКИНО</v>
          </cell>
          <cell r="D138">
            <v>49.2</v>
          </cell>
          <cell r="F138">
            <v>49.2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122.85</v>
          </cell>
          <cell r="F139">
            <v>122.85</v>
          </cell>
        </row>
        <row r="140">
          <cell r="A140" t="str">
            <v>4813 ФИЛЕЙНАЯ Папа может вар п/о_Л   ОСТАНКИНО</v>
          </cell>
          <cell r="D140">
            <v>583.20000000000005</v>
          </cell>
          <cell r="F140">
            <v>583.20000000000005</v>
          </cell>
        </row>
        <row r="141">
          <cell r="A141" t="str">
            <v>4993 САЛЯМИ ИТАЛЬЯНСКАЯ с/к в/у 1/250*8_120c ОСТАНКИНО</v>
          </cell>
          <cell r="D141">
            <v>516</v>
          </cell>
          <cell r="F141">
            <v>516</v>
          </cell>
        </row>
        <row r="142">
          <cell r="A142" t="str">
            <v>5246 ДОКТОРСКАЯ ПРЕМИУМ вар б/о мгс_30с ОСТАНКИНО</v>
          </cell>
          <cell r="D142">
            <v>51</v>
          </cell>
          <cell r="F142">
            <v>51</v>
          </cell>
        </row>
        <row r="143">
          <cell r="A143" t="str">
            <v>5341 СЕРВЕЛАТ ОХОТНИЧИЙ в/к в/у  ОСТАНКИНО</v>
          </cell>
          <cell r="D143">
            <v>519</v>
          </cell>
          <cell r="F143">
            <v>519</v>
          </cell>
        </row>
        <row r="144">
          <cell r="A144" t="str">
            <v>5483 ЭКСТРА Папа может с/к в/у 1/250 8шт.   ОСТАНКИНО</v>
          </cell>
          <cell r="D144">
            <v>1049</v>
          </cell>
          <cell r="F144">
            <v>1049</v>
          </cell>
        </row>
        <row r="145">
          <cell r="A145" t="str">
            <v>5544 Сервелат Финский в/к в/у_45с НОВАЯ ОСТАНКИНО</v>
          </cell>
          <cell r="D145">
            <v>1268.749</v>
          </cell>
          <cell r="F145">
            <v>1268.749</v>
          </cell>
        </row>
        <row r="146">
          <cell r="A146" t="str">
            <v>5682 САЛЯМИ МЕЛКОЗЕРНЕНАЯ с/к в/у 1/120_60с   ОСТАНКИНО</v>
          </cell>
          <cell r="D146">
            <v>3805</v>
          </cell>
          <cell r="F146">
            <v>3805</v>
          </cell>
        </row>
        <row r="147">
          <cell r="A147" t="str">
            <v>5698 СЫТНЫЕ Папа может сар б/о мгс 1*3_Маяк  ОСТАНКИНО</v>
          </cell>
          <cell r="D147">
            <v>338.3</v>
          </cell>
          <cell r="F147">
            <v>338.3</v>
          </cell>
        </row>
        <row r="148">
          <cell r="A148" t="str">
            <v>5706 АРОМАТНАЯ Папа может с/к в/у 1/250 8шт.  ОСТАНКИНО</v>
          </cell>
          <cell r="D148">
            <v>903</v>
          </cell>
          <cell r="F148">
            <v>903</v>
          </cell>
        </row>
        <row r="149">
          <cell r="A149" t="str">
            <v>5708 ПОСОЛЬСКАЯ Папа может с/к в/у ОСТАНКИНО</v>
          </cell>
          <cell r="D149">
            <v>87.882000000000005</v>
          </cell>
          <cell r="F149">
            <v>87.882000000000005</v>
          </cell>
        </row>
        <row r="150">
          <cell r="A150" t="str">
            <v>5820 СЛИВОЧНЫЕ Папа может сос п/о мгс 2*2_45с   ОСТАНКИНО</v>
          </cell>
          <cell r="D150">
            <v>200.7</v>
          </cell>
          <cell r="F150">
            <v>200.7</v>
          </cell>
        </row>
        <row r="151">
          <cell r="A151" t="str">
            <v>5851 ЭКСТРА Папа может вар п/о   ОСТАНКИНО</v>
          </cell>
          <cell r="D151">
            <v>411.2</v>
          </cell>
          <cell r="F151">
            <v>411.2</v>
          </cell>
        </row>
        <row r="152">
          <cell r="A152" t="str">
            <v>5931 ОХОТНИЧЬЯ Папа может с/к в/у 1/220 8шт.   ОСТАНКИНО</v>
          </cell>
          <cell r="D152">
            <v>1039</v>
          </cell>
          <cell r="F152">
            <v>1039</v>
          </cell>
        </row>
        <row r="153">
          <cell r="A153" t="str">
            <v>5992 ВРЕМЯ ОКРОШКИ Папа может вар п/о 0.4кг   ОСТАНКИНО</v>
          </cell>
          <cell r="D153">
            <v>1101</v>
          </cell>
          <cell r="F153">
            <v>1101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2806.9</v>
          </cell>
          <cell r="F155">
            <v>2806.9</v>
          </cell>
        </row>
        <row r="156">
          <cell r="A156" t="str">
            <v>6206 СВИНИНА ПО-ДОМАШНЕМУ к/в мл/к в/у 0.3кг  ОСТАНКИНО</v>
          </cell>
          <cell r="D156">
            <v>583</v>
          </cell>
          <cell r="F156">
            <v>583</v>
          </cell>
        </row>
        <row r="157">
          <cell r="A157" t="str">
            <v>6228 МЯСНОЕ АССОРТИ к/з с/н мгс 1/90 10шт.  ОСТАНКИНО</v>
          </cell>
          <cell r="D157">
            <v>675</v>
          </cell>
          <cell r="F157">
            <v>675</v>
          </cell>
        </row>
        <row r="158">
          <cell r="A158" t="str">
            <v>6247 ДОМАШНЯЯ Папа может вар п/о 0,4кг 8шт.  ОСТАНКИНО</v>
          </cell>
          <cell r="D158">
            <v>275</v>
          </cell>
          <cell r="F158">
            <v>275</v>
          </cell>
        </row>
        <row r="159">
          <cell r="A159" t="str">
            <v>6268 ГОВЯЖЬЯ Папа может вар п/о 0,4кг 8 шт.  ОСТАНКИНО</v>
          </cell>
          <cell r="D159">
            <v>427</v>
          </cell>
          <cell r="F159">
            <v>427</v>
          </cell>
        </row>
        <row r="160">
          <cell r="A160" t="str">
            <v>6303 МЯСНЫЕ Папа может сос п/о мгс 1.5*3  ОСТАНКИНО</v>
          </cell>
          <cell r="D160">
            <v>521.29999999999995</v>
          </cell>
          <cell r="F160">
            <v>521.29999999999995</v>
          </cell>
        </row>
        <row r="161">
          <cell r="A161" t="str">
            <v>6325 ДОКТОРСКАЯ ПРЕМИУМ вар п/о 0.4кг 8шт.  ОСТАНКИНО</v>
          </cell>
          <cell r="D161">
            <v>1085</v>
          </cell>
          <cell r="F161">
            <v>1085</v>
          </cell>
        </row>
        <row r="162">
          <cell r="A162" t="str">
            <v>6333 МЯСНАЯ Папа может вар п/о 0.4кг 8шт.  ОСТАНКИНО</v>
          </cell>
          <cell r="D162">
            <v>7801</v>
          </cell>
          <cell r="F162">
            <v>7801</v>
          </cell>
        </row>
        <row r="163">
          <cell r="A163" t="str">
            <v>6340 ДОМАШНИЙ РЕЦЕПТ Коровино 0.5кг 8шт.  ОСТАНКИНО</v>
          </cell>
          <cell r="D163">
            <v>805</v>
          </cell>
          <cell r="F163">
            <v>805</v>
          </cell>
        </row>
        <row r="164">
          <cell r="A164" t="str">
            <v>6341 ДОМАШНИЙ РЕЦЕПТ СО ШПИКОМ Коровино 0.5кг  ОСТАНКИНО</v>
          </cell>
          <cell r="D164">
            <v>55</v>
          </cell>
          <cell r="F164">
            <v>55</v>
          </cell>
        </row>
        <row r="165">
          <cell r="A165" t="str">
            <v>6353 ЭКСТРА Папа может вар п/о 0.4кг 8шт.  ОСТАНКИНО</v>
          </cell>
          <cell r="D165">
            <v>2774</v>
          </cell>
          <cell r="F165">
            <v>2774</v>
          </cell>
        </row>
        <row r="166">
          <cell r="A166" t="str">
            <v>6392 ФИЛЕЙНАЯ Папа может вар п/о 0.4кг. ОСТАНКИНО</v>
          </cell>
          <cell r="D166">
            <v>6054</v>
          </cell>
          <cell r="F166">
            <v>6054</v>
          </cell>
        </row>
        <row r="167">
          <cell r="A167" t="str">
            <v>6426 КЛАССИЧЕСКАЯ ПМ вар п/о 0.3кг 8шт.  ОСТАНКИНО</v>
          </cell>
          <cell r="D167">
            <v>1939</v>
          </cell>
          <cell r="F167">
            <v>1939</v>
          </cell>
        </row>
        <row r="168">
          <cell r="A168" t="str">
            <v>6453 ЭКСТРА Папа может с/к с/н в/у 1/100 14шт.   ОСТАНКИНО</v>
          </cell>
          <cell r="D168">
            <v>2730</v>
          </cell>
          <cell r="F168">
            <v>2730</v>
          </cell>
        </row>
        <row r="169">
          <cell r="A169" t="str">
            <v>6454 АРОМАТНАЯ с/к с/н в/у 1/100 14шт.  ОСТАНКИНО</v>
          </cell>
          <cell r="D169">
            <v>2119</v>
          </cell>
          <cell r="F169">
            <v>2119</v>
          </cell>
        </row>
        <row r="170">
          <cell r="A170" t="str">
            <v>6459 СЕРВЕЛАТ ШВЕЙЦАРСК. в/к с/н в/у 1/100*10  ОСТАНКИНО</v>
          </cell>
          <cell r="D170">
            <v>326</v>
          </cell>
          <cell r="F170">
            <v>327</v>
          </cell>
        </row>
        <row r="171">
          <cell r="A171" t="str">
            <v>6470 ВЕТЧ.МРАМОРНАЯ в/у_45с  ОСТАНКИНО</v>
          </cell>
          <cell r="D171">
            <v>17.2</v>
          </cell>
          <cell r="F171">
            <v>17.2</v>
          </cell>
        </row>
        <row r="172">
          <cell r="A172" t="str">
            <v>6495 ВЕТЧ.МРАМОРНАЯ в/у срез 0.3кг 6шт_45с  ОСТАНКИНО</v>
          </cell>
          <cell r="D172">
            <v>178</v>
          </cell>
          <cell r="F172">
            <v>179</v>
          </cell>
        </row>
        <row r="173">
          <cell r="A173" t="str">
            <v>6527 ШПИКАЧКИ СОЧНЫЕ ПМ сар б/о мгс 1*3 45с ОСТАНКИНО</v>
          </cell>
          <cell r="D173">
            <v>620.20000000000005</v>
          </cell>
          <cell r="F173">
            <v>620.20000000000005</v>
          </cell>
        </row>
        <row r="174">
          <cell r="A174" t="str">
            <v>6528 ШПИКАЧКИ СОЧНЫЕ ПМ сар б/о мгс 0.4кг 45с  ОСТАНКИНО</v>
          </cell>
          <cell r="D174">
            <v>2</v>
          </cell>
          <cell r="F174">
            <v>2</v>
          </cell>
        </row>
        <row r="175">
          <cell r="A175" t="str">
            <v>6586 МРАМОРНАЯ И БАЛЫКОВАЯ в/к с/н мгс 1/90 ОСТАНКИНО</v>
          </cell>
          <cell r="D175">
            <v>304</v>
          </cell>
          <cell r="F175">
            <v>304</v>
          </cell>
        </row>
        <row r="176">
          <cell r="A176" t="str">
            <v>6602 БАВАРСКИЕ ПМ сос ц/о мгс 0,35кг 8шт.  ОСТАНКИНО</v>
          </cell>
          <cell r="D176">
            <v>305</v>
          </cell>
          <cell r="F176">
            <v>305</v>
          </cell>
        </row>
        <row r="177">
          <cell r="A177" t="str">
            <v>6661 СОЧНЫЙ ГРИЛЬ ПМ сос п/о мгс 1.5*4_Маяк  ОСТАНКИНО</v>
          </cell>
          <cell r="D177">
            <v>53.7</v>
          </cell>
          <cell r="F177">
            <v>53.7</v>
          </cell>
        </row>
        <row r="178">
          <cell r="A178" t="str">
            <v>6666 БОЯНСКАЯ Папа может п/к в/у 0,28кг 8 шт. ОСТАНКИНО</v>
          </cell>
          <cell r="D178">
            <v>1636</v>
          </cell>
          <cell r="F178">
            <v>1636</v>
          </cell>
        </row>
        <row r="179">
          <cell r="A179" t="str">
            <v>6683 СЕРВЕЛАТ ЗЕРНИСТЫЙ ПМ в/к в/у 0,35кг  ОСТАНКИНО</v>
          </cell>
          <cell r="D179">
            <v>4283</v>
          </cell>
          <cell r="F179">
            <v>4283</v>
          </cell>
        </row>
        <row r="180">
          <cell r="A180" t="str">
            <v>6684 СЕРВЕЛАТ КАРЕЛЬСКИЙ ПМ в/к в/у 0.28кг  ОСТАНКИНО</v>
          </cell>
          <cell r="D180">
            <v>3447</v>
          </cell>
          <cell r="F180">
            <v>3447</v>
          </cell>
        </row>
        <row r="181">
          <cell r="A181" t="str">
            <v>6689 СЕРВЕЛАТ ОХОТНИЧИЙ ПМ в/к в/у 0,35кг 8шт  ОСТАНКИНО</v>
          </cell>
          <cell r="D181">
            <v>5461</v>
          </cell>
          <cell r="F181">
            <v>5483</v>
          </cell>
        </row>
        <row r="182">
          <cell r="A182" t="str">
            <v>6697 СЕРВЕЛАТ ФИНСКИЙ ПМ в/к в/у 0,35кг 8шт.  ОСТАНКИНО</v>
          </cell>
          <cell r="D182">
            <v>7972</v>
          </cell>
          <cell r="F182">
            <v>7972</v>
          </cell>
        </row>
        <row r="183">
          <cell r="A183" t="str">
            <v>6713 СОЧНЫЙ ГРИЛЬ ПМ сос п/о мгс 0.41кг 8шт.  ОСТАНКИНО</v>
          </cell>
          <cell r="D183">
            <v>1687</v>
          </cell>
          <cell r="F183">
            <v>1687</v>
          </cell>
        </row>
        <row r="184">
          <cell r="A184" t="str">
            <v>6722 СОЧНЫЕ ПМ сос п/о мгс 0,41кг 10шт.  ОСТАНКИНО</v>
          </cell>
          <cell r="D184">
            <v>9244</v>
          </cell>
          <cell r="F184">
            <v>9244</v>
          </cell>
        </row>
        <row r="185">
          <cell r="A185" t="str">
            <v>6726 СЛИВОЧНЫЕ ПМ сос п/о мгс 0.41кг 10шт.  ОСТАНКИНО</v>
          </cell>
          <cell r="D185">
            <v>3760</v>
          </cell>
          <cell r="F185">
            <v>3760</v>
          </cell>
        </row>
        <row r="186">
          <cell r="A186" t="str">
            <v>6747 РУССКАЯ ПРЕМИУМ ПМ вар ф/о в/у  ОСТАНКИНО</v>
          </cell>
          <cell r="D186">
            <v>33</v>
          </cell>
          <cell r="F186">
            <v>33</v>
          </cell>
        </row>
        <row r="187">
          <cell r="A187" t="str">
            <v>6759 МОЛОЧНЫЕ ГОСТ сос ц/о мгс 0.4кг 7шт.  ОСТАНКИНО</v>
          </cell>
          <cell r="D187">
            <v>110</v>
          </cell>
          <cell r="F187">
            <v>110</v>
          </cell>
        </row>
        <row r="188">
          <cell r="A188" t="str">
            <v>6761 МОЛОЧНЫЕ ГОСТ сос ц/о мгс 1*4  ОСТАНКИНО</v>
          </cell>
          <cell r="D188">
            <v>87.2</v>
          </cell>
          <cell r="F188">
            <v>87.2</v>
          </cell>
        </row>
        <row r="189">
          <cell r="A189" t="str">
            <v>6762 СЛИВОЧНЫЕ сос ц/о мгс 0.41кг 8шт.  ОСТАНКИНО</v>
          </cell>
          <cell r="D189">
            <v>256</v>
          </cell>
          <cell r="F189">
            <v>256</v>
          </cell>
        </row>
        <row r="190">
          <cell r="A190" t="str">
            <v>6764 СЛИВОЧНЫЕ сос ц/о мгс 1*4  ОСТАНКИНО</v>
          </cell>
          <cell r="D190">
            <v>73.5</v>
          </cell>
          <cell r="F190">
            <v>73.5</v>
          </cell>
        </row>
        <row r="191">
          <cell r="A191" t="str">
            <v>6765 РУБЛЕНЫЕ сос ц/о мгс 0.36кг 6шт.  ОСТАНКИНО</v>
          </cell>
          <cell r="D191">
            <v>785</v>
          </cell>
          <cell r="F191">
            <v>785</v>
          </cell>
        </row>
        <row r="192">
          <cell r="A192" t="str">
            <v>6767 РУБЛЕНЫЕ сос ц/о мгс 1*4  ОСТАНКИНО</v>
          </cell>
          <cell r="D192">
            <v>86.9</v>
          </cell>
          <cell r="F192">
            <v>86.9</v>
          </cell>
        </row>
        <row r="193">
          <cell r="A193" t="str">
            <v>6768 С СЫРОМ сос ц/о мгс 0.41кг 6шт.  ОСТАНКИНО</v>
          </cell>
          <cell r="D193">
            <v>176</v>
          </cell>
          <cell r="F193">
            <v>176</v>
          </cell>
        </row>
        <row r="194">
          <cell r="A194" t="str">
            <v>6770 ИСПАНСКИЕ сос ц/о мгс 0.41кг 6шт.  ОСТАНКИНО</v>
          </cell>
          <cell r="D194">
            <v>128</v>
          </cell>
          <cell r="F194">
            <v>128</v>
          </cell>
        </row>
        <row r="195">
          <cell r="A195" t="str">
            <v>6773 САЛЯМИ Папа может п/к в/у 0,28кг 8шт.  ОСТАНКИНО</v>
          </cell>
          <cell r="D195">
            <v>773</v>
          </cell>
          <cell r="F195">
            <v>773</v>
          </cell>
        </row>
        <row r="196">
          <cell r="A196" t="str">
            <v>6777 МЯСНЫЕ С ГОВЯДИНОЙ ПМ сос п/о мгс 0.4кг  ОСТАНКИНО</v>
          </cell>
          <cell r="D196">
            <v>1776</v>
          </cell>
          <cell r="F196">
            <v>1776</v>
          </cell>
        </row>
        <row r="197">
          <cell r="A197" t="str">
            <v>6785 ВЕНСКАЯ САЛЯМИ п/к в/у 0.33кг 8шт.  ОСТАНКИНО</v>
          </cell>
          <cell r="D197">
            <v>436</v>
          </cell>
          <cell r="F197">
            <v>436</v>
          </cell>
        </row>
        <row r="198">
          <cell r="A198" t="str">
            <v>6787 СЕРВЕЛАТ КРЕМЛЕВСКИЙ в/к в/у 0,33кг 8шт.  ОСТАНКИНО</v>
          </cell>
          <cell r="D198">
            <v>257</v>
          </cell>
          <cell r="F198">
            <v>257</v>
          </cell>
        </row>
        <row r="199">
          <cell r="A199" t="str">
            <v>6788 СЕРВЕЛАТ КРЕМЛЕВСКИЙ в/к в/у  ОСТАНКИНО</v>
          </cell>
          <cell r="D199">
            <v>5.6</v>
          </cell>
          <cell r="F199">
            <v>5.6</v>
          </cell>
        </row>
        <row r="200">
          <cell r="A200" t="str">
            <v>6790 СЕРВЕЛАТ ЕВРОПЕЙСКИЙ в/к в/у  ОСТАНКИНО</v>
          </cell>
          <cell r="D200">
            <v>5.36</v>
          </cell>
          <cell r="F200">
            <v>5.36</v>
          </cell>
        </row>
        <row r="201">
          <cell r="A201" t="str">
            <v>6791 СЕРВЕЛАТ ПРЕМИУМ в/к в/у 0,33кг 8шт.  ОСТАНКИНО</v>
          </cell>
          <cell r="D201">
            <v>4</v>
          </cell>
          <cell r="F201">
            <v>4</v>
          </cell>
        </row>
        <row r="202">
          <cell r="A202" t="str">
            <v>6793 БАЛЫКОВАЯ в/к в/у 0,33кг 8шт.  ОСТАНКИНО</v>
          </cell>
          <cell r="D202">
            <v>730</v>
          </cell>
          <cell r="F202">
            <v>730</v>
          </cell>
        </row>
        <row r="203">
          <cell r="A203" t="str">
            <v>6794 БАЛЫКОВАЯ в/к в/у  ОСТАНКИНО</v>
          </cell>
          <cell r="D203">
            <v>32.299999999999997</v>
          </cell>
          <cell r="F203">
            <v>32.299999999999997</v>
          </cell>
        </row>
        <row r="204">
          <cell r="A204" t="str">
            <v>6795 ОСТАНКИНСКАЯ в/к в/у 0,33кг 8шт.  ОСТАНКИНО</v>
          </cell>
          <cell r="D204">
            <v>72</v>
          </cell>
          <cell r="F204">
            <v>72</v>
          </cell>
        </row>
        <row r="205">
          <cell r="A205" t="str">
            <v>6807 СЕРВЕЛАТ ЕВРОПЕЙСКИЙ в/к в/у 0,33кг 8шт.  ОСТАНКИНО</v>
          </cell>
          <cell r="D205">
            <v>156</v>
          </cell>
          <cell r="F205">
            <v>156</v>
          </cell>
        </row>
        <row r="206">
          <cell r="A206" t="str">
            <v>6829 МОЛОЧНЫЕ КЛАССИЧЕСКИЕ сос п/о мгс 2*4_С  ОСТАНКИНО</v>
          </cell>
          <cell r="D206">
            <v>902.1</v>
          </cell>
          <cell r="F206">
            <v>902.1</v>
          </cell>
        </row>
        <row r="207">
          <cell r="A207" t="str">
            <v>6834 ПОСОЛЬСКАЯ ПМ с/к с/н в/у 1/100 10шт.  ОСТАНКИНО</v>
          </cell>
          <cell r="D207">
            <v>532</v>
          </cell>
          <cell r="F207">
            <v>532</v>
          </cell>
        </row>
        <row r="208">
          <cell r="A208" t="str">
            <v>6837 ФИЛЕЙНЫЕ Папа Может сос ц/о мгс 0.4кг  ОСТАНКИНО</v>
          </cell>
          <cell r="D208">
            <v>1379</v>
          </cell>
          <cell r="F208">
            <v>1379</v>
          </cell>
        </row>
        <row r="209">
          <cell r="A209" t="str">
            <v>6852 МОЛОЧНЫЕ ПРЕМИУМ ПМ сос п/о в/ у 1/350  ОСТАНКИНО</v>
          </cell>
          <cell r="D209">
            <v>3710</v>
          </cell>
          <cell r="F209">
            <v>3710</v>
          </cell>
        </row>
        <row r="210">
          <cell r="A210" t="str">
            <v>6853 МОЛОЧНЫЕ ПРЕМИУМ ПМ сос п/о мгс 1*6  ОСТАНКИНО</v>
          </cell>
          <cell r="D210">
            <v>148.9</v>
          </cell>
          <cell r="F210">
            <v>148.9</v>
          </cell>
        </row>
        <row r="211">
          <cell r="A211" t="str">
            <v>6854 МОЛОЧНЫЕ ПРЕМИУМ ПМ сос п/о мгс 0.6кг  ОСТАНКИНО</v>
          </cell>
          <cell r="D211">
            <v>403</v>
          </cell>
          <cell r="F211">
            <v>403</v>
          </cell>
        </row>
        <row r="212">
          <cell r="A212" t="str">
            <v>6861 ДОМАШНИЙ РЕЦЕПТ Коровино вар п/о  ОСТАНКИНО</v>
          </cell>
          <cell r="D212">
            <v>968.3</v>
          </cell>
          <cell r="F212">
            <v>968.3</v>
          </cell>
        </row>
        <row r="213">
          <cell r="A213" t="str">
            <v>6862 ДОМАШНИЙ РЕЦЕПТ СО ШПИК. Коровино вар п/о  ОСТАНКИНО</v>
          </cell>
          <cell r="D213">
            <v>62.6</v>
          </cell>
          <cell r="F213">
            <v>62.6</v>
          </cell>
        </row>
        <row r="214">
          <cell r="A214" t="str">
            <v>6865 ВЕТЧ.НЕЖНАЯ Коровино п/о  ОСТАНКИНО</v>
          </cell>
          <cell r="D214">
            <v>430.1</v>
          </cell>
          <cell r="F214">
            <v>430.1</v>
          </cell>
        </row>
        <row r="215">
          <cell r="A215" t="str">
            <v>6870 С ГОВЯДИНОЙ СН сос п/о мгс 1*6  ОСТАНКИНО</v>
          </cell>
          <cell r="D215">
            <v>124.3</v>
          </cell>
          <cell r="F215">
            <v>124.3</v>
          </cell>
        </row>
        <row r="216">
          <cell r="A216" t="str">
            <v>6901 МЯСНИКС ПМ сос б/о мгс 1/160 14шт.  ОСТАНКИНО</v>
          </cell>
          <cell r="D216">
            <v>221</v>
          </cell>
          <cell r="F216">
            <v>225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6919 БЕКОН с/к с/н в/у 1/180 10шт.  ОСТАНКИНО</v>
          </cell>
          <cell r="D218">
            <v>673</v>
          </cell>
          <cell r="F218">
            <v>678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282</v>
          </cell>
          <cell r="F219">
            <v>282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451</v>
          </cell>
          <cell r="F220">
            <v>451</v>
          </cell>
        </row>
        <row r="221">
          <cell r="A221" t="str">
            <v>БОНУС ДОМАШНИЙ РЕЦЕПТ Коровино 0.5кг 8шт. (6305)</v>
          </cell>
          <cell r="D221">
            <v>22</v>
          </cell>
          <cell r="F221">
            <v>22</v>
          </cell>
        </row>
        <row r="222">
          <cell r="A222" t="str">
            <v>БОНУС ДОМАШНИЙ РЕЦЕПТ Коровино вар п/о (5324)</v>
          </cell>
          <cell r="D222">
            <v>30</v>
          </cell>
          <cell r="F222">
            <v>30</v>
          </cell>
        </row>
        <row r="223">
          <cell r="A223" t="str">
            <v>БОНУС СОЧНЫЕ сос п/о мгс 0.41кг_UZ (6087)  ОСТАНКИНО</v>
          </cell>
          <cell r="D223">
            <v>142</v>
          </cell>
          <cell r="F223">
            <v>142</v>
          </cell>
        </row>
        <row r="224">
          <cell r="A224" t="str">
            <v>БОНУС СОЧНЫЕ сос п/о мгс 1*6_UZ (6088)  ОСТАНКИНО</v>
          </cell>
          <cell r="D224">
            <v>299</v>
          </cell>
          <cell r="F224">
            <v>299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1361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0.7</v>
          </cell>
        </row>
        <row r="227">
          <cell r="A227" t="str">
            <v>БОНУС_320  Ветчина Нежная ТМ Зареченские,большой батон, ВЕС ПОКОМ</v>
          </cell>
          <cell r="D227">
            <v>5.2</v>
          </cell>
          <cell r="F227">
            <v>5.2</v>
          </cell>
        </row>
        <row r="228">
          <cell r="A228" t="str">
            <v>БОНУС_Колбаса вареная Филейская ТМ Вязанка. ВЕС  ПОКОМ</v>
          </cell>
          <cell r="F228">
            <v>371.221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517</v>
          </cell>
        </row>
        <row r="230">
          <cell r="A230" t="str">
            <v>БОНУС_Мини-чебуречки с мясом  0,3кг ТМ Зареченские  ПОКОМ</v>
          </cell>
          <cell r="D230">
            <v>3</v>
          </cell>
          <cell r="F230">
            <v>3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141.21100000000001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382</v>
          </cell>
        </row>
        <row r="233">
          <cell r="A233" t="str">
            <v>БОНУС_Сервелат Фирменный в/к 0,10 кг.шт. нарезка (лоток с ср.защ.атм.)  СПК</v>
          </cell>
          <cell r="D233">
            <v>90</v>
          </cell>
          <cell r="F233">
            <v>90</v>
          </cell>
        </row>
        <row r="234">
          <cell r="A234" t="str">
            <v>БОНУС_Сервелат Фирменый в/к 0,10 кг.шт. нарезка (лоток с ср.защ.атм.)  СПК</v>
          </cell>
          <cell r="D234">
            <v>11</v>
          </cell>
          <cell r="F234">
            <v>11</v>
          </cell>
        </row>
        <row r="235">
          <cell r="A235" t="str">
            <v>Бутербродная вареная 0,47 кг шт.  СПК</v>
          </cell>
          <cell r="D235">
            <v>80</v>
          </cell>
          <cell r="F235">
            <v>80</v>
          </cell>
        </row>
        <row r="236">
          <cell r="A236" t="str">
            <v>Вацлавская п/к (черева) 390 гр.шт. термоус.пак  СПК</v>
          </cell>
          <cell r="D236">
            <v>175</v>
          </cell>
          <cell r="F236">
            <v>175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7</v>
          </cell>
        </row>
        <row r="238">
          <cell r="A238" t="str">
            <v>Готовые чебуманы с говядиной 0,28кг ТМ Горячая штучка  ПОКОМ</v>
          </cell>
          <cell r="F238">
            <v>2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5</v>
          </cell>
          <cell r="F239">
            <v>505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2423</v>
          </cell>
          <cell r="F240">
            <v>4442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1206</v>
          </cell>
          <cell r="F241">
            <v>2687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30</v>
          </cell>
          <cell r="F242">
            <v>350</v>
          </cell>
        </row>
        <row r="243">
          <cell r="A243" t="str">
            <v>Грудинка Деревенская в аджике к/в 150 гр.шт. нарезка (лоток с ср.защ.атм.)  СПК</v>
          </cell>
          <cell r="D243">
            <v>10</v>
          </cell>
          <cell r="F243">
            <v>10</v>
          </cell>
        </row>
        <row r="244">
          <cell r="A244" t="str">
            <v>Гуцульская с/к "КолбасГрад" 160 гр.шт. термоус. пак  СПК</v>
          </cell>
          <cell r="D244">
            <v>59</v>
          </cell>
          <cell r="F244">
            <v>59</v>
          </cell>
        </row>
        <row r="245">
          <cell r="A245" t="str">
            <v>Дельгаро с/в "Эликатессе" 140 гр.шт.  СПК</v>
          </cell>
          <cell r="D245">
            <v>92</v>
          </cell>
          <cell r="F245">
            <v>96</v>
          </cell>
        </row>
        <row r="246">
          <cell r="A246" t="str">
            <v>Деревенская рубленая вареная 350 гр.шт. термоус. пак.  СПК</v>
          </cell>
          <cell r="D246">
            <v>5</v>
          </cell>
          <cell r="F246">
            <v>5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327</v>
          </cell>
          <cell r="F247">
            <v>327</v>
          </cell>
        </row>
        <row r="248">
          <cell r="A248" t="str">
            <v>Докторская вареная в/с  СПК</v>
          </cell>
          <cell r="D248">
            <v>3</v>
          </cell>
          <cell r="F248">
            <v>3</v>
          </cell>
        </row>
        <row r="249">
          <cell r="A249" t="str">
            <v>Докторская вареная в/с 0,47 кг шт.  СПК</v>
          </cell>
          <cell r="D249">
            <v>105</v>
          </cell>
          <cell r="F249">
            <v>105</v>
          </cell>
        </row>
        <row r="250">
          <cell r="A250" t="str">
            <v>Докторская вареная термоус.пак. "Высокий вкус"  СПК</v>
          </cell>
          <cell r="D250">
            <v>90.5</v>
          </cell>
          <cell r="F250">
            <v>90.5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7.4</v>
          </cell>
        </row>
        <row r="252">
          <cell r="A252" t="str">
            <v>Жар-ладушки с яблоком и грушей ТМ Зареченские ВЕС ПОКОМ</v>
          </cell>
          <cell r="F252">
            <v>11.9</v>
          </cell>
        </row>
        <row r="253">
          <cell r="A253" t="str">
            <v>ЖАР-мени ВЕС ТМ Зареченские  ПОКОМ</v>
          </cell>
          <cell r="F253">
            <v>110.5</v>
          </cell>
        </row>
        <row r="254">
          <cell r="A254" t="str">
            <v>Классическая вареная 400 гр.шт.  СПК</v>
          </cell>
          <cell r="D254">
            <v>3</v>
          </cell>
          <cell r="F254">
            <v>3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1021</v>
          </cell>
          <cell r="F255">
            <v>1045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1120</v>
          </cell>
          <cell r="F256">
            <v>1120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384</v>
          </cell>
          <cell r="F257">
            <v>384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29</v>
          </cell>
          <cell r="F258">
            <v>29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70</v>
          </cell>
          <cell r="F259">
            <v>70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581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1004</v>
          </cell>
          <cell r="F261">
            <v>2054</v>
          </cell>
        </row>
        <row r="262">
          <cell r="A262" t="str">
            <v>Ла Фаворте с/в "Эликатессе" 140 гр.шт.  СПК</v>
          </cell>
          <cell r="D262">
            <v>212</v>
          </cell>
          <cell r="F262">
            <v>212</v>
          </cell>
        </row>
        <row r="263">
          <cell r="A263" t="str">
            <v>Ливерная Печеночная "Просто выгодно" 0,3 кг.шт.  СПК</v>
          </cell>
          <cell r="D263">
            <v>161</v>
          </cell>
          <cell r="F263">
            <v>161</v>
          </cell>
        </row>
        <row r="264">
          <cell r="A264" t="str">
            <v>Любительская вареная термоус.пак. "Высокий вкус"  СПК</v>
          </cell>
          <cell r="D264">
            <v>82</v>
          </cell>
          <cell r="F264">
            <v>82</v>
          </cell>
        </row>
        <row r="265">
          <cell r="A265" t="str">
            <v>Мини-пицца с ветчиной и сыром 0,3кг ТМ Зареченские  ПОКОМ</v>
          </cell>
          <cell r="D265">
            <v>10</v>
          </cell>
          <cell r="F265">
            <v>46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84</v>
          </cell>
        </row>
        <row r="267">
          <cell r="A267" t="str">
            <v>Мини-сосиски в тесте 0,3кг ТМ Зареченские  ПОКОМ</v>
          </cell>
          <cell r="D267">
            <v>6</v>
          </cell>
          <cell r="F267">
            <v>24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155.40100000000001</v>
          </cell>
        </row>
        <row r="269">
          <cell r="A269" t="str">
            <v>Мини-чебуречки с мясом  0,3кг ТМ Зареченские  ПОКОМ</v>
          </cell>
          <cell r="D269">
            <v>5</v>
          </cell>
          <cell r="F269">
            <v>30</v>
          </cell>
        </row>
        <row r="270">
          <cell r="A270" t="str">
            <v>Мини-чебуречки с мясом ВЕС 5,5кг ТМ Зареченские  ПОКОМ</v>
          </cell>
          <cell r="F270">
            <v>5.5</v>
          </cell>
        </row>
        <row r="271">
          <cell r="A271" t="str">
            <v>Мини-чебуречки с сыром и ветчиной 0,3кг ТМ Зареченские  ПОКОМ</v>
          </cell>
          <cell r="D271">
            <v>8</v>
          </cell>
          <cell r="F271">
            <v>34</v>
          </cell>
        </row>
        <row r="272">
          <cell r="A272" t="str">
            <v>Мини-шарики с курочкой и сыром ТМ Зареченские ВЕС  ПОКОМ</v>
          </cell>
          <cell r="F272">
            <v>165.4</v>
          </cell>
        </row>
        <row r="273">
          <cell r="A273" t="str">
            <v>Мусульманская вареная "Просто выгодно"  СПК</v>
          </cell>
          <cell r="D273">
            <v>9</v>
          </cell>
          <cell r="F273">
            <v>9</v>
          </cell>
        </row>
        <row r="274">
          <cell r="A274" t="str">
            <v>Мусульманская п/к "Просто выгодно" термофор.пак.  СПК</v>
          </cell>
          <cell r="D274">
            <v>1.5</v>
          </cell>
          <cell r="F274">
            <v>1.5</v>
          </cell>
        </row>
        <row r="275">
          <cell r="A275" t="str">
            <v>Наггетсы Foodgital 0,25кг ТМ Горячая штучка  ПОКОМ</v>
          </cell>
          <cell r="F275">
            <v>55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14</v>
          </cell>
          <cell r="F276">
            <v>2459</v>
          </cell>
        </row>
        <row r="277">
          <cell r="A277" t="str">
            <v>Наггетсы Нагетосы Сочная курочка со сладкой паприкой  0,25 кг ПОКОМ</v>
          </cell>
          <cell r="F277">
            <v>47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10</v>
          </cell>
          <cell r="F278">
            <v>1644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18</v>
          </cell>
          <cell r="F279">
            <v>2002</v>
          </cell>
        </row>
        <row r="280">
          <cell r="A280" t="str">
            <v>Наггетсы с куриным филе и сыром ТМ Вязанка 0,25 кг ПОКОМ</v>
          </cell>
          <cell r="D280">
            <v>6</v>
          </cell>
          <cell r="F280">
            <v>769</v>
          </cell>
        </row>
        <row r="281">
          <cell r="A281" t="str">
            <v>Наггетсы Хрустящие 0,3кг ТМ Зареченские  ПОКОМ</v>
          </cell>
          <cell r="D281">
            <v>8</v>
          </cell>
          <cell r="F281">
            <v>69</v>
          </cell>
        </row>
        <row r="282">
          <cell r="A282" t="str">
            <v>Наггетсы Хрустящие ТМ Зареченские. ВЕС ПОКОМ</v>
          </cell>
          <cell r="D282">
            <v>24</v>
          </cell>
          <cell r="F282">
            <v>811.01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80</v>
          </cell>
          <cell r="F283">
            <v>80</v>
          </cell>
        </row>
        <row r="284">
          <cell r="A284" t="str">
            <v>Оригинальная с перцем с/к  СПК</v>
          </cell>
          <cell r="D284">
            <v>305.35000000000002</v>
          </cell>
          <cell r="F284">
            <v>305.35000000000002</v>
          </cell>
        </row>
        <row r="285">
          <cell r="A285" t="str">
            <v>Особая вареная  СПК</v>
          </cell>
          <cell r="D285">
            <v>6</v>
          </cell>
          <cell r="F285">
            <v>6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2</v>
          </cell>
          <cell r="F286">
            <v>2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8</v>
          </cell>
          <cell r="F287">
            <v>204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93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16</v>
          </cell>
          <cell r="F289">
            <v>922</v>
          </cell>
        </row>
        <row r="290">
          <cell r="A290" t="str">
            <v>Пельмени Бигбули с мясом, Горячая штучка 0,43кг  ПОКОМ</v>
          </cell>
          <cell r="D290">
            <v>1</v>
          </cell>
          <cell r="F290">
            <v>242</v>
          </cell>
        </row>
        <row r="291">
          <cell r="A291" t="str">
            <v>Пельмени Бигбули с мясом, Горячая штучка 0,9кг  ПОКОМ</v>
          </cell>
          <cell r="D291">
            <v>1203</v>
          </cell>
          <cell r="F291">
            <v>1564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32</v>
          </cell>
          <cell r="F292">
            <v>801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291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10</v>
          </cell>
          <cell r="F294">
            <v>359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988</v>
          </cell>
          <cell r="F295">
            <v>3210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38</v>
          </cell>
          <cell r="F296">
            <v>1646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5.4</v>
          </cell>
          <cell r="F297">
            <v>215.7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20</v>
          </cell>
          <cell r="F298">
            <v>1100.4000000000001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1624</v>
          </cell>
          <cell r="F299">
            <v>3750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14</v>
          </cell>
          <cell r="F300">
            <v>1251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D301">
            <v>13</v>
          </cell>
          <cell r="F301">
            <v>41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D302">
            <v>17</v>
          </cell>
          <cell r="F302">
            <v>66</v>
          </cell>
        </row>
        <row r="303">
          <cell r="A303" t="str">
            <v>Пельмени Жемчужные сфера 1,0кг ТМ Зареченские  ПОКОМ</v>
          </cell>
          <cell r="D303">
            <v>6</v>
          </cell>
          <cell r="F303">
            <v>18</v>
          </cell>
        </row>
        <row r="304">
          <cell r="A304" t="str">
            <v>Пельмени Медвежьи ушки с фермерскими сливками 0,7кг  ПОКОМ</v>
          </cell>
          <cell r="D304">
            <v>6</v>
          </cell>
          <cell r="F304">
            <v>283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314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160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13</v>
          </cell>
          <cell r="F307">
            <v>1390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2</v>
          </cell>
          <cell r="F308">
            <v>209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505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6</v>
          </cell>
          <cell r="F310">
            <v>561</v>
          </cell>
        </row>
        <row r="311">
          <cell r="A311" t="str">
            <v>Пельмени Сочные сфера 0,8 кг ТМ Стародворье  ПОКОМ</v>
          </cell>
          <cell r="F311">
            <v>55</v>
          </cell>
        </row>
        <row r="312">
          <cell r="A312" t="str">
            <v>Пельмени Татарские 0,4кг ТМ Особый рецепт  ПОКОМ</v>
          </cell>
          <cell r="F312">
            <v>89</v>
          </cell>
        </row>
        <row r="313">
          <cell r="A313" t="str">
            <v>Пипперони с/к "Эликатессе" 0,10 кг.шт.  СПК</v>
          </cell>
          <cell r="D313">
            <v>83</v>
          </cell>
          <cell r="F313">
            <v>83</v>
          </cell>
        </row>
        <row r="314">
          <cell r="A314" t="str">
            <v>Пипперони с/к "Эликатессе" 0,20 кг.шт.  СПК</v>
          </cell>
          <cell r="D314">
            <v>2</v>
          </cell>
          <cell r="F314">
            <v>2</v>
          </cell>
        </row>
        <row r="315">
          <cell r="A315" t="str">
            <v>Пирожки с мясом 0,3кг ТМ Зареченские  ПОКОМ</v>
          </cell>
          <cell r="D315">
            <v>3</v>
          </cell>
          <cell r="F315">
            <v>18</v>
          </cell>
        </row>
        <row r="316">
          <cell r="A316" t="str">
            <v>Пирожки с мясом 3,7кг ВЕС ТМ Зареченские  ПОКОМ</v>
          </cell>
          <cell r="F316">
            <v>207.2</v>
          </cell>
        </row>
        <row r="317">
          <cell r="A317" t="str">
            <v>Пирожки с мясом, картофелем и грибами 0,3кг ТМ Зареченские  ПОКОМ</v>
          </cell>
          <cell r="D317">
            <v>1</v>
          </cell>
          <cell r="F317">
            <v>15</v>
          </cell>
        </row>
        <row r="318">
          <cell r="A318" t="str">
            <v>Пирожки с яблоком и грушей 0,3кг ТМ Зареченские  ПОКОМ</v>
          </cell>
          <cell r="F318">
            <v>6</v>
          </cell>
        </row>
        <row r="319">
          <cell r="A319" t="str">
            <v>Пирожки с яблоком и грушей ВЕС ТМ Зареченские  ПОКОМ</v>
          </cell>
          <cell r="F319">
            <v>62.9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20</v>
          </cell>
          <cell r="F320">
            <v>20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35</v>
          </cell>
          <cell r="F321">
            <v>35</v>
          </cell>
        </row>
        <row r="322">
          <cell r="A322" t="str">
            <v>Плавленый Сыр 45% "С грибами" СТМ "ПапаМожет 180гр  ОСТАНКИНО</v>
          </cell>
          <cell r="D322">
            <v>28</v>
          </cell>
          <cell r="F322">
            <v>28</v>
          </cell>
        </row>
        <row r="323">
          <cell r="A323" t="str">
            <v>Покровская вареная 0,47 кг шт.  СПК</v>
          </cell>
          <cell r="D323">
            <v>23</v>
          </cell>
          <cell r="F323">
            <v>23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16</v>
          </cell>
          <cell r="F324">
            <v>16</v>
          </cell>
        </row>
        <row r="325">
          <cell r="A325" t="str">
            <v>Ричеза с/к 230 гр.шт.  СПК</v>
          </cell>
          <cell r="D325">
            <v>358</v>
          </cell>
          <cell r="F325">
            <v>358</v>
          </cell>
        </row>
        <row r="326">
          <cell r="A326" t="str">
            <v>Сальчетти с/к 230 гр.шт.  СПК</v>
          </cell>
          <cell r="D326">
            <v>256</v>
          </cell>
          <cell r="F326">
            <v>265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48</v>
          </cell>
          <cell r="F327">
            <v>48</v>
          </cell>
        </row>
        <row r="328">
          <cell r="A328" t="str">
            <v>Салями Трюфель с/в "Эликатессе" 0,16 кг.шт.  СПК</v>
          </cell>
          <cell r="D328">
            <v>162</v>
          </cell>
          <cell r="F328">
            <v>162</v>
          </cell>
        </row>
        <row r="329">
          <cell r="A329" t="str">
            <v>Салями Финская с/к 235 гр.шт. "Высокий вкус"  СПК</v>
          </cell>
          <cell r="D329">
            <v>2</v>
          </cell>
          <cell r="F329">
            <v>2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157</v>
          </cell>
          <cell r="F330">
            <v>157</v>
          </cell>
        </row>
        <row r="331">
          <cell r="A331" t="str">
            <v>Сардельки "Необыкновенные" (в ср.защ.атм.)  СПК</v>
          </cell>
          <cell r="D331">
            <v>10</v>
          </cell>
          <cell r="F331">
            <v>10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111.56699999999999</v>
          </cell>
          <cell r="F332">
            <v>111.56699999999999</v>
          </cell>
        </row>
        <row r="333">
          <cell r="A333" t="str">
            <v>Семейная с чесночком Экстра вареная  СПК</v>
          </cell>
          <cell r="D333">
            <v>24.5</v>
          </cell>
          <cell r="F333">
            <v>24.5</v>
          </cell>
        </row>
        <row r="334">
          <cell r="A334" t="str">
            <v>Семейная с чесночком Экстра вареная 0,5 кг.шт.  СПК</v>
          </cell>
          <cell r="D334">
            <v>7</v>
          </cell>
          <cell r="F334">
            <v>7</v>
          </cell>
        </row>
        <row r="335">
          <cell r="A335" t="str">
            <v>Сервелат Европейский в/к, в/с 0,38 кг.шт.термофор.пак  СПК</v>
          </cell>
          <cell r="D335">
            <v>24</v>
          </cell>
          <cell r="F335">
            <v>24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139</v>
          </cell>
          <cell r="F336">
            <v>139</v>
          </cell>
        </row>
        <row r="337">
          <cell r="A337" t="str">
            <v>Сервелат Финский в/к 0,38 кг.шт. термофор.пак.  СПК</v>
          </cell>
          <cell r="D337">
            <v>157</v>
          </cell>
          <cell r="F337">
            <v>157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88</v>
          </cell>
          <cell r="F338">
            <v>88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520</v>
          </cell>
          <cell r="F339">
            <v>520</v>
          </cell>
        </row>
        <row r="340">
          <cell r="A340" t="str">
            <v>Сибирская особая с/к 0,235 кг шт.  СПК</v>
          </cell>
          <cell r="D340">
            <v>288</v>
          </cell>
          <cell r="F340">
            <v>288</v>
          </cell>
        </row>
        <row r="341">
          <cell r="A341" t="str">
            <v>Славянская п/к 0,38 кг шт.термофор.пак.  СПК</v>
          </cell>
          <cell r="D341">
            <v>10</v>
          </cell>
          <cell r="F341">
            <v>10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142.6</v>
          </cell>
          <cell r="F342">
            <v>142.6</v>
          </cell>
        </row>
        <row r="343">
          <cell r="A343" t="str">
            <v>Смак-мени с картофелем и сочной грудинкой 1кг ТМ Зареченские ПОКОМ</v>
          </cell>
          <cell r="F343">
            <v>5</v>
          </cell>
        </row>
        <row r="344">
          <cell r="A344" t="str">
            <v>Сосиски "Баварские" 0,36 кг.шт. вак.упак.  СПК</v>
          </cell>
          <cell r="D344">
            <v>13</v>
          </cell>
          <cell r="F344">
            <v>13</v>
          </cell>
        </row>
        <row r="345">
          <cell r="A345" t="str">
            <v>Сосиски "Молочные" 0,36 кг.шт. вак.упак.  СПК</v>
          </cell>
          <cell r="D345">
            <v>36</v>
          </cell>
          <cell r="F345">
            <v>36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3</v>
          </cell>
          <cell r="F346">
            <v>3</v>
          </cell>
        </row>
        <row r="347">
          <cell r="A347" t="str">
            <v>Сосиски Мусульманские "Просто выгодно" (в ср.защ.атм.)  СПК</v>
          </cell>
          <cell r="D347">
            <v>16</v>
          </cell>
          <cell r="F347">
            <v>16</v>
          </cell>
        </row>
        <row r="348">
          <cell r="A348" t="str">
            <v>Сосиски Хот-дог ВЕС (лоток с ср.защ.атм.)   СПК</v>
          </cell>
          <cell r="D348">
            <v>64</v>
          </cell>
          <cell r="F348">
            <v>64</v>
          </cell>
        </row>
        <row r="349">
          <cell r="A349" t="str">
            <v>Сосисоны в темпуре ВЕС  ПОКОМ</v>
          </cell>
          <cell r="D349">
            <v>1.8</v>
          </cell>
          <cell r="F349">
            <v>16.2</v>
          </cell>
        </row>
        <row r="350">
          <cell r="A350" t="str">
            <v>Сочный мегачебурек ТМ Зареченские ВЕС ПОКОМ</v>
          </cell>
          <cell r="D350">
            <v>6.84</v>
          </cell>
          <cell r="F350">
            <v>229.911</v>
          </cell>
        </row>
        <row r="351">
          <cell r="A351" t="str">
            <v>Сыр "Пармезан" 40% колотый 100 гр  ОСТАНКИНО</v>
          </cell>
          <cell r="D351">
            <v>19</v>
          </cell>
          <cell r="F351">
            <v>19</v>
          </cell>
        </row>
        <row r="352">
          <cell r="A352" t="str">
            <v>Сыр "Пармезан" 40% кусок 180 гр  ОСТАНКИНО</v>
          </cell>
          <cell r="D352">
            <v>122</v>
          </cell>
          <cell r="F352">
            <v>124</v>
          </cell>
        </row>
        <row r="353">
          <cell r="A353" t="str">
            <v>Сыр Боккончини копченый 40% 100 гр.  ОСТАНКИНО</v>
          </cell>
          <cell r="D353">
            <v>126</v>
          </cell>
          <cell r="F353">
            <v>126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33</v>
          </cell>
          <cell r="F354">
            <v>33</v>
          </cell>
        </row>
        <row r="355">
          <cell r="A355" t="str">
            <v>Сыр колбасный копченый Папа Может 400 гр  ОСТАНКИНО</v>
          </cell>
          <cell r="D355">
            <v>7</v>
          </cell>
          <cell r="F355">
            <v>7</v>
          </cell>
        </row>
        <row r="356">
          <cell r="A356" t="str">
            <v>Сыр Останкино "Алтайский Gold" 50% вес  ОСТАНКИНО</v>
          </cell>
          <cell r="D356">
            <v>2.6</v>
          </cell>
          <cell r="F356">
            <v>2.6</v>
          </cell>
        </row>
        <row r="357">
          <cell r="A357" t="str">
            <v>Сыр ПАПА МОЖЕТ "Гауда Голд" 45% 180 г  ОСТАНКИНО</v>
          </cell>
          <cell r="D357">
            <v>449</v>
          </cell>
          <cell r="F357">
            <v>449</v>
          </cell>
        </row>
        <row r="358">
          <cell r="A358" t="str">
            <v>Сыр Папа Может "Гауда Голд", 45% брусок ВЕС ОСТАНКИНО</v>
          </cell>
          <cell r="D358">
            <v>18.7</v>
          </cell>
          <cell r="F358">
            <v>18.7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354</v>
          </cell>
          <cell r="F359">
            <v>354</v>
          </cell>
        </row>
        <row r="360">
          <cell r="A360" t="str">
            <v>Сыр Папа Может "Голландский традиционный", 45% брусок ВЕС ОСТАНКИНО</v>
          </cell>
          <cell r="D360">
            <v>35.5</v>
          </cell>
          <cell r="F360">
            <v>35.5</v>
          </cell>
        </row>
        <row r="361">
          <cell r="A361" t="str">
            <v>Сыр ПАПА МОЖЕТ "Министерский" 180гр, 45 %  ОСТАНКИНО</v>
          </cell>
          <cell r="D361">
            <v>71</v>
          </cell>
          <cell r="F361">
            <v>71</v>
          </cell>
        </row>
        <row r="362">
          <cell r="A362" t="str">
            <v>Сыр ПАПА МОЖЕТ "Папин завтрак" 180гр, 45 %  ОСТАНКИНО</v>
          </cell>
          <cell r="D362">
            <v>40</v>
          </cell>
          <cell r="F362">
            <v>40</v>
          </cell>
        </row>
        <row r="363">
          <cell r="A363" t="str">
            <v>Сыр Папа Может "Пошехонский" 45% вес (= 3 кг)  ОСТАНКИНО</v>
          </cell>
          <cell r="D363">
            <v>10</v>
          </cell>
          <cell r="F363">
            <v>10</v>
          </cell>
        </row>
        <row r="364">
          <cell r="A364" t="str">
            <v>Сыр ПАПА МОЖЕТ "Российский традиционный" 45% 180 г  ОСТАНКИНО</v>
          </cell>
          <cell r="D364">
            <v>878</v>
          </cell>
          <cell r="F364">
            <v>878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66.8</v>
          </cell>
          <cell r="F365">
            <v>66.8</v>
          </cell>
        </row>
        <row r="366">
          <cell r="A366" t="str">
            <v>Сыр ПАПА МОЖЕТ "Тильзитер" 45% 180 г  ОСТАНКИНО</v>
          </cell>
          <cell r="D366">
            <v>1</v>
          </cell>
          <cell r="F366">
            <v>1</v>
          </cell>
        </row>
        <row r="367">
          <cell r="A367" t="str">
            <v>Сыр Папа Может "Тильзитер", 45% брусок ВЕС   ОСТАНКИНО</v>
          </cell>
          <cell r="D367">
            <v>64.5</v>
          </cell>
          <cell r="F367">
            <v>64.5</v>
          </cell>
        </row>
        <row r="368">
          <cell r="A368" t="str">
            <v>Сыр Папа Может Гауда  45% 200гр   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Голландский  45% 200гр     Останкино</v>
          </cell>
          <cell r="D369">
            <v>366</v>
          </cell>
          <cell r="F369">
            <v>366</v>
          </cell>
        </row>
        <row r="370">
          <cell r="A370" t="str">
            <v>Сыр Папа Может Голландский 45%, нарез, 125г (9 шт)  Останкино</v>
          </cell>
          <cell r="D370">
            <v>288</v>
          </cell>
          <cell r="F370">
            <v>288</v>
          </cell>
        </row>
        <row r="371">
          <cell r="A371" t="str">
            <v>Сыр Папа Может Российский  50% 200гр    Останкино</v>
          </cell>
          <cell r="D371">
            <v>268</v>
          </cell>
          <cell r="F371">
            <v>268</v>
          </cell>
        </row>
        <row r="372">
          <cell r="A372" t="str">
            <v>Сыр Папа Может Тильзитер   45% 200гр     Останкино</v>
          </cell>
          <cell r="D372">
            <v>344</v>
          </cell>
          <cell r="F372">
            <v>347</v>
          </cell>
        </row>
        <row r="373">
          <cell r="A373" t="str">
            <v>Сыр Папа Может Тильзитер 50%, нарезка 125г  Останкино</v>
          </cell>
          <cell r="D373">
            <v>16</v>
          </cell>
          <cell r="F373">
            <v>16</v>
          </cell>
        </row>
        <row r="374">
          <cell r="A374" t="str">
            <v>Сыр Плавл. Сливочный 55% 190гр  Останкино</v>
          </cell>
          <cell r="D374">
            <v>1</v>
          </cell>
          <cell r="F374">
            <v>1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65</v>
          </cell>
          <cell r="F375">
            <v>65</v>
          </cell>
        </row>
        <row r="376">
          <cell r="A376" t="str">
            <v>Сыр полутвердый "Тильзитер" 45%, ВЕС брус ТМ "Папа может"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178</v>
          </cell>
          <cell r="F377">
            <v>178</v>
          </cell>
        </row>
        <row r="378">
          <cell r="A378" t="str">
            <v>Сыр Скаморца свежий 40% 100 гр.  ОСТАНКИНО</v>
          </cell>
          <cell r="D378">
            <v>159</v>
          </cell>
          <cell r="F378">
            <v>159</v>
          </cell>
        </row>
        <row r="379">
          <cell r="A379" t="str">
            <v>Сыр творожный с зеленью 60% Папа может 140 гр.  ОСТАНКИНО</v>
          </cell>
          <cell r="D379">
            <v>21</v>
          </cell>
          <cell r="F379">
            <v>21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8</v>
          </cell>
          <cell r="F380">
            <v>8</v>
          </cell>
        </row>
        <row r="381">
          <cell r="A381" t="str">
            <v>Сыр Чечил копченый 43% 100г/6шт ТМ Папа Может  ОСТАНКИНО</v>
          </cell>
          <cell r="D381">
            <v>179</v>
          </cell>
          <cell r="F381">
            <v>179</v>
          </cell>
        </row>
        <row r="382">
          <cell r="A382" t="str">
            <v>Сыр Чечил свежий 45% 100г/6шт ТМ Папа Может  ОСТАНКИНО</v>
          </cell>
          <cell r="D382">
            <v>274</v>
          </cell>
          <cell r="F382">
            <v>274</v>
          </cell>
        </row>
        <row r="383">
          <cell r="A383" t="str">
            <v>Сыч/Прод Коровино Российский 50% 200г СЗМЖ  ОСТАНКИНО</v>
          </cell>
          <cell r="D383">
            <v>108</v>
          </cell>
          <cell r="F383">
            <v>108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13</v>
          </cell>
          <cell r="F384">
            <v>13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379.5</v>
          </cell>
          <cell r="F385">
            <v>379.5</v>
          </cell>
        </row>
        <row r="386">
          <cell r="A386" t="str">
            <v>Сыч/Прод Коровино Тильзитер 50% 200г СЗМЖ  ОСТАНКИНО</v>
          </cell>
          <cell r="D386">
            <v>110</v>
          </cell>
          <cell r="F386">
            <v>110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243.3</v>
          </cell>
          <cell r="F387">
            <v>243.3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9</v>
          </cell>
          <cell r="F388">
            <v>9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172</v>
          </cell>
          <cell r="F389">
            <v>172</v>
          </cell>
        </row>
        <row r="390">
          <cell r="A390" t="str">
            <v>Торо Неро с/в "Эликатессе" 140 гр.шт.  СПК</v>
          </cell>
          <cell r="D390">
            <v>119</v>
          </cell>
          <cell r="F390">
            <v>119</v>
          </cell>
        </row>
        <row r="391">
          <cell r="A391" t="str">
            <v>Уши свиные копченые к пиву 0,15кг нар. д/ф шт.  СПК</v>
          </cell>
          <cell r="D391">
            <v>23</v>
          </cell>
          <cell r="F391">
            <v>23</v>
          </cell>
        </row>
        <row r="392">
          <cell r="A392" t="str">
            <v>Фестивальная пора с/к 100 гр.шт.нар. (лоток с ср.защ.атм.)  СПК</v>
          </cell>
          <cell r="D392">
            <v>412</v>
          </cell>
          <cell r="F392">
            <v>412</v>
          </cell>
        </row>
        <row r="393">
          <cell r="A393" t="str">
            <v>Фестивальная пора с/к 235 гр.шт.  СПК</v>
          </cell>
          <cell r="D393">
            <v>1123.5</v>
          </cell>
          <cell r="F393">
            <v>1123.5</v>
          </cell>
        </row>
        <row r="394">
          <cell r="A394" t="str">
            <v>Фестивальная пора с/к термоус.пак  СПК</v>
          </cell>
          <cell r="D394">
            <v>7.6</v>
          </cell>
          <cell r="F394">
            <v>7.6</v>
          </cell>
        </row>
        <row r="395">
          <cell r="A395" t="str">
            <v>Фуэт с/в "Эликатессе" 160 гр.шт.  СПК</v>
          </cell>
          <cell r="D395">
            <v>251</v>
          </cell>
          <cell r="F395">
            <v>255</v>
          </cell>
        </row>
        <row r="396">
          <cell r="A396" t="str">
            <v>Хинкали Классические ТМ Зареченские ВЕС ПОКОМ</v>
          </cell>
          <cell r="F396">
            <v>75</v>
          </cell>
        </row>
        <row r="397">
          <cell r="A397" t="str">
            <v>Хотстеры с сыром 0,25кг ТМ Горячая штучка  ПОКОМ</v>
          </cell>
          <cell r="D397">
            <v>3</v>
          </cell>
          <cell r="F397">
            <v>360</v>
          </cell>
        </row>
        <row r="398">
          <cell r="A398" t="str">
            <v>Хотстеры ТМ Горячая штучка ТС Хотстеры 0,25 кг зам  ПОКОМ</v>
          </cell>
          <cell r="D398">
            <v>1225</v>
          </cell>
          <cell r="F398">
            <v>2484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14</v>
          </cell>
          <cell r="F399">
            <v>544</v>
          </cell>
        </row>
        <row r="400">
          <cell r="A400" t="str">
            <v>Хрустящие крылышки ТМ Горячая штучка 0,3 кг зам  ПОКОМ</v>
          </cell>
          <cell r="D400">
            <v>1</v>
          </cell>
          <cell r="F400">
            <v>514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27.6</v>
          </cell>
        </row>
        <row r="402">
          <cell r="A402" t="str">
            <v>Чебупай сочное яблоко ТМ Горячая штучка 0,2 кг зам.  ПОКОМ</v>
          </cell>
          <cell r="F402">
            <v>188</v>
          </cell>
        </row>
        <row r="403">
          <cell r="A403" t="str">
            <v>Чебупай спелая вишня ТМ Горячая штучка 0,2 кг зам.  ПОКОМ</v>
          </cell>
          <cell r="F403">
            <v>330</v>
          </cell>
        </row>
        <row r="404">
          <cell r="A404" t="str">
            <v>Чебупели Курочка гриль ТМ Горячая штучка, 0,3 кг зам  ПОКОМ</v>
          </cell>
          <cell r="D404">
            <v>5</v>
          </cell>
          <cell r="F404">
            <v>339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2413</v>
          </cell>
          <cell r="F405">
            <v>4048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4821</v>
          </cell>
          <cell r="F406">
            <v>7836</v>
          </cell>
        </row>
        <row r="407">
          <cell r="A407" t="str">
            <v>Чебуреки Мясные вес 2,7 кг ТМ Зареченские ВЕС ПОКОМ</v>
          </cell>
          <cell r="F407">
            <v>18.899999999999999</v>
          </cell>
        </row>
        <row r="408">
          <cell r="A408" t="str">
            <v>Чебуреки сочные ВЕС ТМ Зареченские  ПОКОМ</v>
          </cell>
          <cell r="D408">
            <v>15</v>
          </cell>
          <cell r="F408">
            <v>445.01100000000002</v>
          </cell>
        </row>
        <row r="409">
          <cell r="A409" t="str">
            <v>Шпикачки Русские (черева) (в ср.защ.атм.) "Высокий вкус"  СПК</v>
          </cell>
          <cell r="D409">
            <v>107.5</v>
          </cell>
          <cell r="F409">
            <v>107.5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261</v>
          </cell>
          <cell r="F410">
            <v>261</v>
          </cell>
        </row>
        <row r="411">
          <cell r="A411" t="str">
            <v>Юбилейная с/к 0,10 кг.шт. нарезка (лоток с ср.защ.атм.)  СПК</v>
          </cell>
          <cell r="D411">
            <v>93</v>
          </cell>
          <cell r="F411">
            <v>93</v>
          </cell>
        </row>
        <row r="412">
          <cell r="A412" t="str">
            <v>Юбилейная с/к 0,235 кг.шт.  СПК</v>
          </cell>
          <cell r="D412">
            <v>1072</v>
          </cell>
          <cell r="F412">
            <v>1072</v>
          </cell>
        </row>
        <row r="413">
          <cell r="A413" t="str">
            <v>Итого</v>
          </cell>
          <cell r="D413">
            <v>155179.01800000001</v>
          </cell>
          <cell r="F413">
            <v>309466.37599999999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30.08.2024 - 30.08.2024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123.99299999999999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92.271000000000001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390.995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25.042000000000002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775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961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210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-6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36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66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115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97.385999999999996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1182.75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81.39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90.04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58.25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55.704000000000001</v>
          </cell>
        </row>
        <row r="31">
          <cell r="A31" t="str">
            <v xml:space="preserve"> 240  Колбаса Салями охотничья, ВЕС. ПОКОМ</v>
          </cell>
          <cell r="D31">
            <v>7.3710000000000004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97.840999999999994</v>
          </cell>
        </row>
        <row r="33">
          <cell r="A33" t="str">
            <v xml:space="preserve"> 247  Сардельки Нежные, ВЕС.  ПОКОМ</v>
          </cell>
          <cell r="D33">
            <v>27.422000000000001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46.594000000000001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284.96800000000002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7.9610000000000003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30.285</v>
          </cell>
        </row>
        <row r="38">
          <cell r="A38" t="str">
            <v xml:space="preserve"> 263  Шпикачки Стародворские, ВЕС.  ПОКОМ</v>
          </cell>
          <cell r="D38">
            <v>21.611999999999998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31.446000000000002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27.242999999999999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29.390999999999998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489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398</v>
          </cell>
        </row>
        <row r="45">
          <cell r="A45" t="str">
            <v xml:space="preserve"> 283  Сосиски Сочинки, ВЕС, ТМ Стародворье ПОКОМ</v>
          </cell>
          <cell r="D45">
            <v>93.744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195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58.005000000000003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354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619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21.201000000000001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30.445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257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408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202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124.783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259.21600000000001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25.533999999999999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7.64</v>
          </cell>
        </row>
        <row r="60">
          <cell r="A60" t="str">
            <v xml:space="preserve"> 318  Сосиски Датские ТМ Зареченские, ВЕС  ПОКОМ</v>
          </cell>
          <cell r="D60">
            <v>531.27499999999998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663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499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311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92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79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205.483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51</v>
          </cell>
        </row>
        <row r="69">
          <cell r="A69" t="str">
            <v xml:space="preserve"> 335  Колбаса Сливушка ТМ Вязанка. ВЕС.  ПОКОМ </v>
          </cell>
          <cell r="D69">
            <v>54.256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491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431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80.491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56.298999999999999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143.886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77.856999999999999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25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77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95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33.856999999999999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160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219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274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66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800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1.51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1434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1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21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104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22.286999999999999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4.056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79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44.765000000000001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23.2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28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40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18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101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70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92.7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909.50900000000001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1357.797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1278.145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39.216000000000001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29</v>
          </cell>
        </row>
        <row r="112">
          <cell r="A112" t="str">
            <v xml:space="preserve"> 472  Колбаса Молочная ВЕС ТМ Зареченские  ПОКОМ</v>
          </cell>
          <cell r="D112">
            <v>11.023999999999999</v>
          </cell>
        </row>
        <row r="113">
          <cell r="A113" t="str">
            <v xml:space="preserve"> 473  Ветчина Рубленая ВЕС ТМ Зареченские  ПОКОМ</v>
          </cell>
          <cell r="D113">
            <v>4.01</v>
          </cell>
        </row>
        <row r="114">
          <cell r="A114" t="str">
            <v xml:space="preserve"> 474  Колбаса Молочная 0,4кг ТМ Зареченские  ПОКОМ</v>
          </cell>
          <cell r="D114">
            <v>3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2</v>
          </cell>
        </row>
        <row r="116">
          <cell r="A116" t="str">
            <v xml:space="preserve"> 477  Ветчина Рубленая 0,4кг ТМ Зареченские  ПОКОМ</v>
          </cell>
          <cell r="D116">
            <v>3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14.708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10.683999999999999</v>
          </cell>
        </row>
        <row r="119">
          <cell r="A119" t="str">
            <v xml:space="preserve"> 481  Колбаса Филейная оригинальная ВЕС 1,87кг ТМ Особый рецепт большой батон  ПОКОМ</v>
          </cell>
          <cell r="D119">
            <v>1.8</v>
          </cell>
        </row>
        <row r="120">
          <cell r="A120" t="str">
            <v xml:space="preserve"> 486  Колбаски Бюргерсы с сыром 0,27кг ТМ Баварушка  ПОКОМ</v>
          </cell>
          <cell r="D120">
            <v>51</v>
          </cell>
        </row>
        <row r="121">
          <cell r="A121" t="str">
            <v>3215 ВЕТЧ.МЯСНАЯ Папа может п/о 0.4кг 8шт.    ОСТАНКИНО</v>
          </cell>
          <cell r="D121">
            <v>69</v>
          </cell>
        </row>
        <row r="122">
          <cell r="A122" t="str">
            <v>3812 СОЧНЫЕ сос п/о мгс 2*2  ОСТАНКИНО</v>
          </cell>
          <cell r="D122">
            <v>469.16899999999998</v>
          </cell>
        </row>
        <row r="123">
          <cell r="A123" t="str">
            <v>4063 МЯСНАЯ Папа может вар п/о_Л   ОСТАНКИНО</v>
          </cell>
          <cell r="D123">
            <v>621.62099999999998</v>
          </cell>
        </row>
        <row r="124">
          <cell r="A124" t="str">
            <v>4117 ЭКСТРА Папа может с/к в/у_Л   ОСТАНКИНО</v>
          </cell>
          <cell r="D124">
            <v>9.0649999999999995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24.352</v>
          </cell>
        </row>
        <row r="126">
          <cell r="A126" t="str">
            <v>4813 ФИЛЕЙНАЯ Папа может вар п/о_Л   ОСТАНКИНО</v>
          </cell>
          <cell r="D126">
            <v>136.55099999999999</v>
          </cell>
        </row>
        <row r="127">
          <cell r="A127" t="str">
            <v>4993 САЛЯМИ ИТАЛЬЯНСКАЯ с/к в/у 1/250*8_120c ОСТАНКИНО</v>
          </cell>
          <cell r="D127">
            <v>73</v>
          </cell>
        </row>
        <row r="128">
          <cell r="A128" t="str">
            <v>5246 ДОКТОРСКАЯ ПРЕМИУМ вар б/о мгс_30с ОСТАНКИНО</v>
          </cell>
          <cell r="D128">
            <v>7.4320000000000004</v>
          </cell>
        </row>
        <row r="129">
          <cell r="A129" t="str">
            <v>5341 СЕРВЕЛАТ ОХОТНИЧИЙ в/к в/у  ОСТАНКИНО</v>
          </cell>
          <cell r="D129">
            <v>197.505</v>
          </cell>
        </row>
        <row r="130">
          <cell r="A130" t="str">
            <v>5483 ЭКСТРА Папа может с/к в/у 1/250 8шт.   ОСТАНКИНО</v>
          </cell>
          <cell r="D130">
            <v>287</v>
          </cell>
        </row>
        <row r="131">
          <cell r="A131" t="str">
            <v>5544 Сервелат Финский в/к в/у_45с НОВАЯ ОСТАНКИНО</v>
          </cell>
          <cell r="D131">
            <v>420.92399999999998</v>
          </cell>
        </row>
        <row r="132">
          <cell r="A132" t="str">
            <v>5682 САЛЯМИ МЕЛКОЗЕРНЕНАЯ с/к в/у 1/120_60с   ОСТАНКИНО</v>
          </cell>
          <cell r="D132">
            <v>1061</v>
          </cell>
        </row>
        <row r="133">
          <cell r="A133" t="str">
            <v>5698 СЫТНЫЕ Папа может сар б/о мгс 1*3_Маяк  ОСТАНКИНО</v>
          </cell>
          <cell r="D133">
            <v>98.643000000000001</v>
          </cell>
        </row>
        <row r="134">
          <cell r="A134" t="str">
            <v>5706 АРОМАТНАЯ Папа может с/к в/у 1/250 8шт.  ОСТАНКИНО</v>
          </cell>
          <cell r="D134">
            <v>198</v>
          </cell>
        </row>
        <row r="135">
          <cell r="A135" t="str">
            <v>5708 ПОСОЛЬСКАЯ Папа может с/к в/у ОСТАНКИНО</v>
          </cell>
          <cell r="D135">
            <v>5.4779999999999998</v>
          </cell>
        </row>
        <row r="136">
          <cell r="A136" t="str">
            <v>5820 СЛИВОЧНЫЕ Папа может сос п/о мгс 2*2_45с   ОСТАНКИНО</v>
          </cell>
          <cell r="D136">
            <v>35.055</v>
          </cell>
        </row>
        <row r="137">
          <cell r="A137" t="str">
            <v>5851 ЭКСТРА Папа может вар п/о   ОСТАНКИНО</v>
          </cell>
          <cell r="D137">
            <v>101.264</v>
          </cell>
        </row>
        <row r="138">
          <cell r="A138" t="str">
            <v>5931 ОХОТНИЧЬЯ Папа может с/к в/у 1/220 8шт.   ОСТАНКИНО</v>
          </cell>
          <cell r="D138">
            <v>188</v>
          </cell>
        </row>
        <row r="139">
          <cell r="A139" t="str">
            <v>5992 ВРЕМЯ ОКРОШКИ Папа может вар п/о 0.4кг   ОСТАНКИНО</v>
          </cell>
          <cell r="D139">
            <v>266</v>
          </cell>
        </row>
        <row r="140">
          <cell r="A140" t="str">
            <v>6113 СОЧНЫЕ сос п/о мгс 1*6_Ашан  ОСТАНКИНО</v>
          </cell>
          <cell r="D140">
            <v>783.01</v>
          </cell>
        </row>
        <row r="141">
          <cell r="A141" t="str">
            <v>6206 СВИНИНА ПО-ДОМАШНЕМУ к/в мл/к в/у 0.3кг  ОСТАНКИНО</v>
          </cell>
          <cell r="D141">
            <v>139</v>
          </cell>
        </row>
        <row r="142">
          <cell r="A142" t="str">
            <v>6228 МЯСНОЕ АССОРТИ к/з с/н мгс 1/90 10шт.  ОСТАНКИНО</v>
          </cell>
          <cell r="D142">
            <v>194</v>
          </cell>
        </row>
        <row r="143">
          <cell r="A143" t="str">
            <v>6247 ДОМАШНЯЯ Папа может вар п/о 0,4кг 8шт.  ОСТАНКИНО</v>
          </cell>
          <cell r="D143">
            <v>108</v>
          </cell>
        </row>
        <row r="144">
          <cell r="A144" t="str">
            <v>6268 ГОВЯЖЬЯ Папа может вар п/о 0,4кг 8 шт.  ОСТАНКИНО</v>
          </cell>
          <cell r="D144">
            <v>98</v>
          </cell>
        </row>
        <row r="145">
          <cell r="A145" t="str">
            <v>6303 МЯСНЫЕ Папа может сос п/о мгс 1.5*3  ОСТАНКИНО</v>
          </cell>
          <cell r="D145">
            <v>147.173</v>
          </cell>
        </row>
        <row r="146">
          <cell r="A146" t="str">
            <v>6325 ДОКТОРСКАЯ ПРЕМИУМ вар п/о 0.4кг 8шт.  ОСТАНКИНО</v>
          </cell>
          <cell r="D146">
            <v>202</v>
          </cell>
        </row>
        <row r="147">
          <cell r="A147" t="str">
            <v>6333 МЯСНАЯ Папа может вар п/о 0.4кг 8шт.  ОСТАНКИНО</v>
          </cell>
          <cell r="D147">
            <v>2181</v>
          </cell>
        </row>
        <row r="148">
          <cell r="A148" t="str">
            <v>6340 ДОМАШНИЙ РЕЦЕПТ Коровино 0.5кг 8шт.  ОСТАНКИНО</v>
          </cell>
          <cell r="D148">
            <v>214</v>
          </cell>
        </row>
        <row r="149">
          <cell r="A149" t="str">
            <v>6341 ДОМАШНИЙ РЕЦЕПТ СО ШПИКОМ Коровино 0.5кг  ОСТАНКИНО</v>
          </cell>
          <cell r="D149">
            <v>17</v>
          </cell>
        </row>
        <row r="150">
          <cell r="A150" t="str">
            <v>6353 ЭКСТРА Папа может вар п/о 0.4кг 8шт.  ОСТАНКИНО</v>
          </cell>
          <cell r="D150">
            <v>870</v>
          </cell>
        </row>
        <row r="151">
          <cell r="A151" t="str">
            <v>6392 ФИЛЕЙНАЯ Папа может вар п/о 0.4кг. ОСТАНКИНО</v>
          </cell>
          <cell r="D151">
            <v>1694</v>
          </cell>
        </row>
        <row r="152">
          <cell r="A152" t="str">
            <v>6426 КЛАССИЧЕСКАЯ ПМ вар п/о 0.3кг 8шт.  ОСТАНКИНО</v>
          </cell>
          <cell r="D152">
            <v>702</v>
          </cell>
        </row>
        <row r="153">
          <cell r="A153" t="str">
            <v>6453 ЭКСТРА Папа может с/к с/н в/у 1/100 14шт.   ОСТАНКИНО</v>
          </cell>
          <cell r="D153">
            <v>671</v>
          </cell>
        </row>
        <row r="154">
          <cell r="A154" t="str">
            <v>6454 АРОМАТНАЯ с/к с/н в/у 1/100 14шт.  ОСТАНКИНО</v>
          </cell>
          <cell r="D154">
            <v>469</v>
          </cell>
        </row>
        <row r="155">
          <cell r="A155" t="str">
            <v>6459 СЕРВЕЛАТ ШВЕЙЦАРСК. в/к с/н в/у 1/100*10  ОСТАНКИНО</v>
          </cell>
          <cell r="D155">
            <v>46</v>
          </cell>
        </row>
        <row r="156">
          <cell r="A156" t="str">
            <v>6470 ВЕТЧ.МРАМОРНАЯ в/у_45с  ОСТАНКИНО</v>
          </cell>
          <cell r="D156">
            <v>4.87</v>
          </cell>
        </row>
        <row r="157">
          <cell r="A157" t="str">
            <v>6527 ШПИКАЧКИ СОЧНЫЕ ПМ сар б/о мгс 1*3 45с ОСТАНКИНО</v>
          </cell>
          <cell r="D157">
            <v>154.66900000000001</v>
          </cell>
        </row>
        <row r="158">
          <cell r="A158" t="str">
            <v>6586 МРАМОРНАЯ И БАЛЫКОВАЯ в/к с/н мгс 1/90 ОСТАНКИНО</v>
          </cell>
          <cell r="D158">
            <v>106</v>
          </cell>
        </row>
        <row r="159">
          <cell r="A159" t="str">
            <v>6602 БАВАРСКИЕ ПМ сос ц/о мгс 0,35кг 8шт.  ОСТАНКИНО</v>
          </cell>
          <cell r="D159">
            <v>69</v>
          </cell>
        </row>
        <row r="160">
          <cell r="A160" t="str">
            <v>6661 СОЧНЫЙ ГРИЛЬ ПМ сос п/о мгс 1.5*4_Маяк  ОСТАНКИНО</v>
          </cell>
          <cell r="D160">
            <v>12.372999999999999</v>
          </cell>
        </row>
        <row r="161">
          <cell r="A161" t="str">
            <v>6666 БОЯНСКАЯ Папа может п/к в/у 0,28кг 8 шт. ОСТАНКИНО</v>
          </cell>
          <cell r="D161">
            <v>330</v>
          </cell>
        </row>
        <row r="162">
          <cell r="A162" t="str">
            <v>6683 СЕРВЕЛАТ ЗЕРНИСТЫЙ ПМ в/к в/у 0,35кг  ОСТАНКИНО</v>
          </cell>
          <cell r="D162">
            <v>1071</v>
          </cell>
        </row>
        <row r="163">
          <cell r="A163" t="str">
            <v>6684 СЕРВЕЛАТ КАРЕЛЬСКИЙ ПМ в/к в/у 0.28кг  ОСТАНКИНО</v>
          </cell>
          <cell r="D163">
            <v>899</v>
          </cell>
        </row>
        <row r="164">
          <cell r="A164" t="str">
            <v>6689 СЕРВЕЛАТ ОХОТНИЧИЙ ПМ в/к в/у 0,35кг 8шт  ОСТАНКИНО</v>
          </cell>
          <cell r="D164">
            <v>1863</v>
          </cell>
        </row>
        <row r="165">
          <cell r="A165" t="str">
            <v>6697 СЕРВЕЛАТ ФИНСКИЙ ПМ в/к в/у 0,35кг 8шт.  ОСТАНКИНО</v>
          </cell>
          <cell r="D165">
            <v>2554</v>
          </cell>
        </row>
        <row r="166">
          <cell r="A166" t="str">
            <v>6713 СОЧНЫЙ ГРИЛЬ ПМ сос п/о мгс 0.41кг 8шт.  ОСТАНКИНО</v>
          </cell>
          <cell r="D166">
            <v>383</v>
          </cell>
        </row>
        <row r="167">
          <cell r="A167" t="str">
            <v>6722 СОЧНЫЕ ПМ сос п/о мгс 0,41кг 10шт.  ОСТАНКИНО</v>
          </cell>
          <cell r="D167">
            <v>2774</v>
          </cell>
        </row>
        <row r="168">
          <cell r="A168" t="str">
            <v>6726 СЛИВОЧНЫЕ ПМ сос п/о мгс 0.41кг 10шт.  ОСТАНКИНО</v>
          </cell>
          <cell r="D168">
            <v>1015</v>
          </cell>
        </row>
        <row r="169">
          <cell r="A169" t="str">
            <v>6747 РУССКАЯ ПРЕМИУМ ПМ вар ф/о в/у  ОСТАНКИНО</v>
          </cell>
          <cell r="D169">
            <v>4.4249999999999998</v>
          </cell>
        </row>
        <row r="170">
          <cell r="A170" t="str">
            <v>6759 МОЛОЧНЫЕ ГОСТ сос ц/о мгс 0.4кг 7шт.  ОСТАНКИНО</v>
          </cell>
          <cell r="D170">
            <v>39</v>
          </cell>
        </row>
        <row r="171">
          <cell r="A171" t="str">
            <v>6761 МОЛОЧНЫЕ ГОСТ сос ц/о мгс 1*4  ОСТАНКИНО</v>
          </cell>
          <cell r="D171">
            <v>2.1480000000000001</v>
          </cell>
        </row>
        <row r="172">
          <cell r="A172" t="str">
            <v>6762 СЛИВОЧНЫЕ сос ц/о мгс 0.41кг 8шт.  ОСТАНКИНО</v>
          </cell>
          <cell r="D172">
            <v>91</v>
          </cell>
        </row>
        <row r="173">
          <cell r="A173" t="str">
            <v>6764 СЛИВОЧНЫЕ сос ц/о мгс 1*4  ОСТАНКИНО</v>
          </cell>
          <cell r="D173">
            <v>9.41</v>
          </cell>
        </row>
        <row r="174">
          <cell r="A174" t="str">
            <v>6765 РУБЛЕНЫЕ сос ц/о мгс 0.36кг 6шт.  ОСТАНКИНО</v>
          </cell>
          <cell r="D174">
            <v>180</v>
          </cell>
        </row>
        <row r="175">
          <cell r="A175" t="str">
            <v>6767 РУБЛЕНЫЕ сос ц/о мгс 1*4  ОСТАНКИНО</v>
          </cell>
          <cell r="D175">
            <v>30.809000000000001</v>
          </cell>
        </row>
        <row r="176">
          <cell r="A176" t="str">
            <v>6768 С СЫРОМ сос ц/о мгс 0.41кг 6шт.  ОСТАНКИНО</v>
          </cell>
          <cell r="D176">
            <v>26</v>
          </cell>
        </row>
        <row r="177">
          <cell r="A177" t="str">
            <v>6770 ИСПАНСКИЕ сос ц/о мгс 0.41кг 6шт.  ОСТАНКИНО</v>
          </cell>
          <cell r="D177">
            <v>31</v>
          </cell>
        </row>
        <row r="178">
          <cell r="A178" t="str">
            <v>6773 САЛЯМИ Папа может п/к в/у 0,28кг 8шт.  ОСТАНКИНО</v>
          </cell>
          <cell r="D178">
            <v>205</v>
          </cell>
        </row>
        <row r="179">
          <cell r="A179" t="str">
            <v>6777 МЯСНЫЕ С ГОВЯДИНОЙ ПМ сос п/о мгс 0.4кг  ОСТАНКИНО</v>
          </cell>
          <cell r="D179">
            <v>456</v>
          </cell>
        </row>
        <row r="180">
          <cell r="A180" t="str">
            <v>6785 ВЕНСКАЯ САЛЯМИ п/к в/у 0.33кг 8шт.  ОСТАНКИНО</v>
          </cell>
          <cell r="D180">
            <v>101</v>
          </cell>
        </row>
        <row r="181">
          <cell r="A181" t="str">
            <v>6787 СЕРВЕЛАТ КРЕМЛЕВСКИЙ в/к в/у 0,33кг 8шт.  ОСТАНКИНО</v>
          </cell>
          <cell r="D181">
            <v>77</v>
          </cell>
        </row>
        <row r="182">
          <cell r="A182" t="str">
            <v>6793 БАЛЫКОВАЯ в/к в/у 0,33кг 8шт.  ОСТАНКИНО</v>
          </cell>
          <cell r="D182">
            <v>185</v>
          </cell>
        </row>
        <row r="183">
          <cell r="A183" t="str">
            <v>6794 БАЛЫКОВАЯ в/к в/у  ОСТАНКИНО</v>
          </cell>
          <cell r="D183">
            <v>7.8760000000000003</v>
          </cell>
        </row>
        <row r="184">
          <cell r="A184" t="str">
            <v>6795 ОСТАНКИНСКАЯ в/к в/у 0,33кг 8шт.  ОСТАНКИНО</v>
          </cell>
          <cell r="D184">
            <v>8</v>
          </cell>
        </row>
        <row r="185">
          <cell r="A185" t="str">
            <v>6807 СЕРВЕЛАТ ЕВРОПЕЙСКИЙ в/к в/у 0,33кг 8шт.  ОСТАНКИНО</v>
          </cell>
          <cell r="D185">
            <v>27</v>
          </cell>
        </row>
        <row r="186">
          <cell r="A186" t="str">
            <v>6829 МОЛОЧНЫЕ КЛАССИЧЕСКИЕ сос п/о мгс 2*4_С  ОСТАНКИНО</v>
          </cell>
          <cell r="D186">
            <v>188.90299999999999</v>
          </cell>
        </row>
        <row r="187">
          <cell r="A187" t="str">
            <v>6834 ПОСОЛЬСКАЯ ПМ с/к с/н в/у 1/100 10шт.  ОСТАНКИНО</v>
          </cell>
          <cell r="D187">
            <v>63</v>
          </cell>
        </row>
        <row r="188">
          <cell r="A188" t="str">
            <v>6837 ФИЛЕЙНЫЕ Папа Может сос ц/о мгс 0.4кг  ОСТАНКИНО</v>
          </cell>
          <cell r="D188">
            <v>354</v>
          </cell>
        </row>
        <row r="189">
          <cell r="A189" t="str">
            <v>6852 МОЛОЧНЫЕ ПРЕМИУМ ПМ сос п/о в/ у 1/350  ОСТАНКИНО</v>
          </cell>
          <cell r="D189">
            <v>914</v>
          </cell>
        </row>
        <row r="190">
          <cell r="A190" t="str">
            <v>6853 МОЛОЧНЫЕ ПРЕМИУМ ПМ сос п/о мгс 1*6  ОСТАНКИНО</v>
          </cell>
          <cell r="D190">
            <v>39.924999999999997</v>
          </cell>
        </row>
        <row r="191">
          <cell r="A191" t="str">
            <v>6854 МОЛОЧНЫЕ ПРЕМИУМ ПМ сос п/о мгс 0.6кг  ОСТАНКИНО</v>
          </cell>
          <cell r="D191">
            <v>24</v>
          </cell>
        </row>
        <row r="192">
          <cell r="A192" t="str">
            <v>6861 ДОМАШНИЙ РЕЦЕПТ Коровино вар п/о  ОСТАНКИНО</v>
          </cell>
          <cell r="D192">
            <v>241.727</v>
          </cell>
        </row>
        <row r="193">
          <cell r="A193" t="str">
            <v>6862 ДОМАШНИЙ РЕЦЕПТ СО ШПИК. Коровино вар п/о  ОСТАНКИНО</v>
          </cell>
          <cell r="D193">
            <v>9.8569999999999993</v>
          </cell>
        </row>
        <row r="194">
          <cell r="A194" t="str">
            <v>6865 ВЕТЧ.НЕЖНАЯ Коровино п/о  ОСТАНКИНО</v>
          </cell>
          <cell r="D194">
            <v>182.125</v>
          </cell>
        </row>
        <row r="195">
          <cell r="A195" t="str">
            <v>6870 С ГОВЯДИНОЙ СН сос п/о мгс 1*6  ОСТАНКИНО</v>
          </cell>
          <cell r="D195">
            <v>5.4749999999999996</v>
          </cell>
        </row>
        <row r="196">
          <cell r="A196" t="str">
            <v>6901 МЯСНИКС ПМ сос б/о мгс 1/160 14шт.  ОСТАНКИНО</v>
          </cell>
          <cell r="D196">
            <v>51</v>
          </cell>
        </row>
        <row r="197">
          <cell r="A197" t="str">
            <v>6919 БЕКОН с/к с/н в/у 1/180 10шт.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118</v>
          </cell>
        </row>
        <row r="200">
          <cell r="A200" t="str">
            <v>БОНУС ДОМАШНИЙ РЕЦЕПТ Коровино 0.5кг 8шт. (6305)</v>
          </cell>
          <cell r="D200">
            <v>8</v>
          </cell>
        </row>
        <row r="201">
          <cell r="A201" t="str">
            <v>БОНУС ДОМАШНИЙ РЕЦЕПТ Коровино вар п/о (5324)</v>
          </cell>
          <cell r="D201">
            <v>1.99</v>
          </cell>
        </row>
        <row r="202">
          <cell r="A202" t="str">
            <v>БОНУС СОЧНЫЕ сос п/о мгс 0.41кг_UZ (6087)  ОСТАНКИНО</v>
          </cell>
          <cell r="D202">
            <v>4</v>
          </cell>
        </row>
        <row r="203">
          <cell r="A203" t="str">
            <v>БОНУС СОЧНЫЕ сос п/о мгс 1*6_UZ (6088)  ОСТАНКИНО</v>
          </cell>
          <cell r="D203">
            <v>57.96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186</v>
          </cell>
        </row>
        <row r="205">
          <cell r="A205" t="str">
            <v>БОНУС_Колбаса вареная Филейская ТМ Вязанка. ВЕС  ПОКОМ</v>
          </cell>
          <cell r="D205">
            <v>70.677000000000007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65</v>
          </cell>
        </row>
        <row r="207">
          <cell r="A207" t="str">
            <v>БОНУС_Мини-чебуречки с мясом  0,3кг ТМ Зареченские  ПОКОМ</v>
          </cell>
          <cell r="D207">
            <v>1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16.2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59</v>
          </cell>
        </row>
        <row r="210">
          <cell r="A210" t="str">
            <v>БОНУС_Сервелат Фирменный в/к 0,10 кг.шт. нарезка (лоток с ср.защ.атм.)  СПК</v>
          </cell>
          <cell r="D210">
            <v>6</v>
          </cell>
        </row>
        <row r="211">
          <cell r="A211" t="str">
            <v>БОНУС_Сервелат Фирменый в/к 0,10 кг.шт. нарезка (лоток с ср.защ.атм.)  СПК</v>
          </cell>
          <cell r="D211">
            <v>7</v>
          </cell>
        </row>
        <row r="212">
          <cell r="A212" t="str">
            <v>Бутербродная вареная 0,47 кг шт.  СПК</v>
          </cell>
          <cell r="D212">
            <v>18</v>
          </cell>
        </row>
        <row r="213">
          <cell r="A213" t="str">
            <v>Вацлавская п/к (черева) 390 гр.шт. термоус.пак  СПК</v>
          </cell>
          <cell r="D213">
            <v>56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70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382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226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107</v>
          </cell>
        </row>
        <row r="218">
          <cell r="A218" t="str">
            <v>Гуцульская с/к "КолбасГрад" 160 гр.шт. термоус. пак  СПК</v>
          </cell>
          <cell r="D218">
            <v>8</v>
          </cell>
        </row>
        <row r="219">
          <cell r="A219" t="str">
            <v>Дельгаро с/в "Эликатессе" 140 гр.шт.  СПК</v>
          </cell>
          <cell r="D219">
            <v>31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62</v>
          </cell>
        </row>
        <row r="221">
          <cell r="A221" t="str">
            <v>Докторская вареная в/с  СПК</v>
          </cell>
          <cell r="D221">
            <v>1.206</v>
          </cell>
        </row>
        <row r="222">
          <cell r="A222" t="str">
            <v>Докторская вареная в/с 0,47 кг шт.  СПК</v>
          </cell>
          <cell r="D222">
            <v>47</v>
          </cell>
        </row>
        <row r="223">
          <cell r="A223" t="str">
            <v>Докторская вареная термоус.пак. "Высокий вкус"  СПК</v>
          </cell>
          <cell r="D223">
            <v>19.966000000000001</v>
          </cell>
        </row>
        <row r="224">
          <cell r="A224" t="str">
            <v>ЖАР-мени ВЕС ТМ Зареченские  ПОКОМ</v>
          </cell>
          <cell r="D224">
            <v>5.5</v>
          </cell>
        </row>
        <row r="225">
          <cell r="A225" t="str">
            <v>Классическая вареная 400 гр.шт.  СПК</v>
          </cell>
          <cell r="D225">
            <v>1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186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197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87</v>
          </cell>
        </row>
        <row r="229">
          <cell r="A229" t="str">
            <v>Консервы говядина тушеная "СПК" ж/б 0,338 кг.шт. термоус. пл. ЧМК  СПК</v>
          </cell>
          <cell r="D229">
            <v>15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76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247</v>
          </cell>
        </row>
        <row r="232">
          <cell r="A232" t="str">
            <v>Ла Фаворте с/в "Эликатессе" 140 гр.шт.  СПК</v>
          </cell>
          <cell r="D232">
            <v>53</v>
          </cell>
        </row>
        <row r="233">
          <cell r="A233" t="str">
            <v>Ливерная Печеночная "Просто выгодно" 0,3 кг.шт.  СПК</v>
          </cell>
          <cell r="D233">
            <v>78</v>
          </cell>
        </row>
        <row r="234">
          <cell r="A234" t="str">
            <v>Любительская вареная термоус.пак. "Высокий вкус"  СПК</v>
          </cell>
          <cell r="D234">
            <v>14.571</v>
          </cell>
        </row>
        <row r="235">
          <cell r="A235" t="str">
            <v>Мини-пицца с ветчиной и сыром 0,3кг ТМ Зареченские  ПОКОМ</v>
          </cell>
          <cell r="D235">
            <v>1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3.7</v>
          </cell>
        </row>
        <row r="237">
          <cell r="A237" t="str">
            <v>Мини-сосиски в тесте 0,3кг ТМ Зареченские  ПОКОМ</v>
          </cell>
          <cell r="D237">
            <v>2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29.6</v>
          </cell>
        </row>
        <row r="239">
          <cell r="A239" t="str">
            <v>Мини-чебуречки с мясом  0,3кг ТМ Зареченские  ПОКОМ</v>
          </cell>
          <cell r="D239">
            <v>7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8</v>
          </cell>
        </row>
        <row r="241">
          <cell r="A241" t="str">
            <v>Мини-шарики с курочкой и сыром ТМ Зареченские ВЕС  ПОКОМ</v>
          </cell>
          <cell r="D241">
            <v>27</v>
          </cell>
        </row>
        <row r="242">
          <cell r="A242" t="str">
            <v>Мусульманская вареная "Просто выгодно"  СПК</v>
          </cell>
          <cell r="D242">
            <v>1.024</v>
          </cell>
        </row>
        <row r="243">
          <cell r="A243" t="str">
            <v>Мусульманская п/к "Просто выгодно" термофор.пак.  СПК</v>
          </cell>
          <cell r="D243">
            <v>1.512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522</v>
          </cell>
        </row>
        <row r="245">
          <cell r="A245" t="str">
            <v>Наггетсы Нагетосы Сочная курочка со сладкой паприкой  0,25 кг ПОКОМ</v>
          </cell>
          <cell r="D245">
            <v>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296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489</v>
          </cell>
        </row>
        <row r="248">
          <cell r="A248" t="str">
            <v>Наггетсы с куриным филе и сыром ТМ Вязанка 0,25 кг ПОКОМ</v>
          </cell>
          <cell r="D248">
            <v>104</v>
          </cell>
        </row>
        <row r="249">
          <cell r="A249" t="str">
            <v>Наггетсы Хрустящие 0,3кг ТМ Зареченские  ПОКОМ</v>
          </cell>
          <cell r="D249">
            <v>2</v>
          </cell>
        </row>
        <row r="250">
          <cell r="A250" t="str">
            <v>Наггетсы Хрустящие ТМ Зареченские. ВЕС ПОКОМ</v>
          </cell>
          <cell r="D250">
            <v>126</v>
          </cell>
        </row>
        <row r="251">
          <cell r="A251" t="str">
            <v>Оригинальная с перцем с/к  СПК</v>
          </cell>
          <cell r="D251">
            <v>87.722999999999999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38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22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247</v>
          </cell>
        </row>
        <row r="255">
          <cell r="A255" t="str">
            <v>Пельмени Бигбули с мясом, Горячая штучка 0,43кг  ПОКОМ</v>
          </cell>
          <cell r="D255">
            <v>35</v>
          </cell>
        </row>
        <row r="256">
          <cell r="A256" t="str">
            <v>Пельмени Бигбули с мясом, Горячая штучка 0,9кг  ПОКОМ</v>
          </cell>
          <cell r="D256">
            <v>52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175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36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101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471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425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43.2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130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380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220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4</v>
          </cell>
        </row>
        <row r="268">
          <cell r="A268" t="str">
            <v>Пельмени Жемчужные сфера 1,0кг ТМ Зареченские  ПОКОМ</v>
          </cell>
          <cell r="D268">
            <v>2</v>
          </cell>
        </row>
        <row r="269">
          <cell r="A269" t="str">
            <v>Пельмени Медвежьи ушки с фермерскими сливками 0,7кг  ПОКОМ</v>
          </cell>
          <cell r="D269">
            <v>29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39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16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268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15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70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91</v>
          </cell>
        </row>
        <row r="276">
          <cell r="A276" t="str">
            <v>Пельмени Сочные сфера 0,8 кг ТМ Стародворье  ПОКОМ</v>
          </cell>
          <cell r="D276">
            <v>1</v>
          </cell>
        </row>
        <row r="277">
          <cell r="A277" t="str">
            <v>Пельмени Татарские 0,4кг ТМ Особый рецепт  ПОКОМ</v>
          </cell>
          <cell r="D277">
            <v>6</v>
          </cell>
        </row>
        <row r="278">
          <cell r="A278" t="str">
            <v>Пирожки с мясом 0,3кг ТМ Зареченские  ПОКОМ</v>
          </cell>
          <cell r="D278">
            <v>5</v>
          </cell>
        </row>
        <row r="279">
          <cell r="A279" t="str">
            <v>Пирожки с мясом 3,7кг ВЕС ТМ Зареченские  ПОКОМ</v>
          </cell>
          <cell r="D279">
            <v>48.1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6</v>
          </cell>
        </row>
        <row r="281">
          <cell r="A281" t="str">
            <v>Пирожки с яблоком и грушей ВЕС ТМ Зареченские  ПОКОМ</v>
          </cell>
          <cell r="D281">
            <v>55.5</v>
          </cell>
        </row>
        <row r="282">
          <cell r="A282" t="str">
            <v>Покровская вареная 0,47 кг шт.  СПК</v>
          </cell>
          <cell r="D282">
            <v>4</v>
          </cell>
        </row>
        <row r="283">
          <cell r="A283" t="str">
            <v>Ричеза с/к 230 гр.шт.  СПК</v>
          </cell>
          <cell r="D283">
            <v>107</v>
          </cell>
        </row>
        <row r="284">
          <cell r="A284" t="str">
            <v>Сальчетти с/к 230 гр.шт.  СПК</v>
          </cell>
          <cell r="D284">
            <v>63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9</v>
          </cell>
        </row>
        <row r="286">
          <cell r="A286" t="str">
            <v>Салями Трюфель с/в "Эликатессе" 0,16 кг.шт.  СПК</v>
          </cell>
          <cell r="D286">
            <v>20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51.863999999999997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28.116</v>
          </cell>
        </row>
        <row r="289">
          <cell r="A289" t="str">
            <v>Семейная с чесночком Экстра вареная  СПК</v>
          </cell>
          <cell r="D289">
            <v>17</v>
          </cell>
        </row>
        <row r="290">
          <cell r="A290" t="str">
            <v>Семейная с чесночком Экстра вареная 0,5 кг.шт.  СПК</v>
          </cell>
          <cell r="D290">
            <v>3</v>
          </cell>
        </row>
        <row r="291">
          <cell r="A291" t="str">
            <v>Сервелат Европейский в/к, в/с 0,38 кг.шт.термофор.пак  СПК</v>
          </cell>
          <cell r="D291">
            <v>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55</v>
          </cell>
        </row>
        <row r="293">
          <cell r="A293" t="str">
            <v>Сервелат Финский в/к 0,38 кг.шт. термофор.пак.  СПК</v>
          </cell>
          <cell r="D293">
            <v>13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33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20</v>
          </cell>
        </row>
        <row r="296">
          <cell r="A296" t="str">
            <v>Сибирская особая с/к 0,235 кг шт.  СПК</v>
          </cell>
          <cell r="D296">
            <v>123</v>
          </cell>
        </row>
        <row r="297">
          <cell r="A297" t="str">
            <v>Сосиски "Молочные" 0,36 кг.шт. вак.упак.  СПК</v>
          </cell>
          <cell r="D297">
            <v>6</v>
          </cell>
        </row>
        <row r="298">
          <cell r="A298" t="str">
            <v>Сосиски Хот-дог ВЕС (лоток с ср.защ.атм.)   СПК</v>
          </cell>
          <cell r="D298">
            <v>14.226000000000001</v>
          </cell>
        </row>
        <row r="299">
          <cell r="A299" t="str">
            <v>Сосисоны в темпуре ВЕС  ПОКОМ</v>
          </cell>
          <cell r="D299">
            <v>9</v>
          </cell>
        </row>
        <row r="300">
          <cell r="A300" t="str">
            <v>Сочный мегачебурек ТМ Зареченские ВЕС ПОКОМ</v>
          </cell>
          <cell r="D300">
            <v>35.840000000000003</v>
          </cell>
        </row>
        <row r="301">
          <cell r="A301" t="str">
            <v>Торо Неро с/в "Эликатессе" 140 гр.шт.  СПК</v>
          </cell>
          <cell r="D301">
            <v>32</v>
          </cell>
        </row>
        <row r="302">
          <cell r="A302" t="str">
            <v>Уши свиные копченые к пиву 0,15кг нар. д/ф шт.  СПК</v>
          </cell>
          <cell r="D302">
            <v>9</v>
          </cell>
        </row>
        <row r="303">
          <cell r="A303" t="str">
            <v>Фестивальная пора с/к 235 гр.шт.  СПК</v>
          </cell>
          <cell r="D303">
            <v>347</v>
          </cell>
        </row>
        <row r="304">
          <cell r="A304" t="str">
            <v>Фуэт с/в "Эликатессе" 160 гр.шт.  СПК</v>
          </cell>
          <cell r="D304">
            <v>46</v>
          </cell>
        </row>
        <row r="305">
          <cell r="A305" t="str">
            <v>Хинкали Классические ТМ Зареченские ВЕС ПОКОМ</v>
          </cell>
          <cell r="D305">
            <v>5</v>
          </cell>
        </row>
        <row r="306">
          <cell r="A306" t="str">
            <v>Хотстеры с сыром 0,25кг ТМ Горячая штучка  ПОКОМ</v>
          </cell>
          <cell r="D306">
            <v>78</v>
          </cell>
        </row>
        <row r="307">
          <cell r="A307" t="str">
            <v>Хотстеры ТМ Горячая штучка ТС Хотстеры 0,25 кг зам  ПОКОМ</v>
          </cell>
          <cell r="D307">
            <v>230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93</v>
          </cell>
        </row>
        <row r="309">
          <cell r="A309" t="str">
            <v>Хрустящие крылышки ТМ Горячая штучка 0,3 кг зам  ПОКОМ</v>
          </cell>
          <cell r="D309">
            <v>82</v>
          </cell>
        </row>
        <row r="310">
          <cell r="A310" t="str">
            <v>Чебупай сочное яблоко ТМ Горячая штучка 0,2 кг зам.  ПОКОМ</v>
          </cell>
          <cell r="D310">
            <v>24</v>
          </cell>
        </row>
        <row r="311">
          <cell r="A311" t="str">
            <v>Чебупай спелая вишня ТМ Горячая штучка 0,2 кг зам.  ПОКОМ</v>
          </cell>
          <cell r="D311">
            <v>59</v>
          </cell>
        </row>
        <row r="312">
          <cell r="A312" t="str">
            <v>Чебупели Курочка гриль ТМ Горячая штучка, 0,3 кг зам  ПОКОМ</v>
          </cell>
          <cell r="D312">
            <v>75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274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599</v>
          </cell>
        </row>
        <row r="315">
          <cell r="A315" t="str">
            <v>Чебуреки сочные ВЕС ТМ Зареченские  ПОКОМ</v>
          </cell>
          <cell r="D315">
            <v>80</v>
          </cell>
        </row>
        <row r="316">
          <cell r="A316" t="str">
            <v>Шпикачки Русские (черева) (в ср.защ.атм.) "Высокий вкус"  СПК</v>
          </cell>
          <cell r="D316">
            <v>27.431999999999999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62</v>
          </cell>
        </row>
        <row r="318">
          <cell r="A318" t="str">
            <v>Юбилейная с/к 0,10 кг.шт. нарезка (лоток с ср.защ.атм.)  СПК</v>
          </cell>
          <cell r="D318">
            <v>18</v>
          </cell>
        </row>
        <row r="319">
          <cell r="A319" t="str">
            <v>Юбилейная с/к 0,235 кг.шт.  СПК</v>
          </cell>
          <cell r="D319">
            <v>313</v>
          </cell>
        </row>
        <row r="320">
          <cell r="A320" t="str">
            <v>Итого</v>
          </cell>
          <cell r="D320">
            <v>59583.607000000004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1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90" sqref="T90"/>
    </sheetView>
  </sheetViews>
  <sheetFormatPr defaultColWidth="10.5" defaultRowHeight="11.45" customHeight="1" outlineLevelRow="1" x14ac:dyDescent="0.2"/>
  <cols>
    <col min="1" max="1" width="44.33203125" style="1" customWidth="1"/>
    <col min="2" max="2" width="4.8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6" width="1.1640625" style="5" customWidth="1"/>
    <col min="17" max="18" width="6.5" style="5" bestFit="1" customWidth="1"/>
    <col min="19" max="20" width="6.6640625" style="5" bestFit="1" customWidth="1"/>
    <col min="21" max="21" width="5.332031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9" t="s">
        <v>118</v>
      </c>
      <c r="AF3" s="19" t="s">
        <v>119</v>
      </c>
      <c r="AG3" s="19" t="s">
        <v>120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  <c r="AG4" s="13" t="s">
        <v>107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M5" s="16" t="s">
        <v>110</v>
      </c>
      <c r="Q5" s="16" t="s">
        <v>111</v>
      </c>
      <c r="R5" s="16" t="s">
        <v>112</v>
      </c>
      <c r="T5" s="16" t="s">
        <v>113</v>
      </c>
      <c r="Y5" s="16" t="s">
        <v>114</v>
      </c>
      <c r="Z5" s="16" t="s">
        <v>115</v>
      </c>
      <c r="AA5" s="16" t="s">
        <v>116</v>
      </c>
      <c r="AB5" s="16" t="s">
        <v>117</v>
      </c>
      <c r="AE5" s="16" t="s">
        <v>111</v>
      </c>
      <c r="AF5" s="16" t="s">
        <v>112</v>
      </c>
      <c r="AG5" s="16" t="s">
        <v>113</v>
      </c>
    </row>
    <row r="6" spans="1:35" ht="11.1" customHeight="1" x14ac:dyDescent="0.2">
      <c r="A6" s="6"/>
      <c r="B6" s="6"/>
      <c r="C6" s="3"/>
      <c r="D6" s="3"/>
      <c r="E6" s="9">
        <f>SUM(E7:E100)</f>
        <v>100726.20099999999</v>
      </c>
      <c r="F6" s="9">
        <f>SUM(F7:F100)</f>
        <v>78840.531999999992</v>
      </c>
      <c r="I6" s="9">
        <f>SUM(I7:I100)</f>
        <v>102760.63100000001</v>
      </c>
      <c r="J6" s="9">
        <f t="shared" ref="J6:T6" si="0">SUM(J7:J100)</f>
        <v>-2034.43</v>
      </c>
      <c r="K6" s="9">
        <f t="shared" si="0"/>
        <v>8530</v>
      </c>
      <c r="L6" s="9">
        <f t="shared" si="0"/>
        <v>4850</v>
      </c>
      <c r="M6" s="9">
        <f t="shared" si="0"/>
        <v>40120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7890</v>
      </c>
      <c r="R6" s="9">
        <f t="shared" si="0"/>
        <v>10270</v>
      </c>
      <c r="S6" s="9">
        <f t="shared" si="0"/>
        <v>20145.2402</v>
      </c>
      <c r="T6" s="9">
        <f t="shared" si="0"/>
        <v>5990</v>
      </c>
      <c r="W6" s="9">
        <f t="shared" ref="W6" si="1">SUM(W7:W100)</f>
        <v>0</v>
      </c>
      <c r="X6" s="9">
        <f t="shared" ref="X6" si="2">SUM(X7:X100)</f>
        <v>0</v>
      </c>
      <c r="Y6" s="9">
        <f t="shared" ref="Y6" si="3">SUM(Y7:Y100)</f>
        <v>21511.587200000002</v>
      </c>
      <c r="Z6" s="9">
        <f t="shared" ref="Z6" si="4">SUM(Z7:Z100)</f>
        <v>22649.148799999995</v>
      </c>
      <c r="AA6" s="9">
        <f t="shared" ref="AA6" si="5">SUM(AA7:AA100)</f>
        <v>20981.229000000007</v>
      </c>
      <c r="AB6" s="9">
        <f t="shared" ref="AB6" si="6">SUM(AB7:AB100)</f>
        <v>27718.784</v>
      </c>
      <c r="AE6" s="9">
        <f t="shared" ref="AE6" si="7">SUM(AE7:AE100)</f>
        <v>2997.7</v>
      </c>
      <c r="AF6" s="9">
        <f t="shared" ref="AF6" si="8">SUM(AF7:AF100)</f>
        <v>4597.5999999999995</v>
      </c>
      <c r="AG6" s="9">
        <f t="shared" ref="AG6" si="9">SUM(AG7:AG100)</f>
        <v>2403.4999999999995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250</v>
      </c>
      <c r="D7" s="8">
        <v>490</v>
      </c>
      <c r="E7" s="8">
        <v>335</v>
      </c>
      <c r="F7" s="8">
        <v>398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342</v>
      </c>
      <c r="J7" s="15">
        <f>E7-I7</f>
        <v>-7</v>
      </c>
      <c r="K7" s="15">
        <f>VLOOKUP(A:A,[1]TDSheet!$A:$M,13,0)</f>
        <v>0</v>
      </c>
      <c r="L7" s="15">
        <f>VLOOKUP(A:A,[1]TDSheet!$A:$R,18,0)</f>
        <v>0</v>
      </c>
      <c r="M7" s="15">
        <f>VLOOKUP(A:A,[1]TDSheet!$A:$T,20,0)</f>
        <v>120</v>
      </c>
      <c r="N7" s="15"/>
      <c r="O7" s="15"/>
      <c r="P7" s="15"/>
      <c r="Q7" s="17"/>
      <c r="R7" s="17"/>
      <c r="S7" s="15">
        <f>E7/5</f>
        <v>67</v>
      </c>
      <c r="T7" s="17"/>
      <c r="U7" s="18">
        <f>(F7+K7+L7+M7+Q7+R7+T7)/S7</f>
        <v>7.7313432835820892</v>
      </c>
      <c r="V7" s="15">
        <f>F7/S7</f>
        <v>5.9402985074626864</v>
      </c>
      <c r="W7" s="15"/>
      <c r="X7" s="15"/>
      <c r="Y7" s="15">
        <f>VLOOKUP(A:A,[1]TDSheet!$A:$Y,25,0)</f>
        <v>96.8</v>
      </c>
      <c r="Z7" s="15">
        <f>VLOOKUP(A:A,[1]TDSheet!$A:$Z,26,0)</f>
        <v>82.8</v>
      </c>
      <c r="AA7" s="15">
        <f>VLOOKUP(A:A,[1]TDSheet!$A:$AA,27,0)</f>
        <v>85.2</v>
      </c>
      <c r="AB7" s="15">
        <f>VLOOKUP(A:A,[3]TDSheet!$A:$D,4,0)</f>
        <v>69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0</v>
      </c>
      <c r="AF7" s="15">
        <f>R7*G7</f>
        <v>0</v>
      </c>
      <c r="AG7" s="15">
        <f>T7*G7</f>
        <v>0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1206.971</v>
      </c>
      <c r="D8" s="8">
        <v>2796.4540000000002</v>
      </c>
      <c r="E8" s="8">
        <v>2084.9810000000002</v>
      </c>
      <c r="F8" s="8">
        <v>1895.85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2054.9</v>
      </c>
      <c r="J8" s="15">
        <f t="shared" ref="J8:J71" si="10">E8-I8</f>
        <v>30.081000000000131</v>
      </c>
      <c r="K8" s="15">
        <f>VLOOKUP(A:A,[1]TDSheet!$A:$M,13,0)</f>
        <v>0</v>
      </c>
      <c r="L8" s="15">
        <f>VLOOKUP(A:A,[1]TDSheet!$A:$R,18,0)</f>
        <v>300</v>
      </c>
      <c r="M8" s="15">
        <f>VLOOKUP(A:A,[1]TDSheet!$A:$T,20,0)</f>
        <v>600</v>
      </c>
      <c r="N8" s="15"/>
      <c r="O8" s="15"/>
      <c r="P8" s="15"/>
      <c r="Q8" s="17"/>
      <c r="R8" s="17">
        <v>300</v>
      </c>
      <c r="S8" s="15">
        <f t="shared" ref="S8:S71" si="11">E8/5</f>
        <v>416.99620000000004</v>
      </c>
      <c r="T8" s="17">
        <v>100</v>
      </c>
      <c r="U8" s="18">
        <f t="shared" ref="U8:U71" si="12">(F8+K8+L8+M8+Q8+R8+T8)/S8</f>
        <v>7.6639787125158447</v>
      </c>
      <c r="V8" s="15">
        <f t="shared" ref="V8:V71" si="13">F8/S8</f>
        <v>4.5464443081255892</v>
      </c>
      <c r="W8" s="15"/>
      <c r="X8" s="15"/>
      <c r="Y8" s="15">
        <f>VLOOKUP(A:A,[1]TDSheet!$A:$Y,25,0)</f>
        <v>482.63860000000005</v>
      </c>
      <c r="Z8" s="15">
        <f>VLOOKUP(A:A,[1]TDSheet!$A:$Z,26,0)</f>
        <v>464.05219999999997</v>
      </c>
      <c r="AA8" s="15">
        <f>VLOOKUP(A:A,[1]TDSheet!$A:$AA,27,0)</f>
        <v>466.65200000000004</v>
      </c>
      <c r="AB8" s="15">
        <f>VLOOKUP(A:A,[3]TDSheet!$A:$D,4,0)</f>
        <v>469.16899999999998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300</v>
      </c>
      <c r="AG8" s="15">
        <f t="shared" ref="AG8:AG71" si="16">T8*G8</f>
        <v>100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1380.1980000000001</v>
      </c>
      <c r="D9" s="8">
        <v>2263.4879999999998</v>
      </c>
      <c r="E9" s="8">
        <v>2359.2249999999999</v>
      </c>
      <c r="F9" s="8">
        <v>1245.0830000000001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2322.15</v>
      </c>
      <c r="J9" s="15">
        <f t="shared" si="10"/>
        <v>37.074999999999818</v>
      </c>
      <c r="K9" s="15">
        <f>VLOOKUP(A:A,[1]TDSheet!$A:$M,13,0)</f>
        <v>500</v>
      </c>
      <c r="L9" s="15">
        <f>VLOOKUP(A:A,[1]TDSheet!$A:$R,18,0)</f>
        <v>350</v>
      </c>
      <c r="M9" s="15">
        <f>VLOOKUP(A:A,[1]TDSheet!$A:$T,20,0)</f>
        <v>1100</v>
      </c>
      <c r="N9" s="15"/>
      <c r="O9" s="15"/>
      <c r="P9" s="15"/>
      <c r="Q9" s="17"/>
      <c r="R9" s="17">
        <v>300</v>
      </c>
      <c r="S9" s="15">
        <f t="shared" si="11"/>
        <v>471.84499999999997</v>
      </c>
      <c r="T9" s="17">
        <v>100</v>
      </c>
      <c r="U9" s="18">
        <f t="shared" si="12"/>
        <v>7.6192033400799</v>
      </c>
      <c r="V9" s="15">
        <f t="shared" si="13"/>
        <v>2.6387542519259508</v>
      </c>
      <c r="W9" s="15"/>
      <c r="X9" s="15"/>
      <c r="Y9" s="15">
        <f>VLOOKUP(A:A,[1]TDSheet!$A:$Y,25,0)</f>
        <v>481.68079999999998</v>
      </c>
      <c r="Z9" s="15">
        <f>VLOOKUP(A:A,[1]TDSheet!$A:$Z,26,0)</f>
        <v>484.93900000000002</v>
      </c>
      <c r="AA9" s="15">
        <f>VLOOKUP(A:A,[1]TDSheet!$A:$AA,27,0)</f>
        <v>403.39960000000002</v>
      </c>
      <c r="AB9" s="15">
        <f>VLOOKUP(A:A,[3]TDSheet!$A:$D,4,0)</f>
        <v>621.62099999999998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4"/>
        <v>0</v>
      </c>
      <c r="AF9" s="15">
        <f t="shared" si="15"/>
        <v>300</v>
      </c>
      <c r="AG9" s="15">
        <f t="shared" si="16"/>
        <v>100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87.298000000000002</v>
      </c>
      <c r="D10" s="8">
        <v>59.822000000000003</v>
      </c>
      <c r="E10" s="8">
        <v>43.484000000000002</v>
      </c>
      <c r="F10" s="8">
        <v>97.602000000000004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49.2</v>
      </c>
      <c r="J10" s="15">
        <f t="shared" si="10"/>
        <v>-5.7160000000000011</v>
      </c>
      <c r="K10" s="15">
        <f>VLOOKUP(A:A,[1]TDSheet!$A:$M,13,0)</f>
        <v>0</v>
      </c>
      <c r="L10" s="15">
        <f>VLOOKUP(A:A,[1]TDSheet!$A:$R,18,0)</f>
        <v>0</v>
      </c>
      <c r="M10" s="15">
        <f>VLOOKUP(A:A,[1]TDSheet!$A:$T,20,0)</f>
        <v>0</v>
      </c>
      <c r="N10" s="15"/>
      <c r="O10" s="15"/>
      <c r="P10" s="15"/>
      <c r="Q10" s="17"/>
      <c r="R10" s="17"/>
      <c r="S10" s="15">
        <f t="shared" si="11"/>
        <v>8.6967999999999996</v>
      </c>
      <c r="T10" s="17"/>
      <c r="U10" s="18">
        <f t="shared" si="12"/>
        <v>11.222748597185172</v>
      </c>
      <c r="V10" s="15">
        <f t="shared" si="13"/>
        <v>11.222748597185172</v>
      </c>
      <c r="W10" s="15"/>
      <c r="X10" s="15"/>
      <c r="Y10" s="15">
        <f>VLOOKUP(A:A,[1]TDSheet!$A:$Y,25,0)</f>
        <v>14.925000000000001</v>
      </c>
      <c r="Z10" s="15">
        <f>VLOOKUP(A:A,[1]TDSheet!$A:$Z,26,0)</f>
        <v>17.000399999999999</v>
      </c>
      <c r="AA10" s="15">
        <f>VLOOKUP(A:A,[1]TDSheet!$A:$AA,27,0)</f>
        <v>14.500999999999999</v>
      </c>
      <c r="AB10" s="15">
        <f>VLOOKUP(A:A,[3]TDSheet!$A:$D,4,0)</f>
        <v>9.0649999999999995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120.884</v>
      </c>
      <c r="D11" s="8">
        <v>121.215</v>
      </c>
      <c r="E11" s="8">
        <v>125.78400000000001</v>
      </c>
      <c r="F11" s="8">
        <v>116.315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122.85</v>
      </c>
      <c r="J11" s="15">
        <f t="shared" si="10"/>
        <v>2.9340000000000117</v>
      </c>
      <c r="K11" s="15">
        <f>VLOOKUP(A:A,[1]TDSheet!$A:$M,13,0)</f>
        <v>0</v>
      </c>
      <c r="L11" s="15">
        <f>VLOOKUP(A:A,[1]TDSheet!$A:$R,18,0)</f>
        <v>0</v>
      </c>
      <c r="M11" s="15">
        <f>VLOOKUP(A:A,[1]TDSheet!$A:$T,20,0)</f>
        <v>60</v>
      </c>
      <c r="N11" s="15"/>
      <c r="O11" s="15"/>
      <c r="P11" s="15"/>
      <c r="Q11" s="17"/>
      <c r="R11" s="17"/>
      <c r="S11" s="15">
        <f t="shared" si="11"/>
        <v>25.1568</v>
      </c>
      <c r="T11" s="17">
        <v>20</v>
      </c>
      <c r="U11" s="18">
        <f t="shared" si="12"/>
        <v>7.8036554728741327</v>
      </c>
      <c r="V11" s="15">
        <f t="shared" si="13"/>
        <v>4.6236007759333457</v>
      </c>
      <c r="W11" s="15"/>
      <c r="X11" s="15"/>
      <c r="Y11" s="15">
        <f>VLOOKUP(A:A,[1]TDSheet!$A:$Y,25,0)</f>
        <v>31.282</v>
      </c>
      <c r="Z11" s="15">
        <f>VLOOKUP(A:A,[1]TDSheet!$A:$Z,26,0)</f>
        <v>34.828400000000002</v>
      </c>
      <c r="AA11" s="15">
        <f>VLOOKUP(A:A,[1]TDSheet!$A:$AA,27,0)</f>
        <v>26.5288</v>
      </c>
      <c r="AB11" s="15">
        <f>VLOOKUP(A:A,[3]TDSheet!$A:$D,4,0)</f>
        <v>24.352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0</v>
      </c>
      <c r="AG11" s="15">
        <f t="shared" si="16"/>
        <v>20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463.53300000000002</v>
      </c>
      <c r="D12" s="8">
        <v>619.42499999999995</v>
      </c>
      <c r="E12" s="8">
        <v>589.46299999999997</v>
      </c>
      <c r="F12" s="8">
        <v>469.14100000000002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583.20000000000005</v>
      </c>
      <c r="J12" s="15">
        <f t="shared" si="10"/>
        <v>6.26299999999992</v>
      </c>
      <c r="K12" s="15">
        <f>VLOOKUP(A:A,[1]TDSheet!$A:$M,13,0)</f>
        <v>100</v>
      </c>
      <c r="L12" s="15">
        <f>VLOOKUP(A:A,[1]TDSheet!$A:$R,18,0)</f>
        <v>100</v>
      </c>
      <c r="M12" s="15">
        <f>VLOOKUP(A:A,[1]TDSheet!$A:$T,20,0)</f>
        <v>200</v>
      </c>
      <c r="N12" s="15"/>
      <c r="O12" s="15"/>
      <c r="P12" s="15"/>
      <c r="Q12" s="17"/>
      <c r="R12" s="17"/>
      <c r="S12" s="15">
        <f t="shared" si="11"/>
        <v>117.89259999999999</v>
      </c>
      <c r="T12" s="17">
        <v>50</v>
      </c>
      <c r="U12" s="18">
        <f t="shared" si="12"/>
        <v>7.7964265780888722</v>
      </c>
      <c r="V12" s="15">
        <f t="shared" si="13"/>
        <v>3.9793931086429519</v>
      </c>
      <c r="W12" s="15"/>
      <c r="X12" s="15"/>
      <c r="Y12" s="15">
        <f>VLOOKUP(A:A,[1]TDSheet!$A:$Y,25,0)</f>
        <v>142.27260000000001</v>
      </c>
      <c r="Z12" s="15">
        <f>VLOOKUP(A:A,[1]TDSheet!$A:$Z,26,0)</f>
        <v>139.9546</v>
      </c>
      <c r="AA12" s="15">
        <f>VLOOKUP(A:A,[1]TDSheet!$A:$AA,27,0)</f>
        <v>118.98179999999999</v>
      </c>
      <c r="AB12" s="15">
        <f>VLOOKUP(A:A,[3]TDSheet!$A:$D,4,0)</f>
        <v>136.55099999999999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4"/>
        <v>0</v>
      </c>
      <c r="AF12" s="15">
        <f t="shared" si="15"/>
        <v>0</v>
      </c>
      <c r="AG12" s="15">
        <f t="shared" si="16"/>
        <v>50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310</v>
      </c>
      <c r="D13" s="8">
        <v>1289</v>
      </c>
      <c r="E13" s="8">
        <v>478</v>
      </c>
      <c r="F13" s="8">
        <v>951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516</v>
      </c>
      <c r="J13" s="15">
        <f t="shared" si="10"/>
        <v>-38</v>
      </c>
      <c r="K13" s="15">
        <f>VLOOKUP(A:A,[1]TDSheet!$A:$M,13,0)</f>
        <v>0</v>
      </c>
      <c r="L13" s="15">
        <f>VLOOKUP(A:A,[1]TDSheet!$A:$R,18,0)</f>
        <v>0</v>
      </c>
      <c r="M13" s="15">
        <f>VLOOKUP(A:A,[1]TDSheet!$A:$T,20,0)</f>
        <v>200</v>
      </c>
      <c r="N13" s="15"/>
      <c r="O13" s="15"/>
      <c r="P13" s="15"/>
      <c r="Q13" s="17"/>
      <c r="R13" s="17"/>
      <c r="S13" s="15">
        <f t="shared" si="11"/>
        <v>95.6</v>
      </c>
      <c r="T13" s="17"/>
      <c r="U13" s="18">
        <f t="shared" si="12"/>
        <v>12.039748953974897</v>
      </c>
      <c r="V13" s="15">
        <f t="shared" si="13"/>
        <v>9.947698744769875</v>
      </c>
      <c r="W13" s="15"/>
      <c r="X13" s="15"/>
      <c r="Y13" s="15">
        <f>VLOOKUP(A:A,[1]TDSheet!$A:$Y,25,0)</f>
        <v>125.8</v>
      </c>
      <c r="Z13" s="15">
        <f>VLOOKUP(A:A,[1]TDSheet!$A:$Z,26,0)</f>
        <v>117.6</v>
      </c>
      <c r="AA13" s="15">
        <f>VLOOKUP(A:A,[1]TDSheet!$A:$AA,27,0)</f>
        <v>112</v>
      </c>
      <c r="AB13" s="15">
        <f>VLOOKUP(A:A,[3]TDSheet!$A:$D,4,0)</f>
        <v>73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77.646000000000001</v>
      </c>
      <c r="D14" s="8">
        <v>53.73</v>
      </c>
      <c r="E14" s="8">
        <v>50.716999999999999</v>
      </c>
      <c r="F14" s="8">
        <v>80.659000000000006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51</v>
      </c>
      <c r="J14" s="15">
        <f t="shared" si="10"/>
        <v>-0.28300000000000125</v>
      </c>
      <c r="K14" s="15">
        <f>VLOOKUP(A:A,[1]TDSheet!$A:$M,13,0)</f>
        <v>10</v>
      </c>
      <c r="L14" s="15">
        <f>VLOOKUP(A:A,[1]TDSheet!$A:$R,18,0)</f>
        <v>0</v>
      </c>
      <c r="M14" s="15">
        <f>VLOOKUP(A:A,[1]TDSheet!$A:$T,20,0)</f>
        <v>10</v>
      </c>
      <c r="N14" s="15"/>
      <c r="O14" s="15"/>
      <c r="P14" s="15"/>
      <c r="Q14" s="17"/>
      <c r="R14" s="17"/>
      <c r="S14" s="15">
        <f t="shared" si="11"/>
        <v>10.1434</v>
      </c>
      <c r="T14" s="17"/>
      <c r="U14" s="18">
        <f t="shared" si="12"/>
        <v>9.92359563854329</v>
      </c>
      <c r="V14" s="15">
        <f t="shared" si="13"/>
        <v>7.9518701815959156</v>
      </c>
      <c r="W14" s="15"/>
      <c r="X14" s="15"/>
      <c r="Y14" s="15">
        <f>VLOOKUP(A:A,[1]TDSheet!$A:$Y,25,0)</f>
        <v>19.645400000000002</v>
      </c>
      <c r="Z14" s="15">
        <f>VLOOKUP(A:A,[1]TDSheet!$A:$Z,26,0)</f>
        <v>22.319399999999998</v>
      </c>
      <c r="AA14" s="15">
        <f>VLOOKUP(A:A,[1]TDSheet!$A:$AA,27,0)</f>
        <v>14.892199999999999</v>
      </c>
      <c r="AB14" s="15">
        <f>VLOOKUP(A:A,[3]TDSheet!$A:$D,4,0)</f>
        <v>7.4320000000000004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301.16000000000003</v>
      </c>
      <c r="D15" s="8">
        <v>728.82899999999995</v>
      </c>
      <c r="E15" s="8">
        <v>523.20500000000004</v>
      </c>
      <c r="F15" s="8">
        <v>500.49900000000002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519</v>
      </c>
      <c r="J15" s="15">
        <f t="shared" si="10"/>
        <v>4.2050000000000409</v>
      </c>
      <c r="K15" s="15">
        <f>VLOOKUP(A:A,[1]TDSheet!$A:$M,13,0)</f>
        <v>0</v>
      </c>
      <c r="L15" s="15">
        <f>VLOOKUP(A:A,[1]TDSheet!$A:$R,18,0)</f>
        <v>0</v>
      </c>
      <c r="M15" s="15">
        <f>VLOOKUP(A:A,[1]TDSheet!$A:$T,20,0)</f>
        <v>100</v>
      </c>
      <c r="N15" s="15"/>
      <c r="O15" s="15"/>
      <c r="P15" s="15"/>
      <c r="Q15" s="17">
        <v>200</v>
      </c>
      <c r="R15" s="17">
        <v>50</v>
      </c>
      <c r="S15" s="15">
        <f t="shared" si="11"/>
        <v>104.64100000000001</v>
      </c>
      <c r="T15" s="17">
        <v>50</v>
      </c>
      <c r="U15" s="18">
        <f t="shared" si="12"/>
        <v>8.6056039219808671</v>
      </c>
      <c r="V15" s="15">
        <f t="shared" si="13"/>
        <v>4.7830104834625047</v>
      </c>
      <c r="W15" s="15"/>
      <c r="X15" s="15"/>
      <c r="Y15" s="15">
        <f>VLOOKUP(A:A,[1]TDSheet!$A:$Y,25,0)</f>
        <v>107.7672</v>
      </c>
      <c r="Z15" s="15">
        <f>VLOOKUP(A:A,[1]TDSheet!$A:$Z,26,0)</f>
        <v>116.401</v>
      </c>
      <c r="AA15" s="15">
        <f>VLOOKUP(A:A,[1]TDSheet!$A:$AA,27,0)</f>
        <v>113.96459999999999</v>
      </c>
      <c r="AB15" s="15">
        <f>VLOOKUP(A:A,[3]TDSheet!$A:$D,4,0)</f>
        <v>197.505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200</v>
      </c>
      <c r="AF15" s="15">
        <f t="shared" si="15"/>
        <v>50</v>
      </c>
      <c r="AG15" s="15">
        <f t="shared" si="16"/>
        <v>50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812</v>
      </c>
      <c r="D16" s="8">
        <v>2332</v>
      </c>
      <c r="E16" s="8">
        <v>1017</v>
      </c>
      <c r="F16" s="8">
        <v>1611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1049</v>
      </c>
      <c r="J16" s="15">
        <f t="shared" si="10"/>
        <v>-32</v>
      </c>
      <c r="K16" s="15">
        <f>VLOOKUP(A:A,[1]TDSheet!$A:$M,13,0)</f>
        <v>0</v>
      </c>
      <c r="L16" s="15">
        <f>VLOOKUP(A:A,[1]TDSheet!$A:$R,18,0)</f>
        <v>0</v>
      </c>
      <c r="M16" s="15">
        <f>VLOOKUP(A:A,[1]TDSheet!$A:$T,20,0)</f>
        <v>400</v>
      </c>
      <c r="N16" s="15"/>
      <c r="O16" s="15"/>
      <c r="P16" s="15"/>
      <c r="Q16" s="17"/>
      <c r="R16" s="17"/>
      <c r="S16" s="15">
        <f t="shared" si="11"/>
        <v>203.4</v>
      </c>
      <c r="T16" s="17"/>
      <c r="U16" s="18">
        <f t="shared" si="12"/>
        <v>9.8869223205506387</v>
      </c>
      <c r="V16" s="15">
        <f t="shared" si="13"/>
        <v>7.9203539823008846</v>
      </c>
      <c r="W16" s="15"/>
      <c r="X16" s="15"/>
      <c r="Y16" s="15">
        <f>VLOOKUP(A:A,[1]TDSheet!$A:$Y,25,0)</f>
        <v>253.2</v>
      </c>
      <c r="Z16" s="15">
        <f>VLOOKUP(A:A,[1]TDSheet!$A:$Z,26,0)</f>
        <v>252.4</v>
      </c>
      <c r="AA16" s="15">
        <f>VLOOKUP(A:A,[1]TDSheet!$A:$AA,27,0)</f>
        <v>220</v>
      </c>
      <c r="AB16" s="15">
        <f>VLOOKUP(A:A,[3]TDSheet!$A:$D,4,0)</f>
        <v>287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832.43399999999997</v>
      </c>
      <c r="D17" s="8">
        <v>1219.0840000000001</v>
      </c>
      <c r="E17" s="8">
        <v>1280.6120000000001</v>
      </c>
      <c r="F17" s="8">
        <v>756.65099999999995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1268.749</v>
      </c>
      <c r="J17" s="15">
        <f t="shared" si="10"/>
        <v>11.863000000000056</v>
      </c>
      <c r="K17" s="15">
        <f>VLOOKUP(A:A,[1]TDSheet!$A:$M,13,0)</f>
        <v>200</v>
      </c>
      <c r="L17" s="15">
        <f>VLOOKUP(A:A,[1]TDSheet!$A:$R,18,0)</f>
        <v>0</v>
      </c>
      <c r="M17" s="15">
        <f>VLOOKUP(A:A,[1]TDSheet!$A:$T,20,0)</f>
        <v>550</v>
      </c>
      <c r="N17" s="15"/>
      <c r="O17" s="15"/>
      <c r="P17" s="15"/>
      <c r="Q17" s="17">
        <v>200</v>
      </c>
      <c r="R17" s="17">
        <v>200</v>
      </c>
      <c r="S17" s="15">
        <f t="shared" si="11"/>
        <v>256.12240000000003</v>
      </c>
      <c r="T17" s="17">
        <v>50</v>
      </c>
      <c r="U17" s="18">
        <f t="shared" si="12"/>
        <v>7.639515325485001</v>
      </c>
      <c r="V17" s="15">
        <f t="shared" si="13"/>
        <v>2.9542554653556263</v>
      </c>
      <c r="W17" s="15"/>
      <c r="X17" s="15"/>
      <c r="Y17" s="15">
        <f>VLOOKUP(A:A,[1]TDSheet!$A:$Y,25,0)</f>
        <v>250.91219999999998</v>
      </c>
      <c r="Z17" s="15">
        <f>VLOOKUP(A:A,[1]TDSheet!$A:$Z,26,0)</f>
        <v>274.99259999999998</v>
      </c>
      <c r="AA17" s="15">
        <f>VLOOKUP(A:A,[1]TDSheet!$A:$AA,27,0)</f>
        <v>235.273</v>
      </c>
      <c r="AB17" s="15">
        <f>VLOOKUP(A:A,[3]TDSheet!$A:$D,4,0)</f>
        <v>420.92399999999998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4"/>
        <v>200</v>
      </c>
      <c r="AF17" s="15">
        <f t="shared" si="15"/>
        <v>200</v>
      </c>
      <c r="AG17" s="15">
        <f t="shared" si="16"/>
        <v>50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2613</v>
      </c>
      <c r="D18" s="8">
        <v>5390</v>
      </c>
      <c r="E18" s="8">
        <v>3696</v>
      </c>
      <c r="F18" s="8">
        <v>2516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3805</v>
      </c>
      <c r="J18" s="15">
        <f t="shared" si="10"/>
        <v>-109</v>
      </c>
      <c r="K18" s="15">
        <f>VLOOKUP(A:A,[1]TDSheet!$A:$M,13,0)</f>
        <v>600</v>
      </c>
      <c r="L18" s="15">
        <f>VLOOKUP(A:A,[1]TDSheet!$A:$R,18,0)</f>
        <v>0</v>
      </c>
      <c r="M18" s="15">
        <f>VLOOKUP(A:A,[1]TDSheet!$A:$T,20,0)</f>
        <v>1600</v>
      </c>
      <c r="N18" s="15"/>
      <c r="O18" s="15"/>
      <c r="P18" s="15"/>
      <c r="Q18" s="17">
        <v>200</v>
      </c>
      <c r="R18" s="17">
        <v>400</v>
      </c>
      <c r="S18" s="15">
        <f t="shared" si="11"/>
        <v>739.2</v>
      </c>
      <c r="T18" s="17">
        <v>200</v>
      </c>
      <c r="U18" s="18">
        <f t="shared" si="12"/>
        <v>7.4621212121212119</v>
      </c>
      <c r="V18" s="15">
        <f t="shared" si="13"/>
        <v>3.4036796536796534</v>
      </c>
      <c r="W18" s="15"/>
      <c r="X18" s="15"/>
      <c r="Y18" s="15">
        <f>VLOOKUP(A:A,[1]TDSheet!$A:$Y,25,0)</f>
        <v>830</v>
      </c>
      <c r="Z18" s="15">
        <f>VLOOKUP(A:A,[1]TDSheet!$A:$Z,26,0)</f>
        <v>848.2</v>
      </c>
      <c r="AA18" s="15">
        <f>VLOOKUP(A:A,[1]TDSheet!$A:$AA,27,0)</f>
        <v>722.4</v>
      </c>
      <c r="AB18" s="15">
        <f>VLOOKUP(A:A,[3]TDSheet!$A:$D,4,0)</f>
        <v>1061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4"/>
        <v>24</v>
      </c>
      <c r="AF18" s="15">
        <f t="shared" si="15"/>
        <v>48</v>
      </c>
      <c r="AG18" s="15">
        <f t="shared" si="16"/>
        <v>24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186.02600000000001</v>
      </c>
      <c r="D19" s="8">
        <v>337.536</v>
      </c>
      <c r="E19" s="8">
        <v>331.32400000000001</v>
      </c>
      <c r="F19" s="8">
        <v>184.184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338.3</v>
      </c>
      <c r="J19" s="15">
        <f t="shared" si="10"/>
        <v>-6.9759999999999991</v>
      </c>
      <c r="K19" s="15">
        <f>VLOOKUP(A:A,[1]TDSheet!$A:$M,13,0)</f>
        <v>150</v>
      </c>
      <c r="L19" s="15">
        <f>VLOOKUP(A:A,[1]TDSheet!$A:$R,18,0)</f>
        <v>0</v>
      </c>
      <c r="M19" s="15">
        <f>VLOOKUP(A:A,[1]TDSheet!$A:$T,20,0)</f>
        <v>120</v>
      </c>
      <c r="N19" s="15"/>
      <c r="O19" s="15"/>
      <c r="P19" s="15"/>
      <c r="Q19" s="17"/>
      <c r="R19" s="17">
        <v>30</v>
      </c>
      <c r="S19" s="15">
        <f t="shared" si="11"/>
        <v>66.264800000000008</v>
      </c>
      <c r="T19" s="17">
        <v>20</v>
      </c>
      <c r="U19" s="18">
        <f t="shared" si="12"/>
        <v>7.6086247902355382</v>
      </c>
      <c r="V19" s="15">
        <f t="shared" si="13"/>
        <v>2.7795149159131238</v>
      </c>
      <c r="W19" s="15"/>
      <c r="X19" s="15"/>
      <c r="Y19" s="15">
        <f>VLOOKUP(A:A,[1]TDSheet!$A:$Y,25,0)</f>
        <v>49.757799999999996</v>
      </c>
      <c r="Z19" s="15">
        <f>VLOOKUP(A:A,[1]TDSheet!$A:$Z,26,0)</f>
        <v>71.308799999999991</v>
      </c>
      <c r="AA19" s="15">
        <f>VLOOKUP(A:A,[1]TDSheet!$A:$AA,27,0)</f>
        <v>59.171799999999998</v>
      </c>
      <c r="AB19" s="15">
        <f>VLOOKUP(A:A,[3]TDSheet!$A:$D,4,0)</f>
        <v>98.643000000000001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4"/>
        <v>0</v>
      </c>
      <c r="AF19" s="15">
        <f t="shared" si="15"/>
        <v>30</v>
      </c>
      <c r="AG19" s="15">
        <f t="shared" si="16"/>
        <v>20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883</v>
      </c>
      <c r="D20" s="8">
        <v>2424</v>
      </c>
      <c r="E20" s="8">
        <v>857</v>
      </c>
      <c r="F20" s="8">
        <v>1818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903</v>
      </c>
      <c r="J20" s="15">
        <f t="shared" si="10"/>
        <v>-46</v>
      </c>
      <c r="K20" s="15">
        <f>VLOOKUP(A:A,[1]TDSheet!$A:$M,13,0)</f>
        <v>0</v>
      </c>
      <c r="L20" s="15">
        <f>VLOOKUP(A:A,[1]TDSheet!$A:$R,18,0)</f>
        <v>0</v>
      </c>
      <c r="M20" s="15">
        <f>VLOOKUP(A:A,[1]TDSheet!$A:$T,20,0)</f>
        <v>0</v>
      </c>
      <c r="N20" s="15"/>
      <c r="O20" s="15"/>
      <c r="P20" s="15"/>
      <c r="Q20" s="17"/>
      <c r="R20" s="17"/>
      <c r="S20" s="15">
        <f t="shared" si="11"/>
        <v>171.4</v>
      </c>
      <c r="T20" s="17"/>
      <c r="U20" s="18">
        <f t="shared" si="12"/>
        <v>10.606767794632438</v>
      </c>
      <c r="V20" s="15">
        <f t="shared" si="13"/>
        <v>10.606767794632438</v>
      </c>
      <c r="W20" s="15"/>
      <c r="X20" s="15"/>
      <c r="Y20" s="15">
        <f>VLOOKUP(A:A,[1]TDSheet!$A:$Y,25,0)</f>
        <v>241</v>
      </c>
      <c r="Z20" s="15">
        <f>VLOOKUP(A:A,[1]TDSheet!$A:$Z,26,0)</f>
        <v>270.39999999999998</v>
      </c>
      <c r="AA20" s="15">
        <f>VLOOKUP(A:A,[1]TDSheet!$A:$AA,27,0)</f>
        <v>223.6</v>
      </c>
      <c r="AB20" s="15">
        <f>VLOOKUP(A:A,[3]TDSheet!$A:$D,4,0)</f>
        <v>198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66.677999999999997</v>
      </c>
      <c r="D21" s="8">
        <v>128.822</v>
      </c>
      <c r="E21" s="8">
        <v>82.129000000000005</v>
      </c>
      <c r="F21" s="8">
        <v>109.855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87.882000000000005</v>
      </c>
      <c r="J21" s="15">
        <f t="shared" si="10"/>
        <v>-5.7530000000000001</v>
      </c>
      <c r="K21" s="15">
        <f>VLOOKUP(A:A,[1]TDSheet!$A:$M,13,0)</f>
        <v>50</v>
      </c>
      <c r="L21" s="15">
        <f>VLOOKUP(A:A,[1]TDSheet!$A:$R,18,0)</f>
        <v>0</v>
      </c>
      <c r="M21" s="15">
        <f>VLOOKUP(A:A,[1]TDSheet!$A:$T,20,0)</f>
        <v>100</v>
      </c>
      <c r="N21" s="15"/>
      <c r="O21" s="15"/>
      <c r="P21" s="15"/>
      <c r="Q21" s="17"/>
      <c r="R21" s="17"/>
      <c r="S21" s="15">
        <f t="shared" si="11"/>
        <v>16.425800000000002</v>
      </c>
      <c r="T21" s="17"/>
      <c r="U21" s="18">
        <f t="shared" si="12"/>
        <v>15.819929622910298</v>
      </c>
      <c r="V21" s="15">
        <f t="shared" si="13"/>
        <v>6.6879543157715293</v>
      </c>
      <c r="W21" s="15"/>
      <c r="X21" s="15"/>
      <c r="Y21" s="15">
        <f>VLOOKUP(A:A,[1]TDSheet!$A:$Y,25,0)</f>
        <v>12.340199999999999</v>
      </c>
      <c r="Z21" s="15">
        <f>VLOOKUP(A:A,[1]TDSheet!$A:$Z,26,0)</f>
        <v>14.228800000000001</v>
      </c>
      <c r="AA21" s="15">
        <f>VLOOKUP(A:A,[1]TDSheet!$A:$AA,27,0)</f>
        <v>17.138399999999997</v>
      </c>
      <c r="AB21" s="15">
        <f>VLOOKUP(A:A,[3]TDSheet!$A:$D,4,0)</f>
        <v>5.4779999999999998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154.41</v>
      </c>
      <c r="D22" s="8">
        <v>164.398</v>
      </c>
      <c r="E22" s="8">
        <v>204.07599999999999</v>
      </c>
      <c r="F22" s="8">
        <v>110.58799999999999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200.7</v>
      </c>
      <c r="J22" s="15">
        <f t="shared" si="10"/>
        <v>3.3760000000000048</v>
      </c>
      <c r="K22" s="15">
        <f>VLOOKUP(A:A,[1]TDSheet!$A:$M,13,0)</f>
        <v>0</v>
      </c>
      <c r="L22" s="15">
        <f>VLOOKUP(A:A,[1]TDSheet!$A:$R,18,0)</f>
        <v>0</v>
      </c>
      <c r="M22" s="15">
        <f>VLOOKUP(A:A,[1]TDSheet!$A:$T,20,0)</f>
        <v>150</v>
      </c>
      <c r="N22" s="15"/>
      <c r="O22" s="15"/>
      <c r="P22" s="15"/>
      <c r="Q22" s="17"/>
      <c r="R22" s="17">
        <v>40</v>
      </c>
      <c r="S22" s="15">
        <f t="shared" si="11"/>
        <v>40.815199999999997</v>
      </c>
      <c r="T22" s="17">
        <v>20</v>
      </c>
      <c r="U22" s="18">
        <f t="shared" si="12"/>
        <v>7.8546227875889372</v>
      </c>
      <c r="V22" s="15">
        <f t="shared" si="13"/>
        <v>2.7094807816695741</v>
      </c>
      <c r="W22" s="15"/>
      <c r="X22" s="15"/>
      <c r="Y22" s="15">
        <f>VLOOKUP(A:A,[1]TDSheet!$A:$Y,25,0)</f>
        <v>38.074799999999996</v>
      </c>
      <c r="Z22" s="15">
        <f>VLOOKUP(A:A,[1]TDSheet!$A:$Z,26,0)</f>
        <v>44.737400000000001</v>
      </c>
      <c r="AA22" s="15">
        <f>VLOOKUP(A:A,[1]TDSheet!$A:$AA,27,0)</f>
        <v>35.868400000000001</v>
      </c>
      <c r="AB22" s="15">
        <f>VLOOKUP(A:A,[3]TDSheet!$A:$D,4,0)</f>
        <v>35.055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14"/>
        <v>0</v>
      </c>
      <c r="AF22" s="15">
        <f t="shared" si="15"/>
        <v>40</v>
      </c>
      <c r="AG22" s="15">
        <f t="shared" si="16"/>
        <v>20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235.91200000000001</v>
      </c>
      <c r="D23" s="8">
        <v>441.03500000000003</v>
      </c>
      <c r="E23" s="8">
        <v>424.52300000000002</v>
      </c>
      <c r="F23" s="8">
        <v>247.06800000000001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411.2</v>
      </c>
      <c r="J23" s="15">
        <f t="shared" si="10"/>
        <v>13.323000000000036</v>
      </c>
      <c r="K23" s="15">
        <f>VLOOKUP(A:A,[1]TDSheet!$A:$M,13,0)</f>
        <v>0</v>
      </c>
      <c r="L23" s="15">
        <f>VLOOKUP(A:A,[1]TDSheet!$A:$R,18,0)</f>
        <v>100</v>
      </c>
      <c r="M23" s="15">
        <f>VLOOKUP(A:A,[1]TDSheet!$A:$T,20,0)</f>
        <v>250</v>
      </c>
      <c r="N23" s="15"/>
      <c r="O23" s="15"/>
      <c r="P23" s="15"/>
      <c r="Q23" s="17"/>
      <c r="R23" s="17">
        <v>100</v>
      </c>
      <c r="S23" s="15">
        <f t="shared" si="11"/>
        <v>84.904600000000002</v>
      </c>
      <c r="T23" s="17"/>
      <c r="U23" s="18">
        <f t="shared" si="12"/>
        <v>8.2100145339592903</v>
      </c>
      <c r="V23" s="15">
        <f t="shared" si="13"/>
        <v>2.909948342021516</v>
      </c>
      <c r="W23" s="15"/>
      <c r="X23" s="15"/>
      <c r="Y23" s="15">
        <f>VLOOKUP(A:A,[1]TDSheet!$A:$Y,25,0)</f>
        <v>92.845200000000006</v>
      </c>
      <c r="Z23" s="15">
        <f>VLOOKUP(A:A,[1]TDSheet!$A:$Z,26,0)</f>
        <v>85.617999999999995</v>
      </c>
      <c r="AA23" s="15">
        <f>VLOOKUP(A:A,[1]TDSheet!$A:$AA,27,0)</f>
        <v>72.633799999999994</v>
      </c>
      <c r="AB23" s="15">
        <f>VLOOKUP(A:A,[3]TDSheet!$A:$D,4,0)</f>
        <v>101.264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4"/>
        <v>0</v>
      </c>
      <c r="AF23" s="15">
        <f t="shared" si="15"/>
        <v>100</v>
      </c>
      <c r="AG23" s="15">
        <f t="shared" si="16"/>
        <v>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600</v>
      </c>
      <c r="D24" s="8">
        <v>1887</v>
      </c>
      <c r="E24" s="8">
        <v>983</v>
      </c>
      <c r="F24" s="8">
        <v>1227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1039</v>
      </c>
      <c r="J24" s="15">
        <f t="shared" si="10"/>
        <v>-56</v>
      </c>
      <c r="K24" s="15">
        <f>VLOOKUP(A:A,[1]TDSheet!$A:$M,13,0)</f>
        <v>0</v>
      </c>
      <c r="L24" s="15">
        <f>VLOOKUP(A:A,[1]TDSheet!$A:$R,18,0)</f>
        <v>0</v>
      </c>
      <c r="M24" s="15">
        <f>VLOOKUP(A:A,[1]TDSheet!$A:$T,20,0)</f>
        <v>600</v>
      </c>
      <c r="N24" s="15"/>
      <c r="O24" s="15"/>
      <c r="P24" s="15"/>
      <c r="Q24" s="17"/>
      <c r="R24" s="17"/>
      <c r="S24" s="15">
        <f t="shared" si="11"/>
        <v>196.6</v>
      </c>
      <c r="T24" s="17"/>
      <c r="U24" s="18">
        <f t="shared" si="12"/>
        <v>9.2929806714140391</v>
      </c>
      <c r="V24" s="15">
        <f t="shared" si="13"/>
        <v>6.2410986775178028</v>
      </c>
      <c r="W24" s="15"/>
      <c r="X24" s="15"/>
      <c r="Y24" s="15">
        <f>VLOOKUP(A:A,[1]TDSheet!$A:$Y,25,0)</f>
        <v>270.60000000000002</v>
      </c>
      <c r="Z24" s="15">
        <f>VLOOKUP(A:A,[1]TDSheet!$A:$Z,26,0)</f>
        <v>256.39999999999998</v>
      </c>
      <c r="AA24" s="15">
        <f>VLOOKUP(A:A,[1]TDSheet!$A:$AA,27,0)</f>
        <v>259.39999999999998</v>
      </c>
      <c r="AB24" s="15">
        <f>VLOOKUP(A:A,[3]TDSheet!$A:$D,4,0)</f>
        <v>188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0</v>
      </c>
      <c r="AF24" s="15">
        <f t="shared" si="15"/>
        <v>0</v>
      </c>
      <c r="AG24" s="15">
        <f t="shared" si="16"/>
        <v>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640</v>
      </c>
      <c r="D25" s="8">
        <v>678</v>
      </c>
      <c r="E25" s="8">
        <v>1066</v>
      </c>
      <c r="F25" s="8">
        <v>217</v>
      </c>
      <c r="G25" s="1">
        <f>VLOOKUP(A:A,[1]TDSheet!$A:$G,7,0)</f>
        <v>0</v>
      </c>
      <c r="H25" s="1">
        <f>VLOOKUP(A:A,[1]TDSheet!$A:$H,8,0)</f>
        <v>60</v>
      </c>
      <c r="I25" s="15">
        <f>VLOOKUP(A:A,[2]TDSheet!$A:$F,6,0)</f>
        <v>1101</v>
      </c>
      <c r="J25" s="15">
        <f t="shared" si="10"/>
        <v>-35</v>
      </c>
      <c r="K25" s="15">
        <f>VLOOKUP(A:A,[1]TDSheet!$A:$M,13,0)</f>
        <v>0</v>
      </c>
      <c r="L25" s="15">
        <f>VLOOKUP(A:A,[1]TDSheet!$A:$R,18,0)</f>
        <v>0</v>
      </c>
      <c r="M25" s="15">
        <f>VLOOKUP(A:A,[1]TDSheet!$A:$T,20,0)</f>
        <v>0</v>
      </c>
      <c r="N25" s="15"/>
      <c r="O25" s="15"/>
      <c r="P25" s="15"/>
      <c r="Q25" s="17"/>
      <c r="R25" s="17"/>
      <c r="S25" s="15">
        <f t="shared" si="11"/>
        <v>213.2</v>
      </c>
      <c r="T25" s="17"/>
      <c r="U25" s="18">
        <f t="shared" si="12"/>
        <v>1.0178236397748592</v>
      </c>
      <c r="V25" s="15">
        <f t="shared" si="13"/>
        <v>1.0178236397748592</v>
      </c>
      <c r="W25" s="15"/>
      <c r="X25" s="15"/>
      <c r="Y25" s="15">
        <f>VLOOKUP(A:A,[1]TDSheet!$A:$Y,25,0)</f>
        <v>263</v>
      </c>
      <c r="Z25" s="15">
        <f>VLOOKUP(A:A,[1]TDSheet!$A:$Z,26,0)</f>
        <v>235.2</v>
      </c>
      <c r="AA25" s="15">
        <f>VLOOKUP(A:A,[1]TDSheet!$A:$AA,27,0)</f>
        <v>206.2</v>
      </c>
      <c r="AB25" s="15">
        <f>VLOOKUP(A:A,[3]TDSheet!$A:$D,4,0)</f>
        <v>266</v>
      </c>
      <c r="AC25" s="15" t="str">
        <f>VLOOKUP(A:A,[1]TDSheet!$A:$AC,29,0)</f>
        <v>вывод</v>
      </c>
      <c r="AD25" s="15" t="str">
        <f>VLOOKUP(A:A,[1]TDSheet!$A:$AD,30,0)</f>
        <v>вывод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1687.951</v>
      </c>
      <c r="D26" s="8">
        <v>4156.9830000000002</v>
      </c>
      <c r="E26" s="20">
        <v>3157</v>
      </c>
      <c r="F26" s="20">
        <v>2538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2806.9</v>
      </c>
      <c r="J26" s="15">
        <f t="shared" si="10"/>
        <v>350.09999999999991</v>
      </c>
      <c r="K26" s="15">
        <f>VLOOKUP(A:A,[1]TDSheet!$A:$M,13,0)</f>
        <v>400</v>
      </c>
      <c r="L26" s="15">
        <f>VLOOKUP(A:A,[1]TDSheet!$A:$R,18,0)</f>
        <v>0</v>
      </c>
      <c r="M26" s="15">
        <f>VLOOKUP(A:A,[1]TDSheet!$A:$T,20,0)</f>
        <v>1050</v>
      </c>
      <c r="N26" s="15"/>
      <c r="O26" s="15"/>
      <c r="P26" s="15"/>
      <c r="Q26" s="17">
        <v>300</v>
      </c>
      <c r="R26" s="17">
        <v>300</v>
      </c>
      <c r="S26" s="15">
        <f t="shared" si="11"/>
        <v>631.4</v>
      </c>
      <c r="T26" s="17">
        <v>150</v>
      </c>
      <c r="U26" s="18">
        <f t="shared" si="12"/>
        <v>7.5039594551789675</v>
      </c>
      <c r="V26" s="15">
        <f t="shared" si="13"/>
        <v>4.0196388976876785</v>
      </c>
      <c r="W26" s="15"/>
      <c r="X26" s="15"/>
      <c r="Y26" s="15">
        <f>VLOOKUP(A:A,[1]TDSheet!$A:$Y,25,0)</f>
        <v>594.20000000000005</v>
      </c>
      <c r="Z26" s="15">
        <f>VLOOKUP(A:A,[1]TDSheet!$A:$Z,26,0)</f>
        <v>696.6</v>
      </c>
      <c r="AA26" s="15">
        <f>VLOOKUP(A:A,[1]TDSheet!$A:$AA,27,0)</f>
        <v>667.4</v>
      </c>
      <c r="AB26" s="15">
        <f>VLOOKUP(A:A,[3]TDSheet!$A:$D,4,0)</f>
        <v>783.01</v>
      </c>
      <c r="AC26" s="15" t="str">
        <f>VLOOKUP(A:A,[1]TDSheet!$A:$AC,29,0)</f>
        <v>?</v>
      </c>
      <c r="AD26" s="15" t="str">
        <f>VLOOKUP(A:A,[1]TDSheet!$A:$AD,30,0)</f>
        <v>м311з</v>
      </c>
      <c r="AE26" s="15">
        <f t="shared" si="14"/>
        <v>300</v>
      </c>
      <c r="AF26" s="15">
        <f t="shared" si="15"/>
        <v>300</v>
      </c>
      <c r="AG26" s="15">
        <f t="shared" si="16"/>
        <v>150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419</v>
      </c>
      <c r="D27" s="8">
        <v>948</v>
      </c>
      <c r="E27" s="8">
        <v>524</v>
      </c>
      <c r="F27" s="8">
        <v>654</v>
      </c>
      <c r="G27" s="1">
        <f>VLOOKUP(A:A,[1]TDSheet!$A:$G,7,0)</f>
        <v>0.3</v>
      </c>
      <c r="H27" s="1" t="e">
        <f>VLOOKUP(A:A,[1]TDSheet!$A:$H,8,0)</f>
        <v>#N/A</v>
      </c>
      <c r="I27" s="15">
        <f>VLOOKUP(A:A,[2]TDSheet!$A:$F,6,0)</f>
        <v>583</v>
      </c>
      <c r="J27" s="15">
        <f t="shared" si="10"/>
        <v>-59</v>
      </c>
      <c r="K27" s="15">
        <f>VLOOKUP(A:A,[1]TDSheet!$A:$M,13,0)</f>
        <v>0</v>
      </c>
      <c r="L27" s="15">
        <f>VLOOKUP(A:A,[1]TDSheet!$A:$R,18,0)</f>
        <v>0</v>
      </c>
      <c r="M27" s="15">
        <f>VLOOKUP(A:A,[1]TDSheet!$A:$T,20,0)</f>
        <v>240</v>
      </c>
      <c r="N27" s="15"/>
      <c r="O27" s="15"/>
      <c r="P27" s="15"/>
      <c r="Q27" s="17"/>
      <c r="R27" s="17"/>
      <c r="S27" s="15">
        <f t="shared" si="11"/>
        <v>104.8</v>
      </c>
      <c r="T27" s="17"/>
      <c r="U27" s="18">
        <f t="shared" si="12"/>
        <v>8.5305343511450378</v>
      </c>
      <c r="V27" s="15">
        <f t="shared" si="13"/>
        <v>6.2404580152671754</v>
      </c>
      <c r="W27" s="15"/>
      <c r="X27" s="15"/>
      <c r="Y27" s="15">
        <f>VLOOKUP(A:A,[1]TDSheet!$A:$Y,25,0)</f>
        <v>142</v>
      </c>
      <c r="Z27" s="15">
        <f>VLOOKUP(A:A,[1]TDSheet!$A:$Z,26,0)</f>
        <v>150.4</v>
      </c>
      <c r="AA27" s="15">
        <f>VLOOKUP(A:A,[1]TDSheet!$A:$AA,27,0)</f>
        <v>129</v>
      </c>
      <c r="AB27" s="15">
        <f>VLOOKUP(A:A,[3]TDSheet!$A:$D,4,0)</f>
        <v>139</v>
      </c>
      <c r="AC27" s="15" t="e">
        <f>VLOOKUP(A:A,[1]TDSheet!$A:$AC,29,0)</f>
        <v>#N/A</v>
      </c>
      <c r="AD27" s="15" t="e">
        <f>VLOOKUP(A:A,[1]TDSheet!$A:$AD,30,0)</f>
        <v>#N/A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617</v>
      </c>
      <c r="D28" s="8">
        <v>390</v>
      </c>
      <c r="E28" s="8">
        <v>652</v>
      </c>
      <c r="F28" s="8">
        <v>220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675</v>
      </c>
      <c r="J28" s="15">
        <f t="shared" si="10"/>
        <v>-23</v>
      </c>
      <c r="K28" s="15">
        <f>VLOOKUP(A:A,[1]TDSheet!$A:$M,13,0)</f>
        <v>150</v>
      </c>
      <c r="L28" s="15">
        <f>VLOOKUP(A:A,[1]TDSheet!$A:$R,18,0)</f>
        <v>0</v>
      </c>
      <c r="M28" s="15">
        <f>VLOOKUP(A:A,[1]TDSheet!$A:$T,20,0)</f>
        <v>300</v>
      </c>
      <c r="N28" s="15"/>
      <c r="O28" s="15"/>
      <c r="P28" s="15"/>
      <c r="Q28" s="17">
        <v>180</v>
      </c>
      <c r="R28" s="17">
        <v>90</v>
      </c>
      <c r="S28" s="15">
        <f t="shared" si="11"/>
        <v>130.4</v>
      </c>
      <c r="T28" s="17">
        <v>40</v>
      </c>
      <c r="U28" s="18">
        <f t="shared" si="12"/>
        <v>7.5153374233128831</v>
      </c>
      <c r="V28" s="15">
        <f t="shared" si="13"/>
        <v>1.6871165644171779</v>
      </c>
      <c r="W28" s="15"/>
      <c r="X28" s="15"/>
      <c r="Y28" s="15">
        <f>VLOOKUP(A:A,[1]TDSheet!$A:$Y,25,0)</f>
        <v>128.4</v>
      </c>
      <c r="Z28" s="15">
        <f>VLOOKUP(A:A,[1]TDSheet!$A:$Z,26,0)</f>
        <v>158.6</v>
      </c>
      <c r="AA28" s="15">
        <f>VLOOKUP(A:A,[1]TDSheet!$A:$AA,27,0)</f>
        <v>104.4</v>
      </c>
      <c r="AB28" s="15">
        <f>VLOOKUP(A:A,[3]TDSheet!$A:$D,4,0)</f>
        <v>194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16.2</v>
      </c>
      <c r="AF28" s="15">
        <f t="shared" si="15"/>
        <v>8.1</v>
      </c>
      <c r="AG28" s="15">
        <f t="shared" si="16"/>
        <v>3.5999999999999996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120</v>
      </c>
      <c r="D29" s="8">
        <v>400</v>
      </c>
      <c r="E29" s="8">
        <v>260</v>
      </c>
      <c r="F29" s="8">
        <v>245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275</v>
      </c>
      <c r="J29" s="15">
        <f t="shared" si="10"/>
        <v>-15</v>
      </c>
      <c r="K29" s="15">
        <f>VLOOKUP(A:A,[1]TDSheet!$A:$M,13,0)</f>
        <v>0</v>
      </c>
      <c r="L29" s="15">
        <f>VLOOKUP(A:A,[1]TDSheet!$A:$R,18,0)</f>
        <v>0</v>
      </c>
      <c r="M29" s="15">
        <f>VLOOKUP(A:A,[1]TDSheet!$A:$T,20,0)</f>
        <v>0</v>
      </c>
      <c r="N29" s="15"/>
      <c r="O29" s="15"/>
      <c r="P29" s="15"/>
      <c r="Q29" s="17">
        <v>80</v>
      </c>
      <c r="R29" s="17">
        <v>40</v>
      </c>
      <c r="S29" s="15">
        <f t="shared" si="11"/>
        <v>52</v>
      </c>
      <c r="T29" s="17">
        <v>40</v>
      </c>
      <c r="U29" s="18">
        <f t="shared" si="12"/>
        <v>7.7884615384615383</v>
      </c>
      <c r="V29" s="15">
        <f t="shared" si="13"/>
        <v>4.7115384615384617</v>
      </c>
      <c r="W29" s="15"/>
      <c r="X29" s="15"/>
      <c r="Y29" s="15">
        <f>VLOOKUP(A:A,[1]TDSheet!$A:$Y,25,0)</f>
        <v>54</v>
      </c>
      <c r="Z29" s="15">
        <f>VLOOKUP(A:A,[1]TDSheet!$A:$Z,26,0)</f>
        <v>63</v>
      </c>
      <c r="AA29" s="15">
        <f>VLOOKUP(A:A,[1]TDSheet!$A:$AA,27,0)</f>
        <v>52.4</v>
      </c>
      <c r="AB29" s="15">
        <f>VLOOKUP(A:A,[3]TDSheet!$A:$D,4,0)</f>
        <v>108</v>
      </c>
      <c r="AC29" s="15" t="str">
        <f>VLOOKUP(A:A,[1]TDSheet!$A:$AC,29,0)</f>
        <v>м30з</v>
      </c>
      <c r="AD29" s="15" t="str">
        <f>VLOOKUP(A:A,[1]TDSheet!$A:$AD,30,0)</f>
        <v>костик</v>
      </c>
      <c r="AE29" s="15">
        <f t="shared" si="14"/>
        <v>32</v>
      </c>
      <c r="AF29" s="15">
        <f t="shared" si="15"/>
        <v>16</v>
      </c>
      <c r="AG29" s="15">
        <f t="shared" si="16"/>
        <v>16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249</v>
      </c>
      <c r="D30" s="8">
        <v>604</v>
      </c>
      <c r="E30" s="8">
        <v>425</v>
      </c>
      <c r="F30" s="8">
        <v>426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427</v>
      </c>
      <c r="J30" s="15">
        <f t="shared" si="10"/>
        <v>-2</v>
      </c>
      <c r="K30" s="15">
        <f>VLOOKUP(A:A,[1]TDSheet!$A:$M,13,0)</f>
        <v>80</v>
      </c>
      <c r="L30" s="15">
        <f>VLOOKUP(A:A,[1]TDSheet!$A:$R,18,0)</f>
        <v>0</v>
      </c>
      <c r="M30" s="15">
        <f>VLOOKUP(A:A,[1]TDSheet!$A:$T,20,0)</f>
        <v>160</v>
      </c>
      <c r="N30" s="15"/>
      <c r="O30" s="15"/>
      <c r="P30" s="15"/>
      <c r="Q30" s="17"/>
      <c r="R30" s="17"/>
      <c r="S30" s="15">
        <f t="shared" si="11"/>
        <v>85</v>
      </c>
      <c r="T30" s="17"/>
      <c r="U30" s="18">
        <f t="shared" si="12"/>
        <v>7.8352941176470585</v>
      </c>
      <c r="V30" s="15">
        <f t="shared" si="13"/>
        <v>5.0117647058823529</v>
      </c>
      <c r="W30" s="15"/>
      <c r="X30" s="15"/>
      <c r="Y30" s="15">
        <f>VLOOKUP(A:A,[1]TDSheet!$A:$Y,25,0)</f>
        <v>102.6</v>
      </c>
      <c r="Z30" s="15">
        <f>VLOOKUP(A:A,[1]TDSheet!$A:$Z,26,0)</f>
        <v>103.4</v>
      </c>
      <c r="AA30" s="15">
        <f>VLOOKUP(A:A,[1]TDSheet!$A:$AA,27,0)</f>
        <v>100.2</v>
      </c>
      <c r="AB30" s="15">
        <f>VLOOKUP(A:A,[3]TDSheet!$A:$D,4,0)</f>
        <v>98</v>
      </c>
      <c r="AC30" s="15" t="str">
        <f>VLOOKUP(A:A,[1]TDSheet!$A:$AC,29,0)</f>
        <v>м135з</v>
      </c>
      <c r="AD30" s="15" t="e">
        <f>VLOOKUP(A:A,[1]TDSheet!$A:$AD,30,0)</f>
        <v>#N/A</v>
      </c>
      <c r="AE30" s="15">
        <f t="shared" si="14"/>
        <v>0</v>
      </c>
      <c r="AF30" s="15">
        <f t="shared" si="15"/>
        <v>0</v>
      </c>
      <c r="AG30" s="15">
        <f t="shared" si="16"/>
        <v>0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319.07400000000001</v>
      </c>
      <c r="D31" s="8">
        <v>779.47500000000002</v>
      </c>
      <c r="E31" s="8">
        <v>534.76099999999997</v>
      </c>
      <c r="F31" s="8">
        <v>538.23400000000004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521.29999999999995</v>
      </c>
      <c r="J31" s="15">
        <f t="shared" si="10"/>
        <v>13.461000000000013</v>
      </c>
      <c r="K31" s="15">
        <f>VLOOKUP(A:A,[1]TDSheet!$A:$M,13,0)</f>
        <v>0</v>
      </c>
      <c r="L31" s="15">
        <f>VLOOKUP(A:A,[1]TDSheet!$A:$R,18,0)</f>
        <v>0</v>
      </c>
      <c r="M31" s="15">
        <f>VLOOKUP(A:A,[1]TDSheet!$A:$T,20,0)</f>
        <v>150</v>
      </c>
      <c r="N31" s="15"/>
      <c r="O31" s="15"/>
      <c r="P31" s="15"/>
      <c r="Q31" s="17"/>
      <c r="R31" s="17">
        <v>80</v>
      </c>
      <c r="S31" s="15">
        <f t="shared" si="11"/>
        <v>106.95219999999999</v>
      </c>
      <c r="T31" s="17">
        <v>30</v>
      </c>
      <c r="U31" s="18">
        <f t="shared" si="12"/>
        <v>7.4634649871624905</v>
      </c>
      <c r="V31" s="15">
        <f t="shared" si="13"/>
        <v>5.0324724503095783</v>
      </c>
      <c r="W31" s="15"/>
      <c r="X31" s="15"/>
      <c r="Y31" s="15">
        <f>VLOOKUP(A:A,[1]TDSheet!$A:$Y,25,0)</f>
        <v>129.41559999999998</v>
      </c>
      <c r="Z31" s="15">
        <f>VLOOKUP(A:A,[1]TDSheet!$A:$Z,26,0)</f>
        <v>132.7244</v>
      </c>
      <c r="AA31" s="15">
        <f>VLOOKUP(A:A,[1]TDSheet!$A:$AA,27,0)</f>
        <v>124.9654</v>
      </c>
      <c r="AB31" s="15">
        <f>VLOOKUP(A:A,[3]TDSheet!$A:$D,4,0)</f>
        <v>147.173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80</v>
      </c>
      <c r="AG31" s="15">
        <f t="shared" si="16"/>
        <v>30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591</v>
      </c>
      <c r="D32" s="8">
        <v>1239</v>
      </c>
      <c r="E32" s="8">
        <v>1055</v>
      </c>
      <c r="F32" s="8">
        <v>744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1085</v>
      </c>
      <c r="J32" s="15">
        <f t="shared" si="10"/>
        <v>-30</v>
      </c>
      <c r="K32" s="15">
        <f>VLOOKUP(A:A,[1]TDSheet!$A:$M,13,0)</f>
        <v>0</v>
      </c>
      <c r="L32" s="15">
        <f>VLOOKUP(A:A,[1]TDSheet!$A:$R,18,0)</f>
        <v>0</v>
      </c>
      <c r="M32" s="15">
        <f>VLOOKUP(A:A,[1]TDSheet!$A:$T,20,0)</f>
        <v>600</v>
      </c>
      <c r="N32" s="15"/>
      <c r="O32" s="15"/>
      <c r="P32" s="15"/>
      <c r="Q32" s="17"/>
      <c r="R32" s="17">
        <v>160</v>
      </c>
      <c r="S32" s="15">
        <f t="shared" si="11"/>
        <v>211</v>
      </c>
      <c r="T32" s="17">
        <v>80</v>
      </c>
      <c r="U32" s="18">
        <f t="shared" si="12"/>
        <v>7.5071090047393367</v>
      </c>
      <c r="V32" s="15">
        <f t="shared" si="13"/>
        <v>3.5260663507109005</v>
      </c>
      <c r="W32" s="15"/>
      <c r="X32" s="15"/>
      <c r="Y32" s="15">
        <f>VLOOKUP(A:A,[1]TDSheet!$A:$Y,25,0)</f>
        <v>253.8</v>
      </c>
      <c r="Z32" s="15">
        <f>VLOOKUP(A:A,[1]TDSheet!$A:$Z,26,0)</f>
        <v>219.6</v>
      </c>
      <c r="AA32" s="15">
        <f>VLOOKUP(A:A,[1]TDSheet!$A:$AA,27,0)</f>
        <v>216</v>
      </c>
      <c r="AB32" s="15">
        <f>VLOOKUP(A:A,[3]TDSheet!$A:$D,4,0)</f>
        <v>202</v>
      </c>
      <c r="AC32" s="15" t="str">
        <f>VLOOKUP(A:A,[1]TDSheet!$A:$AC,29,0)</f>
        <v>м43з</v>
      </c>
      <c r="AD32" s="15" t="e">
        <f>VLOOKUP(A:A,[1]TDSheet!$A:$AD,30,0)</f>
        <v>#N/A</v>
      </c>
      <c r="AE32" s="15">
        <f t="shared" si="14"/>
        <v>0</v>
      </c>
      <c r="AF32" s="15">
        <f t="shared" si="15"/>
        <v>64</v>
      </c>
      <c r="AG32" s="15">
        <f t="shared" si="16"/>
        <v>32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3297</v>
      </c>
      <c r="D33" s="8">
        <v>9818</v>
      </c>
      <c r="E33" s="8">
        <v>7612</v>
      </c>
      <c r="F33" s="8">
        <v>5323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7801</v>
      </c>
      <c r="J33" s="15">
        <f t="shared" si="10"/>
        <v>-189</v>
      </c>
      <c r="K33" s="15">
        <f>VLOOKUP(A:A,[1]TDSheet!$A:$M,13,0)</f>
        <v>600</v>
      </c>
      <c r="L33" s="15">
        <f>VLOOKUP(A:A,[1]TDSheet!$A:$R,18,0)</f>
        <v>1000</v>
      </c>
      <c r="M33" s="15">
        <f>VLOOKUP(A:A,[1]TDSheet!$A:$T,20,0)</f>
        <v>2800</v>
      </c>
      <c r="N33" s="15"/>
      <c r="O33" s="15"/>
      <c r="P33" s="15"/>
      <c r="Q33" s="17"/>
      <c r="R33" s="17">
        <v>1200</v>
      </c>
      <c r="S33" s="15">
        <f t="shared" si="11"/>
        <v>1522.4</v>
      </c>
      <c r="T33" s="17">
        <v>600</v>
      </c>
      <c r="U33" s="18">
        <f t="shared" si="12"/>
        <v>7.568970047293746</v>
      </c>
      <c r="V33" s="15">
        <f t="shared" si="13"/>
        <v>3.4964529689963215</v>
      </c>
      <c r="W33" s="15"/>
      <c r="X33" s="15"/>
      <c r="Y33" s="15">
        <f>VLOOKUP(A:A,[1]TDSheet!$A:$Y,25,0)</f>
        <v>1543.4</v>
      </c>
      <c r="Z33" s="15">
        <f>VLOOKUP(A:A,[1]TDSheet!$A:$Z,26,0)</f>
        <v>1488.4</v>
      </c>
      <c r="AA33" s="15">
        <f>VLOOKUP(A:A,[1]TDSheet!$A:$AA,27,0)</f>
        <v>1436.8</v>
      </c>
      <c r="AB33" s="15">
        <f>VLOOKUP(A:A,[3]TDSheet!$A:$D,4,0)</f>
        <v>2181</v>
      </c>
      <c r="AC33" s="15" t="str">
        <f>VLOOKUP(A:A,[1]TDSheet!$A:$AC,29,0)</f>
        <v>кор</v>
      </c>
      <c r="AD33" s="15">
        <f>VLOOKUP(A:A,[1]TDSheet!$A:$AD,30,0)</f>
        <v>0</v>
      </c>
      <c r="AE33" s="15">
        <f t="shared" si="14"/>
        <v>0</v>
      </c>
      <c r="AF33" s="15">
        <f t="shared" si="15"/>
        <v>480</v>
      </c>
      <c r="AG33" s="15">
        <f t="shared" si="16"/>
        <v>240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961</v>
      </c>
      <c r="D34" s="8">
        <v>1015</v>
      </c>
      <c r="E34" s="20">
        <v>788</v>
      </c>
      <c r="F34" s="20">
        <v>1027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805</v>
      </c>
      <c r="J34" s="15">
        <f t="shared" si="10"/>
        <v>-17</v>
      </c>
      <c r="K34" s="15">
        <f>VLOOKUP(A:A,[1]TDSheet!$A:$M,13,0)</f>
        <v>0</v>
      </c>
      <c r="L34" s="15">
        <f>VLOOKUP(A:A,[1]TDSheet!$A:$R,18,0)</f>
        <v>0</v>
      </c>
      <c r="M34" s="15">
        <f>VLOOKUP(A:A,[1]TDSheet!$A:$T,20,0)</f>
        <v>120</v>
      </c>
      <c r="N34" s="15"/>
      <c r="O34" s="15"/>
      <c r="P34" s="15"/>
      <c r="Q34" s="17"/>
      <c r="R34" s="17"/>
      <c r="S34" s="15">
        <f t="shared" si="11"/>
        <v>157.6</v>
      </c>
      <c r="T34" s="17">
        <v>40</v>
      </c>
      <c r="U34" s="18">
        <f t="shared" si="12"/>
        <v>7.531725888324873</v>
      </c>
      <c r="V34" s="15">
        <f t="shared" si="13"/>
        <v>6.5164974619289344</v>
      </c>
      <c r="W34" s="15"/>
      <c r="X34" s="15"/>
      <c r="Y34" s="15">
        <f>VLOOKUP(A:A,[1]TDSheet!$A:$Y,25,0)</f>
        <v>240.6</v>
      </c>
      <c r="Z34" s="15">
        <f>VLOOKUP(A:A,[1]TDSheet!$A:$Z,26,0)</f>
        <v>275.60000000000002</v>
      </c>
      <c r="AA34" s="15">
        <f>VLOOKUP(A:A,[1]TDSheet!$A:$AA,27,0)</f>
        <v>203.4</v>
      </c>
      <c r="AB34" s="15">
        <f>VLOOKUP(A:A,[3]TDSheet!$A:$D,4,0)</f>
        <v>214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4"/>
        <v>0</v>
      </c>
      <c r="AF34" s="15">
        <f t="shared" si="15"/>
        <v>0</v>
      </c>
      <c r="AG34" s="15">
        <f t="shared" si="16"/>
        <v>20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138</v>
      </c>
      <c r="D35" s="8">
        <v>8</v>
      </c>
      <c r="E35" s="8">
        <v>55</v>
      </c>
      <c r="F35" s="8">
        <v>91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55</v>
      </c>
      <c r="J35" s="15">
        <f t="shared" si="10"/>
        <v>0</v>
      </c>
      <c r="K35" s="15">
        <f>VLOOKUP(A:A,[1]TDSheet!$A:$M,13,0)</f>
        <v>0</v>
      </c>
      <c r="L35" s="15">
        <f>VLOOKUP(A:A,[1]TDSheet!$A:$R,18,0)</f>
        <v>0</v>
      </c>
      <c r="M35" s="15">
        <f>VLOOKUP(A:A,[1]TDSheet!$A:$T,20,0)</f>
        <v>0</v>
      </c>
      <c r="N35" s="15"/>
      <c r="O35" s="15"/>
      <c r="P35" s="15"/>
      <c r="Q35" s="17"/>
      <c r="R35" s="17"/>
      <c r="S35" s="15">
        <f t="shared" si="11"/>
        <v>11</v>
      </c>
      <c r="T35" s="17"/>
      <c r="U35" s="18">
        <f t="shared" si="12"/>
        <v>8.2727272727272734</v>
      </c>
      <c r="V35" s="15">
        <f t="shared" si="13"/>
        <v>8.2727272727272734</v>
      </c>
      <c r="W35" s="15"/>
      <c r="X35" s="15"/>
      <c r="Y35" s="15">
        <f>VLOOKUP(A:A,[1]TDSheet!$A:$Y,25,0)</f>
        <v>34.4</v>
      </c>
      <c r="Z35" s="15">
        <f>VLOOKUP(A:A,[1]TDSheet!$A:$Z,26,0)</f>
        <v>15.4</v>
      </c>
      <c r="AA35" s="15">
        <f>VLOOKUP(A:A,[1]TDSheet!$A:$AA,27,0)</f>
        <v>21</v>
      </c>
      <c r="AB35" s="15">
        <f>VLOOKUP(A:A,[3]TDSheet!$A:$D,4,0)</f>
        <v>17</v>
      </c>
      <c r="AC35" s="15" t="str">
        <f>VLOOKUP(A:A,[1]TDSheet!$A:$AC,29,0)</f>
        <v>увел</v>
      </c>
      <c r="AD35" s="15" t="e">
        <f>VLOOKUP(A:A,[1]TDSheet!$A:$AD,30,0)</f>
        <v>#N/A</v>
      </c>
      <c r="AE35" s="15">
        <f t="shared" si="14"/>
        <v>0</v>
      </c>
      <c r="AF35" s="15">
        <f t="shared" si="15"/>
        <v>0</v>
      </c>
      <c r="AG35" s="15">
        <f t="shared" si="16"/>
        <v>0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1067</v>
      </c>
      <c r="D36" s="8">
        <v>3668</v>
      </c>
      <c r="E36" s="8">
        <v>2724</v>
      </c>
      <c r="F36" s="8">
        <v>1962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2774</v>
      </c>
      <c r="J36" s="15">
        <f t="shared" si="10"/>
        <v>-50</v>
      </c>
      <c r="K36" s="15">
        <f>VLOOKUP(A:A,[1]TDSheet!$A:$M,13,0)</f>
        <v>0</v>
      </c>
      <c r="L36" s="15">
        <f>VLOOKUP(A:A,[1]TDSheet!$A:$R,18,0)</f>
        <v>0</v>
      </c>
      <c r="M36" s="15">
        <f>VLOOKUP(A:A,[1]TDSheet!$A:$T,20,0)</f>
        <v>1200</v>
      </c>
      <c r="N36" s="15"/>
      <c r="O36" s="15"/>
      <c r="P36" s="15"/>
      <c r="Q36" s="17">
        <v>400</v>
      </c>
      <c r="R36" s="17">
        <v>400</v>
      </c>
      <c r="S36" s="15">
        <f t="shared" si="11"/>
        <v>544.79999999999995</v>
      </c>
      <c r="T36" s="17">
        <v>120</v>
      </c>
      <c r="U36" s="18">
        <f t="shared" si="12"/>
        <v>7.4926578560939801</v>
      </c>
      <c r="V36" s="15">
        <f t="shared" si="13"/>
        <v>3.6013215859030838</v>
      </c>
      <c r="W36" s="15"/>
      <c r="X36" s="15"/>
      <c r="Y36" s="15">
        <f>VLOOKUP(A:A,[1]TDSheet!$A:$Y,25,0)</f>
        <v>554.6</v>
      </c>
      <c r="Z36" s="15">
        <f>VLOOKUP(A:A,[1]TDSheet!$A:$Z,26,0)</f>
        <v>524.79999999999995</v>
      </c>
      <c r="AA36" s="15">
        <f>VLOOKUP(A:A,[1]TDSheet!$A:$AA,27,0)</f>
        <v>528.6</v>
      </c>
      <c r="AB36" s="15">
        <f>VLOOKUP(A:A,[3]TDSheet!$A:$D,4,0)</f>
        <v>870</v>
      </c>
      <c r="AC36" s="15" t="str">
        <f>VLOOKUP(A:A,[1]TDSheet!$A:$AC,29,0)</f>
        <v>м1400з</v>
      </c>
      <c r="AD36" s="15" t="str">
        <f>VLOOKUP(A:A,[1]TDSheet!$A:$AD,30,0)</f>
        <v>м470з</v>
      </c>
      <c r="AE36" s="15">
        <f t="shared" si="14"/>
        <v>160</v>
      </c>
      <c r="AF36" s="15">
        <f t="shared" si="15"/>
        <v>160</v>
      </c>
      <c r="AG36" s="15">
        <f t="shared" si="16"/>
        <v>48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2415</v>
      </c>
      <c r="D37" s="8">
        <v>7359</v>
      </c>
      <c r="E37" s="8">
        <v>5921</v>
      </c>
      <c r="F37" s="8">
        <v>3719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6054</v>
      </c>
      <c r="J37" s="15">
        <f t="shared" si="10"/>
        <v>-133</v>
      </c>
      <c r="K37" s="15">
        <f>VLOOKUP(A:A,[1]TDSheet!$A:$M,13,0)</f>
        <v>800</v>
      </c>
      <c r="L37" s="15">
        <f>VLOOKUP(A:A,[1]TDSheet!$A:$R,18,0)</f>
        <v>1000</v>
      </c>
      <c r="M37" s="15">
        <f>VLOOKUP(A:A,[1]TDSheet!$A:$T,20,0)</f>
        <v>2200</v>
      </c>
      <c r="N37" s="15"/>
      <c r="O37" s="15"/>
      <c r="P37" s="15"/>
      <c r="Q37" s="17"/>
      <c r="R37" s="17">
        <v>800</v>
      </c>
      <c r="S37" s="15">
        <f t="shared" si="11"/>
        <v>1184.2</v>
      </c>
      <c r="T37" s="17">
        <v>400</v>
      </c>
      <c r="U37" s="18">
        <f t="shared" si="12"/>
        <v>7.53166694815065</v>
      </c>
      <c r="V37" s="15">
        <f t="shared" si="13"/>
        <v>3.1405168045938185</v>
      </c>
      <c r="W37" s="15"/>
      <c r="X37" s="15"/>
      <c r="Y37" s="15">
        <f>VLOOKUP(A:A,[1]TDSheet!$A:$Y,25,0)</f>
        <v>1131.2</v>
      </c>
      <c r="Z37" s="15">
        <f>VLOOKUP(A:A,[1]TDSheet!$A:$Z,26,0)</f>
        <v>1138.2</v>
      </c>
      <c r="AA37" s="15">
        <f>VLOOKUP(A:A,[1]TDSheet!$A:$AA,27,0)</f>
        <v>1093.5999999999999</v>
      </c>
      <c r="AB37" s="15">
        <f>VLOOKUP(A:A,[3]TDSheet!$A:$D,4,0)</f>
        <v>1694</v>
      </c>
      <c r="AC37" s="15" t="str">
        <f>VLOOKUP(A:A,[1]TDSheet!$A:$AC,29,0)</f>
        <v>кор</v>
      </c>
      <c r="AD37" s="15" t="e">
        <f>VLOOKUP(A:A,[1]TDSheet!$A:$AD,30,0)</f>
        <v>#N/A</v>
      </c>
      <c r="AE37" s="15">
        <f t="shared" si="14"/>
        <v>0</v>
      </c>
      <c r="AF37" s="15">
        <f t="shared" si="15"/>
        <v>320</v>
      </c>
      <c r="AG37" s="15">
        <f t="shared" si="16"/>
        <v>160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795</v>
      </c>
      <c r="D38" s="8">
        <v>2283</v>
      </c>
      <c r="E38" s="8">
        <v>1874</v>
      </c>
      <c r="F38" s="8">
        <v>1140</v>
      </c>
      <c r="G38" s="1">
        <f>VLOOKUP(A:A,[1]TDSheet!$A:$G,7,0)</f>
        <v>0.3</v>
      </c>
      <c r="H38" s="1">
        <f>VLOOKUP(A:A,[1]TDSheet!$A:$H,8,0)</f>
        <v>60</v>
      </c>
      <c r="I38" s="15">
        <f>VLOOKUP(A:A,[2]TDSheet!$A:$F,6,0)</f>
        <v>1939</v>
      </c>
      <c r="J38" s="15">
        <f t="shared" si="10"/>
        <v>-65</v>
      </c>
      <c r="K38" s="15">
        <f>VLOOKUP(A:A,[1]TDSheet!$A:$M,13,0)</f>
        <v>0</v>
      </c>
      <c r="L38" s="15">
        <f>VLOOKUP(A:A,[1]TDSheet!$A:$R,18,0)</f>
        <v>0</v>
      </c>
      <c r="M38" s="15">
        <f>VLOOKUP(A:A,[1]TDSheet!$A:$T,20,0)</f>
        <v>1480</v>
      </c>
      <c r="N38" s="15"/>
      <c r="O38" s="15"/>
      <c r="P38" s="15"/>
      <c r="Q38" s="17">
        <v>1500</v>
      </c>
      <c r="R38" s="17"/>
      <c r="S38" s="15">
        <f t="shared" si="11"/>
        <v>374.8</v>
      </c>
      <c r="T38" s="17">
        <v>200</v>
      </c>
      <c r="U38" s="18">
        <f t="shared" si="12"/>
        <v>11.526147278548558</v>
      </c>
      <c r="V38" s="15">
        <f t="shared" si="13"/>
        <v>3.0416221985058698</v>
      </c>
      <c r="W38" s="15"/>
      <c r="X38" s="15"/>
      <c r="Y38" s="15">
        <f>VLOOKUP(A:A,[1]TDSheet!$A:$Y,25,0)</f>
        <v>395.2</v>
      </c>
      <c r="Z38" s="15">
        <f>VLOOKUP(A:A,[1]TDSheet!$A:$Z,26,0)</f>
        <v>341.2</v>
      </c>
      <c r="AA38" s="15">
        <f>VLOOKUP(A:A,[1]TDSheet!$A:$AA,27,0)</f>
        <v>338</v>
      </c>
      <c r="AB38" s="15">
        <f>VLOOKUP(A:A,[3]TDSheet!$A:$D,4,0)</f>
        <v>702</v>
      </c>
      <c r="AC38" s="21" t="str">
        <f>VLOOKUP(A:A,[1]TDSheet!$A:$AC,29,0)</f>
        <v>костик</v>
      </c>
      <c r="AD38" s="15" t="str">
        <f>VLOOKUP(A:A,[1]TDSheet!$A:$AD,30,0)</f>
        <v>зк</v>
      </c>
      <c r="AE38" s="15">
        <f t="shared" si="14"/>
        <v>450</v>
      </c>
      <c r="AF38" s="15">
        <f t="shared" si="15"/>
        <v>0</v>
      </c>
      <c r="AG38" s="15">
        <f t="shared" si="16"/>
        <v>60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2481</v>
      </c>
      <c r="D39" s="8">
        <v>2386</v>
      </c>
      <c r="E39" s="8">
        <v>2700</v>
      </c>
      <c r="F39" s="8">
        <v>908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2730</v>
      </c>
      <c r="J39" s="15">
        <f t="shared" si="10"/>
        <v>-30</v>
      </c>
      <c r="K39" s="22">
        <v>360</v>
      </c>
      <c r="L39" s="15">
        <f>VLOOKUP(A:A,[1]TDSheet!$A:$R,18,0)</f>
        <v>0</v>
      </c>
      <c r="M39" s="15">
        <f>VLOOKUP(A:A,[1]TDSheet!$A:$T,20,0)</f>
        <v>1400</v>
      </c>
      <c r="N39" s="15"/>
      <c r="O39" s="15"/>
      <c r="P39" s="15"/>
      <c r="Q39" s="17">
        <v>980</v>
      </c>
      <c r="R39" s="17">
        <v>700</v>
      </c>
      <c r="S39" s="15">
        <f t="shared" si="11"/>
        <v>540</v>
      </c>
      <c r="T39" s="17">
        <v>420</v>
      </c>
      <c r="U39" s="18">
        <f t="shared" si="12"/>
        <v>8.8296296296296291</v>
      </c>
      <c r="V39" s="15">
        <f t="shared" si="13"/>
        <v>1.6814814814814816</v>
      </c>
      <c r="W39" s="15"/>
      <c r="X39" s="15"/>
      <c r="Y39" s="15">
        <f>VLOOKUP(A:A,[1]TDSheet!$A:$Y,25,0)</f>
        <v>581.4</v>
      </c>
      <c r="Z39" s="15">
        <f>VLOOKUP(A:A,[1]TDSheet!$A:$Z,26,0)</f>
        <v>720.4</v>
      </c>
      <c r="AA39" s="15">
        <f>VLOOKUP(A:A,[1]TDSheet!$A:$AA,27,0)</f>
        <v>580.79999999999995</v>
      </c>
      <c r="AB39" s="15">
        <f>VLOOKUP(A:A,[3]TDSheet!$A:$D,4,0)</f>
        <v>671</v>
      </c>
      <c r="AC39" s="15" t="str">
        <f>VLOOKUP(A:A,[1]TDSheet!$A:$AC,29,0)</f>
        <v>костик</v>
      </c>
      <c r="AD39" s="15" t="e">
        <f>VLOOKUP(A:A,[1]TDSheet!$A:$AD,30,0)</f>
        <v>#N/A</v>
      </c>
      <c r="AE39" s="15">
        <f t="shared" si="14"/>
        <v>98</v>
      </c>
      <c r="AF39" s="15">
        <f t="shared" si="15"/>
        <v>70</v>
      </c>
      <c r="AG39" s="15">
        <f t="shared" si="16"/>
        <v>42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1959</v>
      </c>
      <c r="D40" s="8">
        <v>2050</v>
      </c>
      <c r="E40" s="8">
        <v>2051</v>
      </c>
      <c r="F40" s="8">
        <v>1890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2119</v>
      </c>
      <c r="J40" s="15">
        <f t="shared" si="10"/>
        <v>-68</v>
      </c>
      <c r="K40" s="15">
        <f>VLOOKUP(A:A,[1]TDSheet!$A:$M,13,0)</f>
        <v>140</v>
      </c>
      <c r="L40" s="15">
        <f>VLOOKUP(A:A,[1]TDSheet!$A:$R,18,0)</f>
        <v>0</v>
      </c>
      <c r="M40" s="15">
        <f>VLOOKUP(A:A,[1]TDSheet!$A:$T,20,0)</f>
        <v>980</v>
      </c>
      <c r="N40" s="15"/>
      <c r="O40" s="15"/>
      <c r="P40" s="15"/>
      <c r="Q40" s="17"/>
      <c r="R40" s="17"/>
      <c r="S40" s="15">
        <f t="shared" si="11"/>
        <v>410.2</v>
      </c>
      <c r="T40" s="17">
        <v>420</v>
      </c>
      <c r="U40" s="18">
        <f t="shared" si="12"/>
        <v>8.3617747440273043</v>
      </c>
      <c r="V40" s="15">
        <f t="shared" si="13"/>
        <v>4.6075085324232079</v>
      </c>
      <c r="W40" s="15"/>
      <c r="X40" s="15"/>
      <c r="Y40" s="15">
        <f>VLOOKUP(A:A,[1]TDSheet!$A:$Y,25,0)</f>
        <v>323.39999999999998</v>
      </c>
      <c r="Z40" s="15">
        <f>VLOOKUP(A:A,[1]TDSheet!$A:$Z,26,0)</f>
        <v>583.4</v>
      </c>
      <c r="AA40" s="15">
        <f>VLOOKUP(A:A,[1]TDSheet!$A:$AA,27,0)</f>
        <v>482</v>
      </c>
      <c r="AB40" s="15">
        <f>VLOOKUP(A:A,[3]TDSheet!$A:$D,4,0)</f>
        <v>469</v>
      </c>
      <c r="AC40" s="15" t="str">
        <f>VLOOKUP(A:A,[1]TDSheet!$A:$AC,29,0)</f>
        <v>костик</v>
      </c>
      <c r="AD40" s="15">
        <f>VLOOKUP(A:A,[1]TDSheet!$A:$AD,30,0)</f>
        <v>0</v>
      </c>
      <c r="AE40" s="15">
        <f t="shared" si="14"/>
        <v>0</v>
      </c>
      <c r="AF40" s="15">
        <f t="shared" si="15"/>
        <v>0</v>
      </c>
      <c r="AG40" s="15">
        <f t="shared" si="16"/>
        <v>42</v>
      </c>
      <c r="AH40" s="15"/>
      <c r="AI40" s="15"/>
    </row>
    <row r="41" spans="1:35" s="1" customFormat="1" ht="11.1" customHeight="1" outlineLevel="1" x14ac:dyDescent="0.2">
      <c r="A41" s="7" t="s">
        <v>87</v>
      </c>
      <c r="B41" s="7" t="s">
        <v>8</v>
      </c>
      <c r="C41" s="8">
        <v>118</v>
      </c>
      <c r="D41" s="8">
        <v>203</v>
      </c>
      <c r="E41" s="8">
        <v>230</v>
      </c>
      <c r="F41" s="8">
        <v>83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327</v>
      </c>
      <c r="J41" s="15">
        <f t="shared" si="10"/>
        <v>-97</v>
      </c>
      <c r="K41" s="15">
        <f>VLOOKUP(A:A,[1]TDSheet!$A:$M,13,0)</f>
        <v>250</v>
      </c>
      <c r="L41" s="15">
        <f>VLOOKUP(A:A,[1]TDSheet!$A:$R,18,0)</f>
        <v>0</v>
      </c>
      <c r="M41" s="15">
        <f>VLOOKUP(A:A,[1]TDSheet!$A:$T,20,0)</f>
        <v>0</v>
      </c>
      <c r="N41" s="15"/>
      <c r="O41" s="15"/>
      <c r="P41" s="15"/>
      <c r="Q41" s="17"/>
      <c r="R41" s="17"/>
      <c r="S41" s="15">
        <f t="shared" si="11"/>
        <v>46</v>
      </c>
      <c r="T41" s="17">
        <v>40</v>
      </c>
      <c r="U41" s="18">
        <f t="shared" si="12"/>
        <v>8.1086956521739122</v>
      </c>
      <c r="V41" s="15">
        <f t="shared" si="13"/>
        <v>1.8043478260869565</v>
      </c>
      <c r="W41" s="15"/>
      <c r="X41" s="15"/>
      <c r="Y41" s="15">
        <f>VLOOKUP(A:A,[1]TDSheet!$A:$Y,25,0)</f>
        <v>0</v>
      </c>
      <c r="Z41" s="15">
        <f>VLOOKUP(A:A,[1]TDSheet!$A:$Z,26,0)</f>
        <v>0</v>
      </c>
      <c r="AA41" s="15">
        <f>VLOOKUP(A:A,[1]TDSheet!$A:$AA,27,0)</f>
        <v>32</v>
      </c>
      <c r="AB41" s="15">
        <f>VLOOKUP(A:A,[3]TDSheet!$A:$D,4,0)</f>
        <v>46</v>
      </c>
      <c r="AC41" s="15" t="str">
        <f>VLOOKUP(A:A,[1]TDSheet!$A:$AC,29,0)</f>
        <v>костик</v>
      </c>
      <c r="AD41" s="15" t="e">
        <f>VLOOKUP(A:A,[1]TDSheet!$A:$AD,30,0)</f>
        <v>#N/A</v>
      </c>
      <c r="AE41" s="15">
        <f t="shared" si="14"/>
        <v>0</v>
      </c>
      <c r="AF41" s="15">
        <f t="shared" si="15"/>
        <v>0</v>
      </c>
      <c r="AG41" s="15">
        <f t="shared" si="16"/>
        <v>4</v>
      </c>
      <c r="AH41" s="15"/>
      <c r="AI41" s="15"/>
    </row>
    <row r="42" spans="1:35" s="1" customFormat="1" ht="11.1" customHeight="1" outlineLevel="1" x14ac:dyDescent="0.2">
      <c r="A42" s="7" t="s">
        <v>44</v>
      </c>
      <c r="B42" s="7" t="s">
        <v>9</v>
      </c>
      <c r="C42" s="8">
        <v>10.835000000000001</v>
      </c>
      <c r="D42" s="8">
        <v>39.119</v>
      </c>
      <c r="E42" s="8">
        <v>15.755000000000001</v>
      </c>
      <c r="F42" s="8">
        <v>24.513999999999999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17.2</v>
      </c>
      <c r="J42" s="15">
        <f t="shared" si="10"/>
        <v>-1.4449999999999985</v>
      </c>
      <c r="K42" s="15">
        <f>VLOOKUP(A:A,[1]TDSheet!$A:$M,13,0)</f>
        <v>10</v>
      </c>
      <c r="L42" s="15">
        <f>VLOOKUP(A:A,[1]TDSheet!$A:$R,18,0)</f>
        <v>0</v>
      </c>
      <c r="M42" s="15">
        <f>VLOOKUP(A:A,[1]TDSheet!$A:$T,20,0)</f>
        <v>0</v>
      </c>
      <c r="N42" s="15"/>
      <c r="O42" s="15"/>
      <c r="P42" s="15"/>
      <c r="Q42" s="17"/>
      <c r="R42" s="17"/>
      <c r="S42" s="15">
        <f t="shared" si="11"/>
        <v>3.1510000000000002</v>
      </c>
      <c r="T42" s="17"/>
      <c r="U42" s="18">
        <f t="shared" si="12"/>
        <v>10.953348143446522</v>
      </c>
      <c r="V42" s="15">
        <f t="shared" si="13"/>
        <v>7.7797524595366543</v>
      </c>
      <c r="W42" s="15"/>
      <c r="X42" s="15"/>
      <c r="Y42" s="15">
        <f>VLOOKUP(A:A,[1]TDSheet!$A:$Y,25,0)</f>
        <v>3.8840000000000003</v>
      </c>
      <c r="Z42" s="15">
        <f>VLOOKUP(A:A,[1]TDSheet!$A:$Z,26,0)</f>
        <v>1.7010000000000001</v>
      </c>
      <c r="AA42" s="15">
        <f>VLOOKUP(A:A,[1]TDSheet!$A:$AA,27,0)</f>
        <v>3.161</v>
      </c>
      <c r="AB42" s="15">
        <f>VLOOKUP(A:A,[3]TDSheet!$A:$D,4,0)</f>
        <v>4.87</v>
      </c>
      <c r="AC42" s="15" t="str">
        <f>VLOOKUP(A:A,[1]TDSheet!$A:$AC,29,0)</f>
        <v>костик</v>
      </c>
      <c r="AD42" s="15" t="e">
        <f>VLOOKUP(A:A,[1]TDSheet!$A:$AD,30,0)</f>
        <v>#N/A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/>
      <c r="AI42" s="15"/>
    </row>
    <row r="43" spans="1:35" s="1" customFormat="1" ht="11.1" customHeight="1" outlineLevel="1" x14ac:dyDescent="0.2">
      <c r="A43" s="7" t="s">
        <v>88</v>
      </c>
      <c r="B43" s="7" t="s">
        <v>8</v>
      </c>
      <c r="C43" s="8">
        <v>102</v>
      </c>
      <c r="D43" s="8">
        <v>5</v>
      </c>
      <c r="E43" s="8">
        <v>94</v>
      </c>
      <c r="F43" s="8"/>
      <c r="G43" s="1">
        <f>VLOOKUP(A:A,[1]TDSheet!$A:$G,7,0)</f>
        <v>0.3</v>
      </c>
      <c r="H43" s="1" t="e">
        <f>VLOOKUP(A:A,[1]TDSheet!$A:$H,8,0)</f>
        <v>#N/A</v>
      </c>
      <c r="I43" s="15">
        <f>VLOOKUP(A:A,[2]TDSheet!$A:$F,6,0)</f>
        <v>179</v>
      </c>
      <c r="J43" s="15">
        <f t="shared" si="10"/>
        <v>-85</v>
      </c>
      <c r="K43" s="15">
        <f>VLOOKUP(A:A,[1]TDSheet!$A:$M,13,0)</f>
        <v>80</v>
      </c>
      <c r="L43" s="15">
        <f>VLOOKUP(A:A,[1]TDSheet!$A:$R,18,0)</f>
        <v>0</v>
      </c>
      <c r="M43" s="15">
        <f>VLOOKUP(A:A,[1]TDSheet!$A:$T,20,0)</f>
        <v>150</v>
      </c>
      <c r="N43" s="15"/>
      <c r="O43" s="15"/>
      <c r="P43" s="15"/>
      <c r="Q43" s="17"/>
      <c r="R43" s="17">
        <v>150</v>
      </c>
      <c r="S43" s="15">
        <f t="shared" si="11"/>
        <v>18.8</v>
      </c>
      <c r="T43" s="17"/>
      <c r="U43" s="18">
        <f t="shared" si="12"/>
        <v>20.212765957446809</v>
      </c>
      <c r="V43" s="15">
        <f t="shared" si="13"/>
        <v>0</v>
      </c>
      <c r="W43" s="15"/>
      <c r="X43" s="15"/>
      <c r="Y43" s="15">
        <f>VLOOKUP(A:A,[1]TDSheet!$A:$Y,25,0)</f>
        <v>0</v>
      </c>
      <c r="Z43" s="15">
        <f>VLOOKUP(A:A,[1]TDSheet!$A:$Z,26,0)</f>
        <v>0</v>
      </c>
      <c r="AA43" s="15">
        <f>VLOOKUP(A:A,[1]TDSheet!$A:$AA,27,0)</f>
        <v>0</v>
      </c>
      <c r="AB43" s="15">
        <v>0</v>
      </c>
      <c r="AC43" s="22" t="str">
        <f>VLOOKUP(A:A,[1]TDSheet!$A:$AC,29,0)</f>
        <v>костик</v>
      </c>
      <c r="AD43" s="15" t="e">
        <f>VLOOKUP(A:A,[1]TDSheet!$A:$AD,30,0)</f>
        <v>#N/A</v>
      </c>
      <c r="AE43" s="15">
        <f t="shared" si="14"/>
        <v>0</v>
      </c>
      <c r="AF43" s="15">
        <f t="shared" si="15"/>
        <v>45</v>
      </c>
      <c r="AG43" s="15">
        <f t="shared" si="16"/>
        <v>0</v>
      </c>
      <c r="AH43" s="15"/>
      <c r="AI43" s="15"/>
    </row>
    <row r="44" spans="1:35" s="1" customFormat="1" ht="11.1" customHeight="1" outlineLevel="1" x14ac:dyDescent="0.2">
      <c r="A44" s="7" t="s">
        <v>45</v>
      </c>
      <c r="B44" s="7" t="s">
        <v>9</v>
      </c>
      <c r="C44" s="8">
        <v>233.85300000000001</v>
      </c>
      <c r="D44" s="8">
        <v>728.42399999999998</v>
      </c>
      <c r="E44" s="8">
        <v>608.01599999999996</v>
      </c>
      <c r="F44" s="8">
        <v>337.17700000000002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620.20000000000005</v>
      </c>
      <c r="J44" s="15">
        <f t="shared" si="10"/>
        <v>-12.184000000000083</v>
      </c>
      <c r="K44" s="15">
        <f>VLOOKUP(A:A,[1]TDSheet!$A:$M,13,0)</f>
        <v>50</v>
      </c>
      <c r="L44" s="15">
        <f>VLOOKUP(A:A,[1]TDSheet!$A:$R,18,0)</f>
        <v>0</v>
      </c>
      <c r="M44" s="15">
        <f>VLOOKUP(A:A,[1]TDSheet!$A:$T,20,0)</f>
        <v>340</v>
      </c>
      <c r="N44" s="15"/>
      <c r="O44" s="15"/>
      <c r="P44" s="15"/>
      <c r="Q44" s="17">
        <v>70</v>
      </c>
      <c r="R44" s="17">
        <v>70</v>
      </c>
      <c r="S44" s="15">
        <f t="shared" si="11"/>
        <v>121.60319999999999</v>
      </c>
      <c r="T44" s="17">
        <v>40</v>
      </c>
      <c r="U44" s="18">
        <f t="shared" si="12"/>
        <v>7.4601408515565391</v>
      </c>
      <c r="V44" s="15">
        <f t="shared" si="13"/>
        <v>2.7727642035735904</v>
      </c>
      <c r="W44" s="15"/>
      <c r="X44" s="15"/>
      <c r="Y44" s="15">
        <f>VLOOKUP(A:A,[1]TDSheet!$A:$Y,25,0)</f>
        <v>131.35840000000002</v>
      </c>
      <c r="Z44" s="15">
        <f>VLOOKUP(A:A,[1]TDSheet!$A:$Z,26,0)</f>
        <v>112.3896</v>
      </c>
      <c r="AA44" s="15">
        <f>VLOOKUP(A:A,[1]TDSheet!$A:$AA,27,0)</f>
        <v>109.9614</v>
      </c>
      <c r="AB44" s="15">
        <f>VLOOKUP(A:A,[3]TDSheet!$A:$D,4,0)</f>
        <v>154.66900000000001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4"/>
        <v>70</v>
      </c>
      <c r="AF44" s="15">
        <f t="shared" si="15"/>
        <v>70</v>
      </c>
      <c r="AG44" s="15">
        <f t="shared" si="16"/>
        <v>40</v>
      </c>
      <c r="AH44" s="15"/>
      <c r="AI44" s="15"/>
    </row>
    <row r="45" spans="1:35" s="1" customFormat="1" ht="11.1" customHeight="1" outlineLevel="1" x14ac:dyDescent="0.2">
      <c r="A45" s="7" t="s">
        <v>89</v>
      </c>
      <c r="B45" s="7" t="s">
        <v>8</v>
      </c>
      <c r="C45" s="8"/>
      <c r="D45" s="8">
        <v>24</v>
      </c>
      <c r="E45" s="8">
        <v>0</v>
      </c>
      <c r="F45" s="8">
        <v>24</v>
      </c>
      <c r="G45" s="14">
        <v>0</v>
      </c>
      <c r="H45" s="1" t="e">
        <f>VLOOKUP(A:A,[1]TDSheet!$A:$H,8,0)</f>
        <v>#N/A</v>
      </c>
      <c r="I45" s="15">
        <v>0</v>
      </c>
      <c r="J45" s="15">
        <f t="shared" si="10"/>
        <v>0</v>
      </c>
      <c r="K45" s="15">
        <v>0</v>
      </c>
      <c r="L45" s="15">
        <v>0</v>
      </c>
      <c r="M45" s="15">
        <v>0</v>
      </c>
      <c r="N45" s="15"/>
      <c r="O45" s="15"/>
      <c r="P45" s="15"/>
      <c r="Q45" s="17"/>
      <c r="R45" s="17"/>
      <c r="S45" s="15">
        <f t="shared" si="11"/>
        <v>0</v>
      </c>
      <c r="T45" s="17"/>
      <c r="U45" s="18" t="e">
        <f t="shared" si="12"/>
        <v>#DIV/0!</v>
      </c>
      <c r="V45" s="15" t="e">
        <f t="shared" si="13"/>
        <v>#DIV/0!</v>
      </c>
      <c r="W45" s="15"/>
      <c r="X45" s="15"/>
      <c r="Y45" s="15">
        <v>0</v>
      </c>
      <c r="Z45" s="15">
        <v>0</v>
      </c>
      <c r="AA45" s="15">
        <v>0</v>
      </c>
      <c r="AB45" s="15">
        <v>0</v>
      </c>
      <c r="AC45" s="22" t="s">
        <v>121</v>
      </c>
      <c r="AD45" s="15" t="e">
        <f>VLOOKUP(A:A,[1]TDSheet!$A:$AD,30,0)</f>
        <v>#N/A</v>
      </c>
      <c r="AE45" s="15">
        <f t="shared" si="14"/>
        <v>0</v>
      </c>
      <c r="AF45" s="15">
        <f t="shared" si="15"/>
        <v>0</v>
      </c>
      <c r="AG45" s="15">
        <f t="shared" si="16"/>
        <v>0</v>
      </c>
      <c r="AH45" s="15"/>
      <c r="AI45" s="15"/>
    </row>
    <row r="46" spans="1:35" s="1" customFormat="1" ht="11.1" customHeight="1" outlineLevel="1" x14ac:dyDescent="0.2">
      <c r="A46" s="7" t="s">
        <v>86</v>
      </c>
      <c r="B46" s="7" t="s">
        <v>8</v>
      </c>
      <c r="C46" s="8"/>
      <c r="D46" s="8">
        <v>12</v>
      </c>
      <c r="E46" s="8">
        <v>0</v>
      </c>
      <c r="F46" s="8">
        <v>12</v>
      </c>
      <c r="G46" s="14">
        <v>0</v>
      </c>
      <c r="H46" s="1" t="e">
        <f>VLOOKUP(A:A,[1]TDSheet!$A:$H,8,0)</f>
        <v>#N/A</v>
      </c>
      <c r="I46" s="15">
        <v>0</v>
      </c>
      <c r="J46" s="15">
        <f t="shared" si="10"/>
        <v>0</v>
      </c>
      <c r="K46" s="15">
        <v>0</v>
      </c>
      <c r="L46" s="15">
        <v>0</v>
      </c>
      <c r="M46" s="15">
        <v>0</v>
      </c>
      <c r="N46" s="15"/>
      <c r="O46" s="15"/>
      <c r="P46" s="15"/>
      <c r="Q46" s="17"/>
      <c r="R46" s="17"/>
      <c r="S46" s="15">
        <f t="shared" si="11"/>
        <v>0</v>
      </c>
      <c r="T46" s="17"/>
      <c r="U46" s="18" t="e">
        <f t="shared" si="12"/>
        <v>#DIV/0!</v>
      </c>
      <c r="V46" s="15" t="e">
        <f t="shared" si="13"/>
        <v>#DIV/0!</v>
      </c>
      <c r="W46" s="15"/>
      <c r="X46" s="15"/>
      <c r="Y46" s="15">
        <v>0</v>
      </c>
      <c r="Z46" s="15">
        <v>0</v>
      </c>
      <c r="AA46" s="15">
        <v>0</v>
      </c>
      <c r="AB46" s="15">
        <v>0</v>
      </c>
      <c r="AC46" s="22" t="s">
        <v>121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0</v>
      </c>
      <c r="AH46" s="15"/>
      <c r="AI46" s="15"/>
    </row>
    <row r="47" spans="1:35" s="1" customFormat="1" ht="11.1" customHeight="1" outlineLevel="1" x14ac:dyDescent="0.2">
      <c r="A47" s="7" t="s">
        <v>46</v>
      </c>
      <c r="B47" s="7" t="s">
        <v>8</v>
      </c>
      <c r="C47" s="8">
        <v>241</v>
      </c>
      <c r="D47" s="8">
        <v>332</v>
      </c>
      <c r="E47" s="8">
        <v>290</v>
      </c>
      <c r="F47" s="8">
        <v>191</v>
      </c>
      <c r="G47" s="1">
        <f>VLOOKUP(A:A,[1]TDSheet!$A:$G,7,0)</f>
        <v>0.09</v>
      </c>
      <c r="H47" s="1">
        <f>VLOOKUP(A:A,[1]TDSheet!$A:$H,8,0)</f>
        <v>45</v>
      </c>
      <c r="I47" s="15">
        <f>VLOOKUP(A:A,[2]TDSheet!$A:$F,6,0)</f>
        <v>304</v>
      </c>
      <c r="J47" s="15">
        <f t="shared" si="10"/>
        <v>-14</v>
      </c>
      <c r="K47" s="15">
        <f>VLOOKUP(A:A,[1]TDSheet!$A:$M,13,0)</f>
        <v>40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7">
        <v>150</v>
      </c>
      <c r="R47" s="17">
        <v>40</v>
      </c>
      <c r="S47" s="15">
        <f t="shared" si="11"/>
        <v>58</v>
      </c>
      <c r="T47" s="17">
        <v>20</v>
      </c>
      <c r="U47" s="18">
        <f t="shared" si="12"/>
        <v>7.6034482758620694</v>
      </c>
      <c r="V47" s="15">
        <f t="shared" si="13"/>
        <v>3.2931034482758621</v>
      </c>
      <c r="W47" s="15"/>
      <c r="X47" s="15"/>
      <c r="Y47" s="15">
        <f>VLOOKUP(A:A,[1]TDSheet!$A:$Y,25,0)</f>
        <v>58.2</v>
      </c>
      <c r="Z47" s="15">
        <f>VLOOKUP(A:A,[1]TDSheet!$A:$Z,26,0)</f>
        <v>81.8</v>
      </c>
      <c r="AA47" s="15">
        <f>VLOOKUP(A:A,[1]TDSheet!$A:$AA,27,0)</f>
        <v>68.8</v>
      </c>
      <c r="AB47" s="15">
        <f>VLOOKUP(A:A,[3]TDSheet!$A:$D,4,0)</f>
        <v>106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4"/>
        <v>13.5</v>
      </c>
      <c r="AF47" s="15">
        <f t="shared" si="15"/>
        <v>3.5999999999999996</v>
      </c>
      <c r="AG47" s="15">
        <f t="shared" si="16"/>
        <v>1.7999999999999998</v>
      </c>
      <c r="AH47" s="15"/>
      <c r="AI47" s="15"/>
    </row>
    <row r="48" spans="1:35" s="1" customFormat="1" ht="11.1" customHeight="1" outlineLevel="1" x14ac:dyDescent="0.2">
      <c r="A48" s="7" t="s">
        <v>47</v>
      </c>
      <c r="B48" s="7" t="s">
        <v>8</v>
      </c>
      <c r="C48" s="8">
        <v>139</v>
      </c>
      <c r="D48" s="8">
        <v>413</v>
      </c>
      <c r="E48" s="8">
        <v>297</v>
      </c>
      <c r="F48" s="8">
        <v>247</v>
      </c>
      <c r="G48" s="1">
        <f>VLOOKUP(A:A,[1]TDSheet!$A:$G,7,0)</f>
        <v>0</v>
      </c>
      <c r="H48" s="1">
        <f>VLOOKUP(A:A,[1]TDSheet!$A:$H,8,0)</f>
        <v>45</v>
      </c>
      <c r="I48" s="15">
        <f>VLOOKUP(A:A,[2]TDSheet!$A:$F,6,0)</f>
        <v>305</v>
      </c>
      <c r="J48" s="15">
        <f t="shared" si="10"/>
        <v>-8</v>
      </c>
      <c r="K48" s="15">
        <f>VLOOKUP(A:A,[1]TDSheet!$A:$M,13,0)</f>
        <v>0</v>
      </c>
      <c r="L48" s="15">
        <f>VLOOKUP(A:A,[1]TDSheet!$A:$R,18,0)</f>
        <v>0</v>
      </c>
      <c r="M48" s="15">
        <f>VLOOKUP(A:A,[1]TDSheet!$A:$T,20,0)</f>
        <v>0</v>
      </c>
      <c r="N48" s="15"/>
      <c r="O48" s="15"/>
      <c r="P48" s="15"/>
      <c r="Q48" s="17"/>
      <c r="R48" s="17"/>
      <c r="S48" s="15">
        <f t="shared" si="11"/>
        <v>59.4</v>
      </c>
      <c r="T48" s="17"/>
      <c r="U48" s="18">
        <f t="shared" si="12"/>
        <v>4.1582491582491583</v>
      </c>
      <c r="V48" s="15">
        <f t="shared" si="13"/>
        <v>4.1582491582491583</v>
      </c>
      <c r="W48" s="15"/>
      <c r="X48" s="15"/>
      <c r="Y48" s="15">
        <f>VLOOKUP(A:A,[1]TDSheet!$A:$Y,25,0)</f>
        <v>80</v>
      </c>
      <c r="Z48" s="15">
        <f>VLOOKUP(A:A,[1]TDSheet!$A:$Z,26,0)</f>
        <v>58.2</v>
      </c>
      <c r="AA48" s="15">
        <f>VLOOKUP(A:A,[1]TDSheet!$A:$AA,27,0)</f>
        <v>62.2</v>
      </c>
      <c r="AB48" s="15">
        <f>VLOOKUP(A:A,[3]TDSheet!$A:$D,4,0)</f>
        <v>69</v>
      </c>
      <c r="AC48" s="15" t="str">
        <f>VLOOKUP(A:A,[1]TDSheet!$A:$AC,29,0)</f>
        <v>вывод</v>
      </c>
      <c r="AD48" s="15" t="e">
        <f>VLOOKUP(A:A,[1]TDSheet!$A:$AD,30,0)</f>
        <v>#N/A</v>
      </c>
      <c r="AE48" s="15">
        <f t="shared" si="14"/>
        <v>0</v>
      </c>
      <c r="AF48" s="15">
        <f t="shared" si="15"/>
        <v>0</v>
      </c>
      <c r="AG48" s="15">
        <f t="shared" si="16"/>
        <v>0</v>
      </c>
      <c r="AH48" s="15"/>
      <c r="AI48" s="15"/>
    </row>
    <row r="49" spans="1:35" s="1" customFormat="1" ht="11.1" customHeight="1" outlineLevel="1" x14ac:dyDescent="0.2">
      <c r="A49" s="7" t="s">
        <v>48</v>
      </c>
      <c r="B49" s="7" t="s">
        <v>9</v>
      </c>
      <c r="C49" s="8">
        <v>31.157</v>
      </c>
      <c r="D49" s="8">
        <v>74.064999999999998</v>
      </c>
      <c r="E49" s="8">
        <v>51.133000000000003</v>
      </c>
      <c r="F49" s="8">
        <v>51</v>
      </c>
      <c r="G49" s="1">
        <f>VLOOKUP(A:A,[1]TDSheet!$A:$G,7,0)</f>
        <v>0</v>
      </c>
      <c r="H49" s="1">
        <f>VLOOKUP(A:A,[1]TDSheet!$A:$H,8,0)</f>
        <v>45</v>
      </c>
      <c r="I49" s="15">
        <f>VLOOKUP(A:A,[2]TDSheet!$A:$F,6,0)</f>
        <v>53.7</v>
      </c>
      <c r="J49" s="15">
        <f t="shared" si="10"/>
        <v>-2.5670000000000002</v>
      </c>
      <c r="K49" s="15">
        <f>VLOOKUP(A:A,[1]TDSheet!$A:$M,13,0)</f>
        <v>0</v>
      </c>
      <c r="L49" s="15">
        <f>VLOOKUP(A:A,[1]TDSheet!$A:$R,18,0)</f>
        <v>0</v>
      </c>
      <c r="M49" s="15">
        <f>VLOOKUP(A:A,[1]TDSheet!$A:$T,20,0)</f>
        <v>0</v>
      </c>
      <c r="N49" s="15"/>
      <c r="O49" s="15"/>
      <c r="P49" s="15"/>
      <c r="Q49" s="17"/>
      <c r="R49" s="17"/>
      <c r="S49" s="15">
        <f t="shared" si="11"/>
        <v>10.226600000000001</v>
      </c>
      <c r="T49" s="17"/>
      <c r="U49" s="18">
        <f t="shared" si="12"/>
        <v>4.9869947000958277</v>
      </c>
      <c r="V49" s="15">
        <f t="shared" si="13"/>
        <v>4.9869947000958277</v>
      </c>
      <c r="W49" s="15"/>
      <c r="X49" s="15"/>
      <c r="Y49" s="15">
        <f>VLOOKUP(A:A,[1]TDSheet!$A:$Y,25,0)</f>
        <v>14.849</v>
      </c>
      <c r="Z49" s="15">
        <f>VLOOKUP(A:A,[1]TDSheet!$A:$Z,26,0)</f>
        <v>13.350399999999999</v>
      </c>
      <c r="AA49" s="15">
        <f>VLOOKUP(A:A,[1]TDSheet!$A:$AA,27,0)</f>
        <v>14.940799999999999</v>
      </c>
      <c r="AB49" s="15">
        <f>VLOOKUP(A:A,[3]TDSheet!$A:$D,4,0)</f>
        <v>12.372999999999999</v>
      </c>
      <c r="AC49" s="15" t="str">
        <f>VLOOKUP(A:A,[1]TDSheet!$A:$AC,29,0)</f>
        <v>вывод</v>
      </c>
      <c r="AD49" s="15" t="e">
        <f>VLOOKUP(A:A,[1]TDSheet!$A:$AD,30,0)</f>
        <v>#N/A</v>
      </c>
      <c r="AE49" s="15">
        <f t="shared" si="14"/>
        <v>0</v>
      </c>
      <c r="AF49" s="15">
        <f t="shared" si="15"/>
        <v>0</v>
      </c>
      <c r="AG49" s="15">
        <f t="shared" si="16"/>
        <v>0</v>
      </c>
      <c r="AH49" s="15"/>
      <c r="AI49" s="15"/>
    </row>
    <row r="50" spans="1:35" s="1" customFormat="1" ht="11.1" customHeight="1" outlineLevel="1" x14ac:dyDescent="0.2">
      <c r="A50" s="7" t="s">
        <v>49</v>
      </c>
      <c r="B50" s="7" t="s">
        <v>8</v>
      </c>
      <c r="C50" s="8">
        <v>922</v>
      </c>
      <c r="D50" s="8">
        <v>1926</v>
      </c>
      <c r="E50" s="8">
        <v>1584</v>
      </c>
      <c r="F50" s="8">
        <v>1206</v>
      </c>
      <c r="G50" s="1">
        <f>VLOOKUP(A:A,[1]TDSheet!$A:$G,7,0)</f>
        <v>0.28000000000000003</v>
      </c>
      <c r="H50" s="1">
        <f>VLOOKUP(A:A,[1]TDSheet!$A:$H,8,0)</f>
        <v>45</v>
      </c>
      <c r="I50" s="15">
        <f>VLOOKUP(A:A,[2]TDSheet!$A:$F,6,0)</f>
        <v>1636</v>
      </c>
      <c r="J50" s="15">
        <f t="shared" si="10"/>
        <v>-52</v>
      </c>
      <c r="K50" s="15">
        <f>VLOOKUP(A:A,[1]TDSheet!$A:$M,13,0)</f>
        <v>200</v>
      </c>
      <c r="L50" s="15">
        <f>VLOOKUP(A:A,[1]TDSheet!$A:$R,18,0)</f>
        <v>0</v>
      </c>
      <c r="M50" s="15">
        <f>VLOOKUP(A:A,[1]TDSheet!$A:$T,20,0)</f>
        <v>880</v>
      </c>
      <c r="N50" s="15"/>
      <c r="O50" s="15"/>
      <c r="P50" s="15"/>
      <c r="Q50" s="17"/>
      <c r="R50" s="17"/>
      <c r="S50" s="15">
        <f t="shared" si="11"/>
        <v>316.8</v>
      </c>
      <c r="T50" s="17">
        <v>80</v>
      </c>
      <c r="U50" s="18">
        <f t="shared" si="12"/>
        <v>7.4684343434343434</v>
      </c>
      <c r="V50" s="15">
        <f t="shared" si="13"/>
        <v>3.8068181818181817</v>
      </c>
      <c r="W50" s="15"/>
      <c r="X50" s="15"/>
      <c r="Y50" s="15">
        <f>VLOOKUP(A:A,[1]TDSheet!$A:$Y,25,0)</f>
        <v>380.4</v>
      </c>
      <c r="Z50" s="15">
        <f>VLOOKUP(A:A,[1]TDSheet!$A:$Z,26,0)</f>
        <v>363.4</v>
      </c>
      <c r="AA50" s="15">
        <f>VLOOKUP(A:A,[1]TDSheet!$A:$AA,27,0)</f>
        <v>339.2</v>
      </c>
      <c r="AB50" s="15">
        <f>VLOOKUP(A:A,[3]TDSheet!$A:$D,4,0)</f>
        <v>330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4"/>
        <v>0</v>
      </c>
      <c r="AF50" s="15">
        <f t="shared" si="15"/>
        <v>0</v>
      </c>
      <c r="AG50" s="15">
        <f t="shared" si="16"/>
        <v>22.400000000000002</v>
      </c>
      <c r="AH50" s="15"/>
      <c r="AI50" s="15"/>
    </row>
    <row r="51" spans="1:35" s="1" customFormat="1" ht="11.1" customHeight="1" outlineLevel="1" x14ac:dyDescent="0.2">
      <c r="A51" s="7" t="s">
        <v>50</v>
      </c>
      <c r="B51" s="7" t="s">
        <v>8</v>
      </c>
      <c r="C51" s="8">
        <v>2729</v>
      </c>
      <c r="D51" s="8">
        <v>4536</v>
      </c>
      <c r="E51" s="8">
        <v>4180</v>
      </c>
      <c r="F51" s="8">
        <v>2972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4283</v>
      </c>
      <c r="J51" s="15">
        <f t="shared" si="10"/>
        <v>-103</v>
      </c>
      <c r="K51" s="15">
        <f>VLOOKUP(A:A,[1]TDSheet!$A:$M,13,0)</f>
        <v>400</v>
      </c>
      <c r="L51" s="15">
        <f>VLOOKUP(A:A,[1]TDSheet!$A:$R,18,0)</f>
        <v>0</v>
      </c>
      <c r="M51" s="15">
        <f>VLOOKUP(A:A,[1]TDSheet!$A:$T,20,0)</f>
        <v>2200</v>
      </c>
      <c r="N51" s="15"/>
      <c r="O51" s="15"/>
      <c r="P51" s="15"/>
      <c r="Q51" s="17"/>
      <c r="R51" s="17">
        <v>400</v>
      </c>
      <c r="S51" s="15">
        <f t="shared" si="11"/>
        <v>836</v>
      </c>
      <c r="T51" s="17">
        <v>200</v>
      </c>
      <c r="U51" s="18">
        <f t="shared" si="12"/>
        <v>7.3827751196172251</v>
      </c>
      <c r="V51" s="15">
        <f t="shared" si="13"/>
        <v>3.5550239234449759</v>
      </c>
      <c r="W51" s="15"/>
      <c r="X51" s="15"/>
      <c r="Y51" s="15">
        <f>VLOOKUP(A:A,[1]TDSheet!$A:$Y,25,0)</f>
        <v>898</v>
      </c>
      <c r="Z51" s="15">
        <f>VLOOKUP(A:A,[1]TDSheet!$A:$Z,26,0)</f>
        <v>969</v>
      </c>
      <c r="AA51" s="15">
        <f>VLOOKUP(A:A,[1]TDSheet!$A:$AA,27,0)</f>
        <v>873</v>
      </c>
      <c r="AB51" s="15">
        <f>VLOOKUP(A:A,[3]TDSheet!$A:$D,4,0)</f>
        <v>1071</v>
      </c>
      <c r="AC51" s="15" t="str">
        <f>VLOOKUP(A:A,[1]TDSheet!$A:$AC,29,0)</f>
        <v>пл600</v>
      </c>
      <c r="AD51" s="15" t="e">
        <f>VLOOKUP(A:A,[1]TDSheet!$A:$AD,30,0)</f>
        <v>#N/A</v>
      </c>
      <c r="AE51" s="15">
        <f t="shared" si="14"/>
        <v>0</v>
      </c>
      <c r="AF51" s="15">
        <f t="shared" si="15"/>
        <v>140</v>
      </c>
      <c r="AG51" s="15">
        <f t="shared" si="16"/>
        <v>70</v>
      </c>
      <c r="AH51" s="15"/>
      <c r="AI51" s="15"/>
    </row>
    <row r="52" spans="1:35" s="1" customFormat="1" ht="11.1" customHeight="1" outlineLevel="1" x14ac:dyDescent="0.2">
      <c r="A52" s="7" t="s">
        <v>51</v>
      </c>
      <c r="B52" s="7" t="s">
        <v>8</v>
      </c>
      <c r="C52" s="8">
        <v>1540</v>
      </c>
      <c r="D52" s="8">
        <v>5917</v>
      </c>
      <c r="E52" s="8">
        <v>3369</v>
      </c>
      <c r="F52" s="8">
        <v>2921</v>
      </c>
      <c r="G52" s="1">
        <f>VLOOKUP(A:A,[1]TDSheet!$A:$G,7,0)</f>
        <v>0.28000000000000003</v>
      </c>
      <c r="H52" s="1">
        <f>VLOOKUP(A:A,[1]TDSheet!$A:$H,8,0)</f>
        <v>45</v>
      </c>
      <c r="I52" s="15">
        <f>VLOOKUP(A:A,[2]TDSheet!$A:$F,6,0)</f>
        <v>3447</v>
      </c>
      <c r="J52" s="15">
        <f t="shared" si="10"/>
        <v>-78</v>
      </c>
      <c r="K52" s="15">
        <f>VLOOKUP(A:A,[1]TDSheet!$A:$M,13,0)</f>
        <v>200</v>
      </c>
      <c r="L52" s="15">
        <f>VLOOKUP(A:A,[1]TDSheet!$A:$R,18,0)</f>
        <v>0</v>
      </c>
      <c r="M52" s="15">
        <f>VLOOKUP(A:A,[1]TDSheet!$A:$T,20,0)</f>
        <v>1600</v>
      </c>
      <c r="N52" s="15"/>
      <c r="O52" s="15"/>
      <c r="P52" s="15"/>
      <c r="Q52" s="17"/>
      <c r="R52" s="17">
        <v>120</v>
      </c>
      <c r="S52" s="15">
        <f t="shared" si="11"/>
        <v>673.8</v>
      </c>
      <c r="T52" s="17">
        <v>200</v>
      </c>
      <c r="U52" s="18">
        <f t="shared" si="12"/>
        <v>7.4814485010388845</v>
      </c>
      <c r="V52" s="15">
        <f t="shared" si="13"/>
        <v>4.3351142772336004</v>
      </c>
      <c r="W52" s="15"/>
      <c r="X52" s="15"/>
      <c r="Y52" s="15">
        <f>VLOOKUP(A:A,[1]TDSheet!$A:$Y,25,0)</f>
        <v>749.6</v>
      </c>
      <c r="Z52" s="15">
        <f>VLOOKUP(A:A,[1]TDSheet!$A:$Z,26,0)</f>
        <v>711.4</v>
      </c>
      <c r="AA52" s="15">
        <f>VLOOKUP(A:A,[1]TDSheet!$A:$AA,27,0)</f>
        <v>730.2</v>
      </c>
      <c r="AB52" s="15">
        <f>VLOOKUP(A:A,[3]TDSheet!$A:$D,4,0)</f>
        <v>899</v>
      </c>
      <c r="AC52" s="15" t="str">
        <f>VLOOKUP(A:A,[1]TDSheet!$A:$AC,29,0)</f>
        <v>м335з</v>
      </c>
      <c r="AD52" s="15" t="str">
        <f>VLOOKUP(A:A,[1]TDSheet!$A:$AD,30,0)</f>
        <v>м303з</v>
      </c>
      <c r="AE52" s="15">
        <f t="shared" si="14"/>
        <v>0</v>
      </c>
      <c r="AF52" s="15">
        <f t="shared" si="15"/>
        <v>33.6</v>
      </c>
      <c r="AG52" s="15">
        <f t="shared" si="16"/>
        <v>56.000000000000007</v>
      </c>
      <c r="AH52" s="15"/>
      <c r="AI52" s="15"/>
    </row>
    <row r="53" spans="1:35" s="1" customFormat="1" ht="11.1" customHeight="1" outlineLevel="1" x14ac:dyDescent="0.2">
      <c r="A53" s="7" t="s">
        <v>52</v>
      </c>
      <c r="B53" s="7" t="s">
        <v>8</v>
      </c>
      <c r="C53" s="8">
        <v>2404</v>
      </c>
      <c r="D53" s="8">
        <v>6658</v>
      </c>
      <c r="E53" s="8">
        <v>5364</v>
      </c>
      <c r="F53" s="8">
        <v>3582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5483</v>
      </c>
      <c r="J53" s="15">
        <f t="shared" si="10"/>
        <v>-119</v>
      </c>
      <c r="K53" s="15">
        <f>VLOOKUP(A:A,[1]TDSheet!$A:$M,13,0)</f>
        <v>0</v>
      </c>
      <c r="L53" s="15">
        <f>VLOOKUP(A:A,[1]TDSheet!$A:$R,18,0)</f>
        <v>0</v>
      </c>
      <c r="M53" s="15">
        <f>VLOOKUP(A:A,[1]TDSheet!$A:$T,20,0)</f>
        <v>2200</v>
      </c>
      <c r="N53" s="15"/>
      <c r="O53" s="15"/>
      <c r="P53" s="15"/>
      <c r="Q53" s="17">
        <v>1200</v>
      </c>
      <c r="R53" s="17">
        <v>720</v>
      </c>
      <c r="S53" s="15">
        <f t="shared" si="11"/>
        <v>1072.8</v>
      </c>
      <c r="T53" s="17">
        <v>280</v>
      </c>
      <c r="U53" s="18">
        <f t="shared" si="12"/>
        <v>7.44034302759135</v>
      </c>
      <c r="V53" s="15">
        <f t="shared" si="13"/>
        <v>3.3389261744966445</v>
      </c>
      <c r="W53" s="15"/>
      <c r="X53" s="15"/>
      <c r="Y53" s="15">
        <f>VLOOKUP(A:A,[1]TDSheet!$A:$Y,25,0)</f>
        <v>1000.4</v>
      </c>
      <c r="Z53" s="15">
        <f>VLOOKUP(A:A,[1]TDSheet!$A:$Z,26,0)</f>
        <v>1154.5999999999999</v>
      </c>
      <c r="AA53" s="15">
        <f>VLOOKUP(A:A,[1]TDSheet!$A:$AA,27,0)</f>
        <v>1096</v>
      </c>
      <c r="AB53" s="15">
        <f>VLOOKUP(A:A,[3]TDSheet!$A:$D,4,0)</f>
        <v>1863</v>
      </c>
      <c r="AC53" s="15" t="str">
        <f>VLOOKUP(A:A,[1]TDSheet!$A:$AC,29,0)</f>
        <v>пл600</v>
      </c>
      <c r="AD53" s="15">
        <f>VLOOKUP(A:A,[1]TDSheet!$A:$AD,30,0)</f>
        <v>0</v>
      </c>
      <c r="AE53" s="15">
        <f t="shared" si="14"/>
        <v>420</v>
      </c>
      <c r="AF53" s="15">
        <f t="shared" si="15"/>
        <v>251.99999999999997</v>
      </c>
      <c r="AG53" s="15">
        <f t="shared" si="16"/>
        <v>98</v>
      </c>
      <c r="AH53" s="15"/>
      <c r="AI53" s="15"/>
    </row>
    <row r="54" spans="1:35" s="1" customFormat="1" ht="11.1" customHeight="1" outlineLevel="1" x14ac:dyDescent="0.2">
      <c r="A54" s="7" t="s">
        <v>53</v>
      </c>
      <c r="B54" s="7" t="s">
        <v>8</v>
      </c>
      <c r="C54" s="8">
        <v>3059</v>
      </c>
      <c r="D54" s="8">
        <v>9680</v>
      </c>
      <c r="E54" s="8">
        <v>7754</v>
      </c>
      <c r="F54" s="8">
        <v>4764</v>
      </c>
      <c r="G54" s="1">
        <f>VLOOKUP(A:A,[1]TDSheet!$A:$G,7,0)</f>
        <v>0.35</v>
      </c>
      <c r="H54" s="1">
        <f>VLOOKUP(A:A,[1]TDSheet!$A:$H,8,0)</f>
        <v>45</v>
      </c>
      <c r="I54" s="15">
        <f>VLOOKUP(A:A,[2]TDSheet!$A:$F,6,0)</f>
        <v>7972</v>
      </c>
      <c r="J54" s="15">
        <f t="shared" si="10"/>
        <v>-218</v>
      </c>
      <c r="K54" s="15">
        <f>VLOOKUP(A:A,[1]TDSheet!$A:$M,13,0)</f>
        <v>800</v>
      </c>
      <c r="L54" s="15">
        <f>VLOOKUP(A:A,[1]TDSheet!$A:$R,18,0)</f>
        <v>1000</v>
      </c>
      <c r="M54" s="15">
        <f>VLOOKUP(A:A,[1]TDSheet!$A:$T,20,0)</f>
        <v>2400</v>
      </c>
      <c r="N54" s="15"/>
      <c r="O54" s="15"/>
      <c r="P54" s="15"/>
      <c r="Q54" s="17">
        <v>1200</v>
      </c>
      <c r="R54" s="17">
        <v>1000</v>
      </c>
      <c r="S54" s="15">
        <f t="shared" si="11"/>
        <v>1550.8</v>
      </c>
      <c r="T54" s="17">
        <v>400</v>
      </c>
      <c r="U54" s="18">
        <f t="shared" si="12"/>
        <v>7.4567964921330931</v>
      </c>
      <c r="V54" s="15">
        <f t="shared" si="13"/>
        <v>3.0719628578798042</v>
      </c>
      <c r="W54" s="15"/>
      <c r="X54" s="15"/>
      <c r="Y54" s="15">
        <f>VLOOKUP(A:A,[1]TDSheet!$A:$Y,25,0)</f>
        <v>1474</v>
      </c>
      <c r="Z54" s="15">
        <f>VLOOKUP(A:A,[1]TDSheet!$A:$Z,26,0)</f>
        <v>1603.4</v>
      </c>
      <c r="AA54" s="15">
        <f>VLOOKUP(A:A,[1]TDSheet!$A:$AA,27,0)</f>
        <v>1538</v>
      </c>
      <c r="AB54" s="15">
        <f>VLOOKUP(A:A,[3]TDSheet!$A:$D,4,0)</f>
        <v>2554</v>
      </c>
      <c r="AC54" s="15" t="str">
        <f>VLOOKUP(A:A,[1]TDSheet!$A:$AC,29,0)</f>
        <v>пл600</v>
      </c>
      <c r="AD54" s="15">
        <f>VLOOKUP(A:A,[1]TDSheet!$A:$AD,30,0)</f>
        <v>0</v>
      </c>
      <c r="AE54" s="15">
        <f t="shared" si="14"/>
        <v>420</v>
      </c>
      <c r="AF54" s="15">
        <f t="shared" si="15"/>
        <v>350</v>
      </c>
      <c r="AG54" s="15">
        <f t="shared" si="16"/>
        <v>140</v>
      </c>
      <c r="AH54" s="15"/>
      <c r="AI54" s="15"/>
    </row>
    <row r="55" spans="1:35" s="1" customFormat="1" ht="11.1" customHeight="1" outlineLevel="1" x14ac:dyDescent="0.2">
      <c r="A55" s="7" t="s">
        <v>54</v>
      </c>
      <c r="B55" s="7" t="s">
        <v>8</v>
      </c>
      <c r="C55" s="8">
        <v>1276</v>
      </c>
      <c r="D55" s="8">
        <v>2115</v>
      </c>
      <c r="E55" s="8">
        <v>1631</v>
      </c>
      <c r="F55" s="8">
        <v>1706</v>
      </c>
      <c r="G55" s="1">
        <f>VLOOKUP(A:A,[1]TDSheet!$A:$G,7,0)</f>
        <v>0.41</v>
      </c>
      <c r="H55" s="1">
        <f>VLOOKUP(A:A,[1]TDSheet!$A:$H,8,0)</f>
        <v>45</v>
      </c>
      <c r="I55" s="15">
        <f>VLOOKUP(A:A,[2]TDSheet!$A:$F,6,0)</f>
        <v>1687</v>
      </c>
      <c r="J55" s="15">
        <f t="shared" si="10"/>
        <v>-56</v>
      </c>
      <c r="K55" s="15">
        <f>VLOOKUP(A:A,[1]TDSheet!$A:$M,13,0)</f>
        <v>0</v>
      </c>
      <c r="L55" s="15">
        <f>VLOOKUP(A:A,[1]TDSheet!$A:$R,18,0)</f>
        <v>0</v>
      </c>
      <c r="M55" s="15">
        <f>VLOOKUP(A:A,[1]TDSheet!$A:$T,20,0)</f>
        <v>680</v>
      </c>
      <c r="N55" s="15"/>
      <c r="O55" s="15"/>
      <c r="P55" s="15"/>
      <c r="Q55" s="17"/>
      <c r="R55" s="17"/>
      <c r="S55" s="15">
        <f t="shared" si="11"/>
        <v>326.2</v>
      </c>
      <c r="T55" s="17">
        <v>120</v>
      </c>
      <c r="U55" s="18">
        <f t="shared" si="12"/>
        <v>7.6824034334763951</v>
      </c>
      <c r="V55" s="15">
        <f t="shared" si="13"/>
        <v>5.229920294297977</v>
      </c>
      <c r="W55" s="15"/>
      <c r="X55" s="15"/>
      <c r="Y55" s="15">
        <f>VLOOKUP(A:A,[1]TDSheet!$A:$Y,25,0)</f>
        <v>429.6</v>
      </c>
      <c r="Z55" s="15">
        <f>VLOOKUP(A:A,[1]TDSheet!$A:$Z,26,0)</f>
        <v>455.6</v>
      </c>
      <c r="AA55" s="15">
        <f>VLOOKUP(A:A,[1]TDSheet!$A:$AA,27,0)</f>
        <v>406.6</v>
      </c>
      <c r="AB55" s="15">
        <f>VLOOKUP(A:A,[3]TDSheet!$A:$D,4,0)</f>
        <v>383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0</v>
      </c>
      <c r="AF55" s="15">
        <f t="shared" si="15"/>
        <v>0</v>
      </c>
      <c r="AG55" s="15">
        <f t="shared" si="16"/>
        <v>49.199999999999996</v>
      </c>
      <c r="AH55" s="15"/>
      <c r="AI55" s="15"/>
    </row>
    <row r="56" spans="1:35" s="1" customFormat="1" ht="11.1" customHeight="1" outlineLevel="1" x14ac:dyDescent="0.2">
      <c r="A56" s="7" t="s">
        <v>55</v>
      </c>
      <c r="B56" s="7" t="s">
        <v>8</v>
      </c>
      <c r="C56" s="8">
        <v>3588</v>
      </c>
      <c r="D56" s="8">
        <v>12815</v>
      </c>
      <c r="E56" s="20">
        <v>9184</v>
      </c>
      <c r="F56" s="20">
        <v>6048</v>
      </c>
      <c r="G56" s="1">
        <f>VLOOKUP(A:A,[1]TDSheet!$A:$G,7,0)</f>
        <v>0.41</v>
      </c>
      <c r="H56" s="1">
        <f>VLOOKUP(A:A,[1]TDSheet!$A:$H,8,0)</f>
        <v>45</v>
      </c>
      <c r="I56" s="15">
        <f>VLOOKUP(A:A,[2]TDSheet!$A:$F,6,0)</f>
        <v>9244</v>
      </c>
      <c r="J56" s="15">
        <f t="shared" si="10"/>
        <v>-60</v>
      </c>
      <c r="K56" s="15">
        <f>VLOOKUP(A:A,[1]TDSheet!$A:$M,13,0)</f>
        <v>1000</v>
      </c>
      <c r="L56" s="15">
        <f>VLOOKUP(A:A,[1]TDSheet!$A:$R,18,0)</f>
        <v>1000</v>
      </c>
      <c r="M56" s="15">
        <f>VLOOKUP(A:A,[1]TDSheet!$A:$T,20,0)</f>
        <v>3200</v>
      </c>
      <c r="N56" s="15"/>
      <c r="O56" s="15"/>
      <c r="P56" s="15"/>
      <c r="Q56" s="17">
        <v>800</v>
      </c>
      <c r="R56" s="17">
        <v>1200</v>
      </c>
      <c r="S56" s="15">
        <f t="shared" si="11"/>
        <v>1836.8</v>
      </c>
      <c r="T56" s="17">
        <v>400</v>
      </c>
      <c r="U56" s="18">
        <f t="shared" si="12"/>
        <v>7.4303135888501748</v>
      </c>
      <c r="V56" s="15">
        <f t="shared" si="13"/>
        <v>3.2926829268292686</v>
      </c>
      <c r="W56" s="15"/>
      <c r="X56" s="15"/>
      <c r="Y56" s="15">
        <f>VLOOKUP(A:A,[1]TDSheet!$A:$Y,25,0)</f>
        <v>1909.6</v>
      </c>
      <c r="Z56" s="15">
        <f>VLOOKUP(A:A,[1]TDSheet!$A:$Z,26,0)</f>
        <v>1905.6</v>
      </c>
      <c r="AA56" s="15">
        <f>VLOOKUP(A:A,[1]TDSheet!$A:$AA,27,0)</f>
        <v>1904.8</v>
      </c>
      <c r="AB56" s="15">
        <f>VLOOKUP(A:A,[3]TDSheet!$A:$D,4,0)</f>
        <v>2774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328</v>
      </c>
      <c r="AF56" s="15">
        <f t="shared" si="15"/>
        <v>491.99999999999994</v>
      </c>
      <c r="AG56" s="15">
        <f t="shared" si="16"/>
        <v>164</v>
      </c>
      <c r="AH56" s="15"/>
      <c r="AI56" s="15"/>
    </row>
    <row r="57" spans="1:35" s="1" customFormat="1" ht="11.1" customHeight="1" outlineLevel="1" x14ac:dyDescent="0.2">
      <c r="A57" s="7" t="s">
        <v>56</v>
      </c>
      <c r="B57" s="7" t="s">
        <v>8</v>
      </c>
      <c r="C57" s="8">
        <v>2036</v>
      </c>
      <c r="D57" s="8">
        <v>5450</v>
      </c>
      <c r="E57" s="8">
        <v>3616</v>
      </c>
      <c r="F57" s="8">
        <v>3733</v>
      </c>
      <c r="G57" s="1">
        <f>VLOOKUP(A:A,[1]TDSheet!$A:$G,7,0)</f>
        <v>0.41</v>
      </c>
      <c r="H57" s="1">
        <f>VLOOKUP(A:A,[1]TDSheet!$A:$H,8,0)</f>
        <v>45</v>
      </c>
      <c r="I57" s="15">
        <f>VLOOKUP(A:A,[2]TDSheet!$A:$F,6,0)</f>
        <v>3760</v>
      </c>
      <c r="J57" s="15">
        <f t="shared" si="10"/>
        <v>-144</v>
      </c>
      <c r="K57" s="15">
        <f>VLOOKUP(A:A,[1]TDSheet!$A:$M,13,0)</f>
        <v>0</v>
      </c>
      <c r="L57" s="15">
        <f>VLOOKUP(A:A,[1]TDSheet!$A:$R,18,0)</f>
        <v>0</v>
      </c>
      <c r="M57" s="15">
        <f>VLOOKUP(A:A,[1]TDSheet!$A:$T,20,0)</f>
        <v>1200</v>
      </c>
      <c r="N57" s="15"/>
      <c r="O57" s="15"/>
      <c r="P57" s="15"/>
      <c r="Q57" s="17"/>
      <c r="R57" s="17">
        <v>300</v>
      </c>
      <c r="S57" s="15">
        <f t="shared" si="11"/>
        <v>723.2</v>
      </c>
      <c r="T57" s="17">
        <v>200</v>
      </c>
      <c r="U57" s="18">
        <f t="shared" si="12"/>
        <v>7.512444690265486</v>
      </c>
      <c r="V57" s="15">
        <f t="shared" si="13"/>
        <v>5.1617809734513269</v>
      </c>
      <c r="W57" s="15"/>
      <c r="X57" s="15"/>
      <c r="Y57" s="15">
        <f>VLOOKUP(A:A,[1]TDSheet!$A:$Y,25,0)</f>
        <v>868.8</v>
      </c>
      <c r="Z57" s="15">
        <f>VLOOKUP(A:A,[1]TDSheet!$A:$Z,26,0)</f>
        <v>911.4</v>
      </c>
      <c r="AA57" s="15">
        <f>VLOOKUP(A:A,[1]TDSheet!$A:$AA,27,0)</f>
        <v>909.2</v>
      </c>
      <c r="AB57" s="15">
        <f>VLOOKUP(A:A,[3]TDSheet!$A:$D,4,0)</f>
        <v>1015</v>
      </c>
      <c r="AC57" s="15">
        <f>VLOOKUP(A:A,[1]TDSheet!$A:$AC,29,0)</f>
        <v>0</v>
      </c>
      <c r="AD57" s="15">
        <f>VLOOKUP(A:A,[1]TDSheet!$A:$AD,30,0)</f>
        <v>0</v>
      </c>
      <c r="AE57" s="15">
        <f t="shared" si="14"/>
        <v>0</v>
      </c>
      <c r="AF57" s="15">
        <f t="shared" si="15"/>
        <v>122.99999999999999</v>
      </c>
      <c r="AG57" s="15">
        <f t="shared" si="16"/>
        <v>82</v>
      </c>
      <c r="AH57" s="15"/>
      <c r="AI57" s="15"/>
    </row>
    <row r="58" spans="1:35" s="1" customFormat="1" ht="11.1" customHeight="1" outlineLevel="1" x14ac:dyDescent="0.2">
      <c r="A58" s="7" t="s">
        <v>57</v>
      </c>
      <c r="B58" s="7" t="s">
        <v>9</v>
      </c>
      <c r="C58" s="8">
        <v>46.12</v>
      </c>
      <c r="D58" s="8">
        <v>55.435000000000002</v>
      </c>
      <c r="E58" s="8">
        <v>22.305</v>
      </c>
      <c r="F58" s="8">
        <v>68.8</v>
      </c>
      <c r="G58" s="1">
        <f>VLOOKUP(A:A,[1]TDSheet!$A:$G,7,0)</f>
        <v>1</v>
      </c>
      <c r="H58" s="1">
        <f>VLOOKUP(A:A,[1]TDSheet!$A:$H,8,0)</f>
        <v>30</v>
      </c>
      <c r="I58" s="15">
        <f>VLOOKUP(A:A,[2]TDSheet!$A:$F,6,0)</f>
        <v>33</v>
      </c>
      <c r="J58" s="15">
        <f t="shared" si="10"/>
        <v>-10.695</v>
      </c>
      <c r="K58" s="15">
        <f>VLOOKUP(A:A,[1]TDSheet!$A:$M,13,0)</f>
        <v>0</v>
      </c>
      <c r="L58" s="15">
        <f>VLOOKUP(A:A,[1]TDSheet!$A:$R,18,0)</f>
        <v>0</v>
      </c>
      <c r="M58" s="15">
        <f>VLOOKUP(A:A,[1]TDSheet!$A:$T,20,0)</f>
        <v>0</v>
      </c>
      <c r="N58" s="15"/>
      <c r="O58" s="15"/>
      <c r="P58" s="15"/>
      <c r="Q58" s="17"/>
      <c r="R58" s="17"/>
      <c r="S58" s="15">
        <f t="shared" si="11"/>
        <v>4.4610000000000003</v>
      </c>
      <c r="T58" s="17"/>
      <c r="U58" s="18">
        <f t="shared" si="12"/>
        <v>15.422550997534184</v>
      </c>
      <c r="V58" s="15">
        <f t="shared" si="13"/>
        <v>15.422550997534184</v>
      </c>
      <c r="W58" s="15"/>
      <c r="X58" s="15"/>
      <c r="Y58" s="15">
        <f>VLOOKUP(A:A,[1]TDSheet!$A:$Y,25,0)</f>
        <v>7.7927999999999997</v>
      </c>
      <c r="Z58" s="15">
        <f>VLOOKUP(A:A,[1]TDSheet!$A:$Z,26,0)</f>
        <v>14.161799999999999</v>
      </c>
      <c r="AA58" s="15">
        <f>VLOOKUP(A:A,[1]TDSheet!$A:$AA,27,0)</f>
        <v>10.532</v>
      </c>
      <c r="AB58" s="15">
        <f>VLOOKUP(A:A,[3]TDSheet!$A:$D,4,0)</f>
        <v>4.4249999999999998</v>
      </c>
      <c r="AC58" s="22" t="str">
        <f>VLOOKUP(A:A,[1]TDSheet!$A:$AC,29,0)</f>
        <v>костик</v>
      </c>
      <c r="AD58" s="15">
        <f>VLOOKUP(A:A,[1]TDSheet!$A:$AD,30,0)</f>
        <v>0</v>
      </c>
      <c r="AE58" s="15">
        <f t="shared" si="14"/>
        <v>0</v>
      </c>
      <c r="AF58" s="15">
        <f t="shared" si="15"/>
        <v>0</v>
      </c>
      <c r="AG58" s="15">
        <f t="shared" si="16"/>
        <v>0</v>
      </c>
      <c r="AH58" s="15"/>
      <c r="AI58" s="15"/>
    </row>
    <row r="59" spans="1:35" s="1" customFormat="1" ht="11.1" customHeight="1" outlineLevel="1" x14ac:dyDescent="0.2">
      <c r="A59" s="7" t="s">
        <v>58</v>
      </c>
      <c r="B59" s="7" t="s">
        <v>8</v>
      </c>
      <c r="C59" s="8">
        <v>214</v>
      </c>
      <c r="D59" s="8">
        <v>1</v>
      </c>
      <c r="E59" s="8">
        <v>110</v>
      </c>
      <c r="F59" s="8">
        <v>104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110</v>
      </c>
      <c r="J59" s="15">
        <f t="shared" si="10"/>
        <v>0</v>
      </c>
      <c r="K59" s="15">
        <f>VLOOKUP(A:A,[1]TDSheet!$A:$M,13,0)</f>
        <v>0</v>
      </c>
      <c r="L59" s="15">
        <f>VLOOKUP(A:A,[1]TDSheet!$A:$R,18,0)</f>
        <v>0</v>
      </c>
      <c r="M59" s="15">
        <f>VLOOKUP(A:A,[1]TDSheet!$A:$T,20,0)</f>
        <v>0</v>
      </c>
      <c r="N59" s="15"/>
      <c r="O59" s="15"/>
      <c r="P59" s="15"/>
      <c r="Q59" s="17">
        <v>40</v>
      </c>
      <c r="R59" s="17"/>
      <c r="S59" s="15">
        <f t="shared" si="11"/>
        <v>22</v>
      </c>
      <c r="T59" s="17">
        <v>40</v>
      </c>
      <c r="U59" s="18">
        <f t="shared" si="12"/>
        <v>8.3636363636363633</v>
      </c>
      <c r="V59" s="15">
        <f t="shared" si="13"/>
        <v>4.7272727272727275</v>
      </c>
      <c r="W59" s="15"/>
      <c r="X59" s="15"/>
      <c r="Y59" s="15">
        <f>VLOOKUP(A:A,[1]TDSheet!$A:$Y,25,0)</f>
        <v>25</v>
      </c>
      <c r="Z59" s="15">
        <f>VLOOKUP(A:A,[1]TDSheet!$A:$Z,26,0)</f>
        <v>29.8</v>
      </c>
      <c r="AA59" s="15">
        <f>VLOOKUP(A:A,[1]TDSheet!$A:$AA,27,0)</f>
        <v>13.8</v>
      </c>
      <c r="AB59" s="15">
        <f>VLOOKUP(A:A,[3]TDSheet!$A:$D,4,0)</f>
        <v>39</v>
      </c>
      <c r="AC59" s="15" t="str">
        <f>VLOOKUP(A:A,[1]TDSheet!$A:$AC,29,0)</f>
        <v>увел</v>
      </c>
      <c r="AD59" s="15" t="e">
        <f>VLOOKUP(A:A,[1]TDSheet!$A:$AD,30,0)</f>
        <v>#N/A</v>
      </c>
      <c r="AE59" s="15">
        <f t="shared" si="14"/>
        <v>16</v>
      </c>
      <c r="AF59" s="15">
        <f t="shared" si="15"/>
        <v>0</v>
      </c>
      <c r="AG59" s="15">
        <f t="shared" si="16"/>
        <v>16</v>
      </c>
      <c r="AH59" s="15"/>
      <c r="AI59" s="15"/>
    </row>
    <row r="60" spans="1:35" s="1" customFormat="1" ht="11.1" customHeight="1" outlineLevel="1" x14ac:dyDescent="0.2">
      <c r="A60" s="7" t="s">
        <v>59</v>
      </c>
      <c r="B60" s="7" t="s">
        <v>9</v>
      </c>
      <c r="C60" s="8">
        <v>100.82299999999999</v>
      </c>
      <c r="D60" s="8">
        <v>15.938000000000001</v>
      </c>
      <c r="E60" s="8">
        <v>53.326999999999998</v>
      </c>
      <c r="F60" s="8">
        <v>43.402000000000001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87.2</v>
      </c>
      <c r="J60" s="15">
        <f t="shared" si="10"/>
        <v>-33.873000000000005</v>
      </c>
      <c r="K60" s="15">
        <f>VLOOKUP(A:A,[1]TDSheet!$A:$M,13,0)</f>
        <v>10</v>
      </c>
      <c r="L60" s="15">
        <f>VLOOKUP(A:A,[1]TDSheet!$A:$R,18,0)</f>
        <v>0</v>
      </c>
      <c r="M60" s="15">
        <f>VLOOKUP(A:A,[1]TDSheet!$A:$T,20,0)</f>
        <v>10</v>
      </c>
      <c r="N60" s="15"/>
      <c r="O60" s="15"/>
      <c r="P60" s="15"/>
      <c r="Q60" s="17"/>
      <c r="R60" s="17"/>
      <c r="S60" s="15">
        <f t="shared" si="11"/>
        <v>10.6654</v>
      </c>
      <c r="T60" s="17">
        <v>10</v>
      </c>
      <c r="U60" s="18">
        <f t="shared" si="12"/>
        <v>6.882254767753671</v>
      </c>
      <c r="V60" s="15">
        <f t="shared" si="13"/>
        <v>4.0694207437133159</v>
      </c>
      <c r="W60" s="15"/>
      <c r="X60" s="15"/>
      <c r="Y60" s="15">
        <f>VLOOKUP(A:A,[1]TDSheet!$A:$Y,25,0)</f>
        <v>9.5291999999999994</v>
      </c>
      <c r="Z60" s="15">
        <f>VLOOKUP(A:A,[1]TDSheet!$A:$Z,26,0)</f>
        <v>10.684799999999999</v>
      </c>
      <c r="AA60" s="15">
        <f>VLOOKUP(A:A,[1]TDSheet!$A:$AA,27,0)</f>
        <v>4.3273999999999999</v>
      </c>
      <c r="AB60" s="15">
        <f>VLOOKUP(A:A,[3]TDSheet!$A:$D,4,0)</f>
        <v>2.1480000000000001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10</v>
      </c>
      <c r="AH60" s="15"/>
      <c r="AI60" s="15"/>
    </row>
    <row r="61" spans="1:35" s="1" customFormat="1" ht="11.1" customHeight="1" outlineLevel="1" x14ac:dyDescent="0.2">
      <c r="A61" s="7" t="s">
        <v>60</v>
      </c>
      <c r="B61" s="7" t="s">
        <v>8</v>
      </c>
      <c r="C61" s="8">
        <v>339</v>
      </c>
      <c r="D61" s="8">
        <v>56</v>
      </c>
      <c r="E61" s="8">
        <v>240</v>
      </c>
      <c r="F61" s="8">
        <v>131</v>
      </c>
      <c r="G61" s="1">
        <f>VLOOKUP(A:A,[1]TDSheet!$A:$G,7,0)</f>
        <v>0.41</v>
      </c>
      <c r="H61" s="1" t="e">
        <f>VLOOKUP(A:A,[1]TDSheet!$A:$H,8,0)</f>
        <v>#N/A</v>
      </c>
      <c r="I61" s="15">
        <f>VLOOKUP(A:A,[2]TDSheet!$A:$F,6,0)</f>
        <v>256</v>
      </c>
      <c r="J61" s="15">
        <f t="shared" si="10"/>
        <v>-16</v>
      </c>
      <c r="K61" s="15">
        <f>VLOOKUP(A:A,[1]TDSheet!$A:$M,13,0)</f>
        <v>0</v>
      </c>
      <c r="L61" s="15">
        <f>VLOOKUP(A:A,[1]TDSheet!$A:$R,18,0)</f>
        <v>0</v>
      </c>
      <c r="M61" s="15">
        <f>VLOOKUP(A:A,[1]TDSheet!$A:$T,20,0)</f>
        <v>120</v>
      </c>
      <c r="N61" s="15"/>
      <c r="O61" s="15"/>
      <c r="P61" s="15"/>
      <c r="Q61" s="17">
        <v>40</v>
      </c>
      <c r="R61" s="17">
        <v>40</v>
      </c>
      <c r="S61" s="15">
        <f t="shared" si="11"/>
        <v>48</v>
      </c>
      <c r="T61" s="17">
        <v>40</v>
      </c>
      <c r="U61" s="18">
        <f t="shared" si="12"/>
        <v>7.729166666666667</v>
      </c>
      <c r="V61" s="15">
        <f t="shared" si="13"/>
        <v>2.7291666666666665</v>
      </c>
      <c r="W61" s="15"/>
      <c r="X61" s="15"/>
      <c r="Y61" s="15">
        <f>VLOOKUP(A:A,[1]TDSheet!$A:$Y,25,0)</f>
        <v>39</v>
      </c>
      <c r="Z61" s="15">
        <f>VLOOKUP(A:A,[1]TDSheet!$A:$Z,26,0)</f>
        <v>56</v>
      </c>
      <c r="AA61" s="15">
        <f>VLOOKUP(A:A,[1]TDSheet!$A:$AA,27,0)</f>
        <v>42.8</v>
      </c>
      <c r="AB61" s="15">
        <f>VLOOKUP(A:A,[3]TDSheet!$A:$D,4,0)</f>
        <v>91</v>
      </c>
      <c r="AC61" s="15" t="str">
        <f>VLOOKUP(A:A,[1]TDSheet!$A:$AC,29,0)</f>
        <v>?</v>
      </c>
      <c r="AD61" s="15" t="e">
        <f>VLOOKUP(A:A,[1]TDSheet!$A:$AD,30,0)</f>
        <v>#N/A</v>
      </c>
      <c r="AE61" s="15">
        <f t="shared" si="14"/>
        <v>16.399999999999999</v>
      </c>
      <c r="AF61" s="15">
        <f t="shared" si="15"/>
        <v>16.399999999999999</v>
      </c>
      <c r="AG61" s="15">
        <f t="shared" si="16"/>
        <v>16.399999999999999</v>
      </c>
      <c r="AH61" s="15"/>
      <c r="AI61" s="15"/>
    </row>
    <row r="62" spans="1:35" s="1" customFormat="1" ht="11.1" customHeight="1" outlineLevel="1" x14ac:dyDescent="0.2">
      <c r="A62" s="7" t="s">
        <v>61</v>
      </c>
      <c r="B62" s="7" t="s">
        <v>9</v>
      </c>
      <c r="C62" s="8">
        <v>105.91</v>
      </c>
      <c r="D62" s="8">
        <v>1.0900000000000001</v>
      </c>
      <c r="E62" s="8">
        <v>73.897000000000006</v>
      </c>
      <c r="F62" s="8">
        <v>32.012999999999998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73.5</v>
      </c>
      <c r="J62" s="15">
        <f t="shared" si="10"/>
        <v>0.39700000000000557</v>
      </c>
      <c r="K62" s="15">
        <f>VLOOKUP(A:A,[1]TDSheet!$A:$M,13,0)</f>
        <v>0</v>
      </c>
      <c r="L62" s="15">
        <f>VLOOKUP(A:A,[1]TDSheet!$A:$R,18,0)</f>
        <v>0</v>
      </c>
      <c r="M62" s="15">
        <f>VLOOKUP(A:A,[1]TDSheet!$A:$T,20,0)</f>
        <v>10</v>
      </c>
      <c r="N62" s="15"/>
      <c r="O62" s="15"/>
      <c r="P62" s="15"/>
      <c r="Q62" s="17"/>
      <c r="R62" s="17"/>
      <c r="S62" s="15">
        <f t="shared" si="11"/>
        <v>14.779400000000001</v>
      </c>
      <c r="T62" s="17">
        <v>10</v>
      </c>
      <c r="U62" s="18">
        <f t="shared" si="12"/>
        <v>3.5192903636142194</v>
      </c>
      <c r="V62" s="15">
        <f t="shared" si="13"/>
        <v>2.1660554555665317</v>
      </c>
      <c r="W62" s="15"/>
      <c r="X62" s="15"/>
      <c r="Y62" s="15">
        <f>VLOOKUP(A:A,[1]TDSheet!$A:$Y,25,0)</f>
        <v>8.8056000000000001</v>
      </c>
      <c r="Z62" s="15">
        <f>VLOOKUP(A:A,[1]TDSheet!$A:$Z,26,0)</f>
        <v>7.2695999999999996</v>
      </c>
      <c r="AA62" s="15">
        <f>VLOOKUP(A:A,[1]TDSheet!$A:$AA,27,0)</f>
        <v>5.3048000000000002</v>
      </c>
      <c r="AB62" s="15">
        <f>VLOOKUP(A:A,[3]TDSheet!$A:$D,4,0)</f>
        <v>9.41</v>
      </c>
      <c r="AC62" s="22" t="s">
        <v>122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10</v>
      </c>
      <c r="AH62" s="15"/>
      <c r="AI62" s="15"/>
    </row>
    <row r="63" spans="1:35" s="1" customFormat="1" ht="11.1" customHeight="1" outlineLevel="1" x14ac:dyDescent="0.2">
      <c r="A63" s="7" t="s">
        <v>62</v>
      </c>
      <c r="B63" s="7" t="s">
        <v>8</v>
      </c>
      <c r="C63" s="8">
        <v>813</v>
      </c>
      <c r="D63" s="8">
        <v>1504</v>
      </c>
      <c r="E63" s="8">
        <v>773</v>
      </c>
      <c r="F63" s="8">
        <v>791</v>
      </c>
      <c r="G63" s="1">
        <f>VLOOKUP(A:A,[1]TDSheet!$A:$G,7,0)</f>
        <v>0.36</v>
      </c>
      <c r="H63" s="1" t="e">
        <f>VLOOKUP(A:A,[1]TDSheet!$A:$H,8,0)</f>
        <v>#N/A</v>
      </c>
      <c r="I63" s="15">
        <f>VLOOKUP(A:A,[2]TDSheet!$A:$F,6,0)</f>
        <v>785</v>
      </c>
      <c r="J63" s="15">
        <f t="shared" si="10"/>
        <v>-12</v>
      </c>
      <c r="K63" s="15">
        <f>VLOOKUP(A:A,[1]TDSheet!$A:$M,13,0)</f>
        <v>0</v>
      </c>
      <c r="L63" s="15">
        <f>VLOOKUP(A:A,[1]TDSheet!$A:$R,18,0)</f>
        <v>0</v>
      </c>
      <c r="M63" s="15">
        <f>VLOOKUP(A:A,[1]TDSheet!$A:$T,20,0)</f>
        <v>240</v>
      </c>
      <c r="N63" s="15"/>
      <c r="O63" s="15"/>
      <c r="P63" s="15"/>
      <c r="Q63" s="17"/>
      <c r="R63" s="17">
        <v>60</v>
      </c>
      <c r="S63" s="15">
        <f t="shared" si="11"/>
        <v>154.6</v>
      </c>
      <c r="T63" s="17">
        <v>40</v>
      </c>
      <c r="U63" s="18">
        <f t="shared" si="12"/>
        <v>7.3156532988357057</v>
      </c>
      <c r="V63" s="15">
        <f t="shared" si="13"/>
        <v>5.1164294954721861</v>
      </c>
      <c r="W63" s="15"/>
      <c r="X63" s="15"/>
      <c r="Y63" s="15">
        <f>VLOOKUP(A:A,[1]TDSheet!$A:$Y,25,0)</f>
        <v>192.2</v>
      </c>
      <c r="Z63" s="15">
        <f>VLOOKUP(A:A,[1]TDSheet!$A:$Z,26,0)</f>
        <v>241.6</v>
      </c>
      <c r="AA63" s="15">
        <f>VLOOKUP(A:A,[1]TDSheet!$A:$AA,27,0)</f>
        <v>184.4</v>
      </c>
      <c r="AB63" s="15">
        <f>VLOOKUP(A:A,[3]TDSheet!$A:$D,4,0)</f>
        <v>180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21.599999999999998</v>
      </c>
      <c r="AG63" s="15">
        <f t="shared" si="16"/>
        <v>14.399999999999999</v>
      </c>
      <c r="AH63" s="15"/>
      <c r="AI63" s="15"/>
    </row>
    <row r="64" spans="1:35" s="1" customFormat="1" ht="11.1" customHeight="1" outlineLevel="1" x14ac:dyDescent="0.2">
      <c r="A64" s="7" t="s">
        <v>63</v>
      </c>
      <c r="B64" s="7" t="s">
        <v>9</v>
      </c>
      <c r="C64" s="8">
        <v>89.721999999999994</v>
      </c>
      <c r="D64" s="8">
        <v>10.686999999999999</v>
      </c>
      <c r="E64" s="8">
        <v>85.588999999999999</v>
      </c>
      <c r="F64" s="8">
        <v>12.669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86.9</v>
      </c>
      <c r="J64" s="15">
        <f t="shared" si="10"/>
        <v>-1.311000000000007</v>
      </c>
      <c r="K64" s="15">
        <f>VLOOKUP(A:A,[1]TDSheet!$A:$M,13,0)</f>
        <v>30</v>
      </c>
      <c r="L64" s="15">
        <f>VLOOKUP(A:A,[1]TDSheet!$A:$R,18,0)</f>
        <v>0</v>
      </c>
      <c r="M64" s="15">
        <f>VLOOKUP(A:A,[1]TDSheet!$A:$T,20,0)</f>
        <v>40</v>
      </c>
      <c r="N64" s="15"/>
      <c r="O64" s="15"/>
      <c r="P64" s="15"/>
      <c r="Q64" s="17">
        <v>20</v>
      </c>
      <c r="R64" s="17">
        <v>20</v>
      </c>
      <c r="S64" s="15">
        <f t="shared" si="11"/>
        <v>17.117799999999999</v>
      </c>
      <c r="T64" s="17">
        <v>10</v>
      </c>
      <c r="U64" s="18">
        <f t="shared" si="12"/>
        <v>7.7503534332682928</v>
      </c>
      <c r="V64" s="15">
        <f t="shared" si="13"/>
        <v>0.74010678942387464</v>
      </c>
      <c r="W64" s="15"/>
      <c r="X64" s="15"/>
      <c r="Y64" s="15">
        <f>VLOOKUP(A:A,[1]TDSheet!$A:$Y,25,0)</f>
        <v>13.5076</v>
      </c>
      <c r="Z64" s="15">
        <f>VLOOKUP(A:A,[1]TDSheet!$A:$Z,26,0)</f>
        <v>17.910800000000002</v>
      </c>
      <c r="AA64" s="15">
        <f>VLOOKUP(A:A,[1]TDSheet!$A:$AA,27,0)</f>
        <v>12.2088</v>
      </c>
      <c r="AB64" s="15">
        <f>VLOOKUP(A:A,[3]TDSheet!$A:$D,4,0)</f>
        <v>30.809000000000001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4"/>
        <v>20</v>
      </c>
      <c r="AF64" s="15">
        <f t="shared" si="15"/>
        <v>20</v>
      </c>
      <c r="AG64" s="15">
        <f t="shared" si="16"/>
        <v>10</v>
      </c>
      <c r="AH64" s="15"/>
      <c r="AI64" s="15"/>
    </row>
    <row r="65" spans="1:35" s="1" customFormat="1" ht="11.1" customHeight="1" outlineLevel="1" x14ac:dyDescent="0.2">
      <c r="A65" s="7" t="s">
        <v>64</v>
      </c>
      <c r="B65" s="7" t="s">
        <v>8</v>
      </c>
      <c r="C65" s="8">
        <v>114</v>
      </c>
      <c r="D65" s="8">
        <v>254</v>
      </c>
      <c r="E65" s="8">
        <v>162</v>
      </c>
      <c r="F65" s="8">
        <v>196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176</v>
      </c>
      <c r="J65" s="15">
        <f t="shared" si="10"/>
        <v>-14</v>
      </c>
      <c r="K65" s="15">
        <f>VLOOKUP(A:A,[1]TDSheet!$A:$M,13,0)</f>
        <v>0</v>
      </c>
      <c r="L65" s="15">
        <f>VLOOKUP(A:A,[1]TDSheet!$A:$R,18,0)</f>
        <v>0</v>
      </c>
      <c r="M65" s="15">
        <f>VLOOKUP(A:A,[1]TDSheet!$A:$T,20,0)</f>
        <v>60</v>
      </c>
      <c r="N65" s="15"/>
      <c r="O65" s="15"/>
      <c r="P65" s="15"/>
      <c r="Q65" s="17"/>
      <c r="R65" s="17"/>
      <c r="S65" s="15">
        <f t="shared" si="11"/>
        <v>32.4</v>
      </c>
      <c r="T65" s="17"/>
      <c r="U65" s="18">
        <f t="shared" si="12"/>
        <v>7.901234567901235</v>
      </c>
      <c r="V65" s="15">
        <f t="shared" si="13"/>
        <v>6.0493827160493829</v>
      </c>
      <c r="W65" s="15"/>
      <c r="X65" s="15"/>
      <c r="Y65" s="15">
        <f>VLOOKUP(A:A,[1]TDSheet!$A:$Y,25,0)</f>
        <v>57.4</v>
      </c>
      <c r="Z65" s="15">
        <f>VLOOKUP(A:A,[1]TDSheet!$A:$Z,26,0)</f>
        <v>43.8</v>
      </c>
      <c r="AA65" s="15">
        <f>VLOOKUP(A:A,[1]TDSheet!$A:$AA,27,0)</f>
        <v>42.4</v>
      </c>
      <c r="AB65" s="15">
        <f>VLOOKUP(A:A,[3]TDSheet!$A:$D,4,0)</f>
        <v>26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/>
      <c r="AI65" s="15"/>
    </row>
    <row r="66" spans="1:35" s="1" customFormat="1" ht="11.1" customHeight="1" outlineLevel="1" x14ac:dyDescent="0.2">
      <c r="A66" s="7" t="s">
        <v>65</v>
      </c>
      <c r="B66" s="7" t="s">
        <v>8</v>
      </c>
      <c r="C66" s="8">
        <v>152</v>
      </c>
      <c r="D66" s="8">
        <v>97</v>
      </c>
      <c r="E66" s="8">
        <v>121</v>
      </c>
      <c r="F66" s="8">
        <v>123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128</v>
      </c>
      <c r="J66" s="15">
        <f t="shared" si="10"/>
        <v>-7</v>
      </c>
      <c r="K66" s="15">
        <f>VLOOKUP(A:A,[1]TDSheet!$A:$M,13,0)</f>
        <v>30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7"/>
      <c r="R66" s="17">
        <v>30</v>
      </c>
      <c r="S66" s="15">
        <f t="shared" si="11"/>
        <v>24.2</v>
      </c>
      <c r="T66" s="17">
        <v>210</v>
      </c>
      <c r="U66" s="18">
        <f t="shared" si="12"/>
        <v>16.239669421487605</v>
      </c>
      <c r="V66" s="15">
        <f t="shared" si="13"/>
        <v>5.0826446280991737</v>
      </c>
      <c r="W66" s="15"/>
      <c r="X66" s="15"/>
      <c r="Y66" s="15">
        <f>VLOOKUP(A:A,[1]TDSheet!$A:$Y,25,0)</f>
        <v>35</v>
      </c>
      <c r="Z66" s="15">
        <f>VLOOKUP(A:A,[1]TDSheet!$A:$Z,26,0)</f>
        <v>41.2</v>
      </c>
      <c r="AA66" s="15">
        <f>VLOOKUP(A:A,[1]TDSheet!$A:$AA,27,0)</f>
        <v>30.6</v>
      </c>
      <c r="AB66" s="15">
        <f>VLOOKUP(A:A,[3]TDSheet!$A:$D,4,0)</f>
        <v>31</v>
      </c>
      <c r="AC66" s="22" t="str">
        <f>VLOOKUP(A:A,[1]TDSheet!$A:$AC,29,0)</f>
        <v>костик</v>
      </c>
      <c r="AD66" s="15" t="e">
        <f>VLOOKUP(A:A,[1]TDSheet!$A:$AD,30,0)</f>
        <v>#N/A</v>
      </c>
      <c r="AE66" s="15">
        <f t="shared" si="14"/>
        <v>0</v>
      </c>
      <c r="AF66" s="15">
        <f t="shared" si="15"/>
        <v>12.299999999999999</v>
      </c>
      <c r="AG66" s="15">
        <f t="shared" si="16"/>
        <v>86.1</v>
      </c>
      <c r="AH66" s="15"/>
      <c r="AI66" s="15"/>
    </row>
    <row r="67" spans="1:35" s="1" customFormat="1" ht="11.1" customHeight="1" outlineLevel="1" x14ac:dyDescent="0.2">
      <c r="A67" s="7" t="s">
        <v>66</v>
      </c>
      <c r="B67" s="7" t="s">
        <v>8</v>
      </c>
      <c r="C67" s="8">
        <v>390</v>
      </c>
      <c r="D67" s="8">
        <v>831</v>
      </c>
      <c r="E67" s="8">
        <v>755</v>
      </c>
      <c r="F67" s="8">
        <v>446</v>
      </c>
      <c r="G67" s="1">
        <f>VLOOKUP(A:A,[1]TDSheet!$A:$G,7,0)</f>
        <v>0.28000000000000003</v>
      </c>
      <c r="H67" s="1" t="e">
        <f>VLOOKUP(A:A,[1]TDSheet!$A:$H,8,0)</f>
        <v>#N/A</v>
      </c>
      <c r="I67" s="15">
        <f>VLOOKUP(A:A,[2]TDSheet!$A:$F,6,0)</f>
        <v>773</v>
      </c>
      <c r="J67" s="15">
        <f t="shared" si="10"/>
        <v>-18</v>
      </c>
      <c r="K67" s="15">
        <f>VLOOKUP(A:A,[1]TDSheet!$A:$M,13,0)</f>
        <v>80</v>
      </c>
      <c r="L67" s="15">
        <f>VLOOKUP(A:A,[1]TDSheet!$A:$R,18,0)</f>
        <v>0</v>
      </c>
      <c r="M67" s="15">
        <f>VLOOKUP(A:A,[1]TDSheet!$A:$T,20,0)</f>
        <v>400</v>
      </c>
      <c r="N67" s="15"/>
      <c r="O67" s="15"/>
      <c r="P67" s="15"/>
      <c r="Q67" s="17">
        <v>80</v>
      </c>
      <c r="R67" s="17">
        <v>80</v>
      </c>
      <c r="S67" s="15">
        <f t="shared" si="11"/>
        <v>151</v>
      </c>
      <c r="T67" s="17">
        <v>40</v>
      </c>
      <c r="U67" s="18">
        <f t="shared" si="12"/>
        <v>7.4569536423841063</v>
      </c>
      <c r="V67" s="15">
        <f t="shared" si="13"/>
        <v>2.9536423841059603</v>
      </c>
      <c r="W67" s="15"/>
      <c r="X67" s="15"/>
      <c r="Y67" s="15">
        <f>VLOOKUP(A:A,[1]TDSheet!$A:$Y,25,0)</f>
        <v>162</v>
      </c>
      <c r="Z67" s="15">
        <f>VLOOKUP(A:A,[1]TDSheet!$A:$Z,26,0)</f>
        <v>154</v>
      </c>
      <c r="AA67" s="15">
        <f>VLOOKUP(A:A,[1]TDSheet!$A:$AA,27,0)</f>
        <v>140.19999999999999</v>
      </c>
      <c r="AB67" s="15">
        <f>VLOOKUP(A:A,[3]TDSheet!$A:$D,4,0)</f>
        <v>205</v>
      </c>
      <c r="AC67" s="15" t="str">
        <f>VLOOKUP(A:A,[1]TDSheet!$A:$AC,29,0)</f>
        <v>м10з</v>
      </c>
      <c r="AD67" s="15" t="e">
        <f>VLOOKUP(A:A,[1]TDSheet!$A:$AD,30,0)</f>
        <v>#N/A</v>
      </c>
      <c r="AE67" s="15">
        <f t="shared" si="14"/>
        <v>22.400000000000002</v>
      </c>
      <c r="AF67" s="15">
        <f t="shared" si="15"/>
        <v>22.400000000000002</v>
      </c>
      <c r="AG67" s="15">
        <f t="shared" si="16"/>
        <v>11.200000000000001</v>
      </c>
      <c r="AH67" s="15"/>
      <c r="AI67" s="15"/>
    </row>
    <row r="68" spans="1:35" s="1" customFormat="1" ht="11.1" customHeight="1" outlineLevel="1" x14ac:dyDescent="0.2">
      <c r="A68" s="7" t="s">
        <v>67</v>
      </c>
      <c r="B68" s="7" t="s">
        <v>8</v>
      </c>
      <c r="C68" s="8">
        <v>878.98</v>
      </c>
      <c r="D68" s="8">
        <v>2553</v>
      </c>
      <c r="E68" s="8">
        <v>1752</v>
      </c>
      <c r="F68" s="8">
        <v>1655.98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1776</v>
      </c>
      <c r="J68" s="15">
        <f t="shared" si="10"/>
        <v>-24</v>
      </c>
      <c r="K68" s="15">
        <f>VLOOKUP(A:A,[1]TDSheet!$A:$M,13,0)</f>
        <v>0</v>
      </c>
      <c r="L68" s="15">
        <f>VLOOKUP(A:A,[1]TDSheet!$A:$R,18,0)</f>
        <v>0</v>
      </c>
      <c r="M68" s="15">
        <f>VLOOKUP(A:A,[1]TDSheet!$A:$T,20,0)</f>
        <v>800</v>
      </c>
      <c r="N68" s="15"/>
      <c r="O68" s="15"/>
      <c r="P68" s="15"/>
      <c r="Q68" s="17"/>
      <c r="R68" s="17">
        <v>80</v>
      </c>
      <c r="S68" s="15">
        <f t="shared" si="11"/>
        <v>350.4</v>
      </c>
      <c r="T68" s="17">
        <v>80</v>
      </c>
      <c r="U68" s="18">
        <f t="shared" si="12"/>
        <v>7.4656963470319644</v>
      </c>
      <c r="V68" s="15">
        <f t="shared" si="13"/>
        <v>4.7259703196347038</v>
      </c>
      <c r="W68" s="15"/>
      <c r="X68" s="15"/>
      <c r="Y68" s="15">
        <f>VLOOKUP(A:A,[1]TDSheet!$A:$Y,25,0)</f>
        <v>437</v>
      </c>
      <c r="Z68" s="15">
        <f>VLOOKUP(A:A,[1]TDSheet!$A:$Z,26,0)</f>
        <v>394.8</v>
      </c>
      <c r="AA68" s="15">
        <f>VLOOKUP(A:A,[1]TDSheet!$A:$AA,27,0)</f>
        <v>399.8</v>
      </c>
      <c r="AB68" s="15">
        <f>VLOOKUP(A:A,[3]TDSheet!$A:$D,4,0)</f>
        <v>456</v>
      </c>
      <c r="AC68" s="15" t="str">
        <f>VLOOKUP(A:A,[1]TDSheet!$A:$AC,29,0)</f>
        <v>м122з</v>
      </c>
      <c r="AD68" s="15" t="e">
        <f>VLOOKUP(A:A,[1]TDSheet!$A:$AD,30,0)</f>
        <v>#N/A</v>
      </c>
      <c r="AE68" s="15">
        <f t="shared" si="14"/>
        <v>0</v>
      </c>
      <c r="AF68" s="15">
        <f t="shared" si="15"/>
        <v>32</v>
      </c>
      <c r="AG68" s="15">
        <f t="shared" si="16"/>
        <v>32</v>
      </c>
      <c r="AH68" s="15"/>
      <c r="AI68" s="15"/>
    </row>
    <row r="69" spans="1:35" s="1" customFormat="1" ht="11.1" customHeight="1" outlineLevel="1" x14ac:dyDescent="0.2">
      <c r="A69" s="7" t="s">
        <v>68</v>
      </c>
      <c r="B69" s="7" t="s">
        <v>8</v>
      </c>
      <c r="C69" s="8">
        <v>425</v>
      </c>
      <c r="D69" s="8">
        <v>597</v>
      </c>
      <c r="E69" s="8">
        <v>407</v>
      </c>
      <c r="F69" s="8">
        <v>586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436</v>
      </c>
      <c r="J69" s="15">
        <f t="shared" si="10"/>
        <v>-29</v>
      </c>
      <c r="K69" s="15">
        <f>VLOOKUP(A:A,[1]TDSheet!$A:$M,13,0)</f>
        <v>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5"/>
      <c r="Q69" s="17"/>
      <c r="R69" s="17"/>
      <c r="S69" s="15">
        <f t="shared" si="11"/>
        <v>81.400000000000006</v>
      </c>
      <c r="T69" s="17">
        <v>200</v>
      </c>
      <c r="U69" s="18">
        <f t="shared" si="12"/>
        <v>9.6560196560196552</v>
      </c>
      <c r="V69" s="15">
        <f t="shared" si="13"/>
        <v>7.1990171990171987</v>
      </c>
      <c r="W69" s="15"/>
      <c r="X69" s="15"/>
      <c r="Y69" s="15">
        <f>VLOOKUP(A:A,[1]TDSheet!$A:$Y,25,0)</f>
        <v>126</v>
      </c>
      <c r="Z69" s="15">
        <f>VLOOKUP(A:A,[1]TDSheet!$A:$Z,26,0)</f>
        <v>138.19999999999999</v>
      </c>
      <c r="AA69" s="15">
        <f>VLOOKUP(A:A,[1]TDSheet!$A:$AA,27,0)</f>
        <v>115.6</v>
      </c>
      <c r="AB69" s="15">
        <f>VLOOKUP(A:A,[3]TDSheet!$A:$D,4,0)</f>
        <v>101</v>
      </c>
      <c r="AC69" s="22" t="str">
        <f>VLOOKUP(A:A,[1]TDSheet!$A:$AC,29,0)</f>
        <v>костик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0</v>
      </c>
      <c r="AG69" s="15">
        <f t="shared" si="16"/>
        <v>66</v>
      </c>
      <c r="AH69" s="15"/>
      <c r="AI69" s="15"/>
    </row>
    <row r="70" spans="1:35" s="1" customFormat="1" ht="11.1" customHeight="1" outlineLevel="1" x14ac:dyDescent="0.2">
      <c r="A70" s="7" t="s">
        <v>69</v>
      </c>
      <c r="B70" s="7" t="s">
        <v>8</v>
      </c>
      <c r="C70" s="8">
        <v>251</v>
      </c>
      <c r="D70" s="8">
        <v>369</v>
      </c>
      <c r="E70" s="8">
        <v>251</v>
      </c>
      <c r="F70" s="8">
        <v>282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257</v>
      </c>
      <c r="J70" s="15">
        <f t="shared" si="10"/>
        <v>-6</v>
      </c>
      <c r="K70" s="15">
        <f>VLOOKUP(A:A,[1]TDSheet!$A:$M,13,0)</f>
        <v>0</v>
      </c>
      <c r="L70" s="15">
        <f>VLOOKUP(A:A,[1]TDSheet!$A:$R,18,0)</f>
        <v>0</v>
      </c>
      <c r="M70" s="15">
        <f>VLOOKUP(A:A,[1]TDSheet!$A:$T,20,0)</f>
        <v>40</v>
      </c>
      <c r="N70" s="15"/>
      <c r="O70" s="15"/>
      <c r="P70" s="15"/>
      <c r="Q70" s="17"/>
      <c r="R70" s="17">
        <v>40</v>
      </c>
      <c r="S70" s="15">
        <f t="shared" si="11"/>
        <v>50.2</v>
      </c>
      <c r="T70" s="17">
        <v>40</v>
      </c>
      <c r="U70" s="18">
        <f t="shared" si="12"/>
        <v>8.0079681274900398</v>
      </c>
      <c r="V70" s="15">
        <f t="shared" si="13"/>
        <v>5.6175298804780871</v>
      </c>
      <c r="W70" s="15"/>
      <c r="X70" s="15"/>
      <c r="Y70" s="15">
        <f>VLOOKUP(A:A,[1]TDSheet!$A:$Y,25,0)</f>
        <v>78.400000000000006</v>
      </c>
      <c r="Z70" s="15">
        <f>VLOOKUP(A:A,[1]TDSheet!$A:$Z,26,0)</f>
        <v>72</v>
      </c>
      <c r="AA70" s="15">
        <f>VLOOKUP(A:A,[1]TDSheet!$A:$AA,27,0)</f>
        <v>58.4</v>
      </c>
      <c r="AB70" s="15">
        <f>VLOOKUP(A:A,[3]TDSheet!$A:$D,4,0)</f>
        <v>77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13.200000000000001</v>
      </c>
      <c r="AG70" s="15">
        <f t="shared" si="16"/>
        <v>13.200000000000001</v>
      </c>
      <c r="AH70" s="15"/>
      <c r="AI70" s="15"/>
    </row>
    <row r="71" spans="1:35" s="1" customFormat="1" ht="11.1" customHeight="1" outlineLevel="1" x14ac:dyDescent="0.2">
      <c r="A71" s="7" t="s">
        <v>70</v>
      </c>
      <c r="B71" s="7" t="s">
        <v>8</v>
      </c>
      <c r="C71" s="8">
        <v>6</v>
      </c>
      <c r="D71" s="8">
        <v>1</v>
      </c>
      <c r="E71" s="8">
        <v>0</v>
      </c>
      <c r="F71" s="8"/>
      <c r="G71" s="14">
        <v>0.33</v>
      </c>
      <c r="H71" s="1" t="e">
        <f>VLOOKUP(A:A,[1]TDSheet!$A:$H,8,0)</f>
        <v>#N/A</v>
      </c>
      <c r="I71" s="15">
        <f>VLOOKUP(A:A,[2]TDSheet!$A:$F,6,0)</f>
        <v>4</v>
      </c>
      <c r="J71" s="15">
        <f t="shared" si="10"/>
        <v>-4</v>
      </c>
      <c r="K71" s="15">
        <v>40</v>
      </c>
      <c r="L71" s="15">
        <v>0</v>
      </c>
      <c r="M71" s="15">
        <v>0</v>
      </c>
      <c r="N71" s="15"/>
      <c r="O71" s="15"/>
      <c r="P71" s="15"/>
      <c r="Q71" s="17"/>
      <c r="R71" s="17"/>
      <c r="S71" s="15">
        <f t="shared" si="11"/>
        <v>0</v>
      </c>
      <c r="T71" s="17"/>
      <c r="U71" s="18" t="e">
        <f t="shared" si="12"/>
        <v>#DIV/0!</v>
      </c>
      <c r="V71" s="15" t="e">
        <f t="shared" si="13"/>
        <v>#DIV/0!</v>
      </c>
      <c r="W71" s="15"/>
      <c r="X71" s="15"/>
      <c r="Y71" s="15">
        <v>0</v>
      </c>
      <c r="Z71" s="15">
        <v>0</v>
      </c>
      <c r="AA71" s="15">
        <v>0</v>
      </c>
      <c r="AB71" s="15">
        <v>0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/>
      <c r="AI71" s="15"/>
    </row>
    <row r="72" spans="1:35" s="1" customFormat="1" ht="11.1" customHeight="1" outlineLevel="1" x14ac:dyDescent="0.2">
      <c r="A72" s="7" t="s">
        <v>71</v>
      </c>
      <c r="B72" s="7" t="s">
        <v>8</v>
      </c>
      <c r="C72" s="8">
        <v>586</v>
      </c>
      <c r="D72" s="8">
        <v>850</v>
      </c>
      <c r="E72" s="8">
        <v>700</v>
      </c>
      <c r="F72" s="8">
        <v>703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730</v>
      </c>
      <c r="J72" s="15">
        <f t="shared" ref="J72:J91" si="17">E72-I72</f>
        <v>-30</v>
      </c>
      <c r="K72" s="15">
        <f>VLOOKUP(A:A,[1]TDSheet!$A:$M,13,0)</f>
        <v>40</v>
      </c>
      <c r="L72" s="15">
        <f>VLOOKUP(A:A,[1]TDSheet!$A:$R,18,0)</f>
        <v>0</v>
      </c>
      <c r="M72" s="15">
        <f>VLOOKUP(A:A,[1]TDSheet!$A:$T,20,0)</f>
        <v>240</v>
      </c>
      <c r="N72" s="15"/>
      <c r="O72" s="15"/>
      <c r="P72" s="15"/>
      <c r="Q72" s="17"/>
      <c r="R72" s="17">
        <v>40</v>
      </c>
      <c r="S72" s="15">
        <f t="shared" ref="S72:S91" si="18">E72/5</f>
        <v>140</v>
      </c>
      <c r="T72" s="17">
        <v>40</v>
      </c>
      <c r="U72" s="18">
        <f t="shared" ref="U72:U91" si="19">(F72+K72+L72+M72+Q72+R72+T72)/S72</f>
        <v>7.5928571428571425</v>
      </c>
      <c r="V72" s="15">
        <f t="shared" ref="V72:V91" si="20">F72/S72</f>
        <v>5.0214285714285714</v>
      </c>
      <c r="W72" s="15"/>
      <c r="X72" s="15"/>
      <c r="Y72" s="15">
        <f>VLOOKUP(A:A,[1]TDSheet!$A:$Y,25,0)</f>
        <v>67.599999999999994</v>
      </c>
      <c r="Z72" s="15">
        <f>VLOOKUP(A:A,[1]TDSheet!$A:$Z,26,0)</f>
        <v>212.6</v>
      </c>
      <c r="AA72" s="15">
        <f>VLOOKUP(A:A,[1]TDSheet!$A:$AA,27,0)</f>
        <v>191.8</v>
      </c>
      <c r="AB72" s="15">
        <f>VLOOKUP(A:A,[3]TDSheet!$A:$D,4,0)</f>
        <v>185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1" si="21">Q72*G72</f>
        <v>0</v>
      </c>
      <c r="AF72" s="15">
        <f t="shared" ref="AF72:AF91" si="22">R72*G72</f>
        <v>13.200000000000001</v>
      </c>
      <c r="AG72" s="15">
        <f t="shared" ref="AG72:AG91" si="23">T72*G72</f>
        <v>13.200000000000001</v>
      </c>
      <c r="AH72" s="15"/>
      <c r="AI72" s="15"/>
    </row>
    <row r="73" spans="1:35" s="1" customFormat="1" ht="11.1" customHeight="1" outlineLevel="1" x14ac:dyDescent="0.2">
      <c r="A73" s="7" t="s">
        <v>90</v>
      </c>
      <c r="B73" s="7" t="s">
        <v>9</v>
      </c>
      <c r="C73" s="8">
        <v>11.808999999999999</v>
      </c>
      <c r="D73" s="8">
        <v>55.154000000000003</v>
      </c>
      <c r="E73" s="8">
        <v>32.555</v>
      </c>
      <c r="F73" s="8">
        <v>31.626000000000001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32.299999999999997</v>
      </c>
      <c r="J73" s="15">
        <f t="shared" si="17"/>
        <v>0.25500000000000256</v>
      </c>
      <c r="K73" s="15">
        <f>VLOOKUP(A:A,[1]TDSheet!$A:$M,13,0)</f>
        <v>10</v>
      </c>
      <c r="L73" s="15">
        <f>VLOOKUP(A:A,[1]TDSheet!$A:$R,18,0)</f>
        <v>0</v>
      </c>
      <c r="M73" s="15">
        <f>VLOOKUP(A:A,[1]TDSheet!$A:$T,20,0)</f>
        <v>0</v>
      </c>
      <c r="N73" s="15"/>
      <c r="O73" s="15"/>
      <c r="P73" s="15"/>
      <c r="Q73" s="17"/>
      <c r="R73" s="17">
        <v>10</v>
      </c>
      <c r="S73" s="15">
        <f t="shared" si="18"/>
        <v>6.5110000000000001</v>
      </c>
      <c r="T73" s="17"/>
      <c r="U73" s="18">
        <f t="shared" si="19"/>
        <v>7.9290431577330676</v>
      </c>
      <c r="V73" s="15">
        <f t="shared" si="20"/>
        <v>4.8573183842727694</v>
      </c>
      <c r="W73" s="15"/>
      <c r="X73" s="15"/>
      <c r="Y73" s="15">
        <f>VLOOKUP(A:A,[1]TDSheet!$A:$Y,25,0)</f>
        <v>0</v>
      </c>
      <c r="Z73" s="15">
        <f>VLOOKUP(A:A,[1]TDSheet!$A:$Z,26,0)</f>
        <v>7.4090000000000007</v>
      </c>
      <c r="AA73" s="15">
        <f>VLOOKUP(A:A,[1]TDSheet!$A:$AA,27,0)</f>
        <v>7.045399999999999</v>
      </c>
      <c r="AB73" s="15">
        <f>VLOOKUP(A:A,[3]TDSheet!$A:$D,4,0)</f>
        <v>7.8760000000000003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0</v>
      </c>
      <c r="AF73" s="15">
        <f t="shared" si="22"/>
        <v>10</v>
      </c>
      <c r="AG73" s="15">
        <f t="shared" si="23"/>
        <v>0</v>
      </c>
      <c r="AH73" s="15"/>
      <c r="AI73" s="15"/>
    </row>
    <row r="74" spans="1:35" s="1" customFormat="1" ht="11.1" customHeight="1" outlineLevel="1" x14ac:dyDescent="0.2">
      <c r="A74" s="7" t="s">
        <v>72</v>
      </c>
      <c r="B74" s="7" t="s">
        <v>8</v>
      </c>
      <c r="C74" s="8">
        <v>115</v>
      </c>
      <c r="D74" s="8">
        <v>15</v>
      </c>
      <c r="E74" s="8">
        <v>60</v>
      </c>
      <c r="F74" s="8">
        <v>58</v>
      </c>
      <c r="G74" s="1">
        <f>VLOOKUP(A:A,[1]TDSheet!$A:$G,7,0)</f>
        <v>0.33</v>
      </c>
      <c r="H74" s="1" t="e">
        <f>VLOOKUP(A:A,[1]TDSheet!$A:$H,8,0)</f>
        <v>#N/A</v>
      </c>
      <c r="I74" s="15">
        <f>VLOOKUP(A:A,[2]TDSheet!$A:$F,6,0)</f>
        <v>72</v>
      </c>
      <c r="J74" s="15">
        <f t="shared" si="17"/>
        <v>-12</v>
      </c>
      <c r="K74" s="15">
        <f>VLOOKUP(A:A,[1]TDSheet!$A:$M,13,0)</f>
        <v>0</v>
      </c>
      <c r="L74" s="15">
        <f>VLOOKUP(A:A,[1]TDSheet!$A:$R,18,0)</f>
        <v>0</v>
      </c>
      <c r="M74" s="15">
        <f>VLOOKUP(A:A,[1]TDSheet!$A:$T,20,0)</f>
        <v>40</v>
      </c>
      <c r="N74" s="15"/>
      <c r="O74" s="15"/>
      <c r="P74" s="15"/>
      <c r="Q74" s="17"/>
      <c r="R74" s="17"/>
      <c r="S74" s="15">
        <f t="shared" si="18"/>
        <v>12</v>
      </c>
      <c r="T74" s="17"/>
      <c r="U74" s="18">
        <f t="shared" si="19"/>
        <v>8.1666666666666661</v>
      </c>
      <c r="V74" s="15">
        <f t="shared" si="20"/>
        <v>4.833333333333333</v>
      </c>
      <c r="W74" s="15"/>
      <c r="X74" s="15"/>
      <c r="Y74" s="15">
        <f>VLOOKUP(A:A,[1]TDSheet!$A:$Y,25,0)</f>
        <v>23</v>
      </c>
      <c r="Z74" s="15">
        <f>VLOOKUP(A:A,[1]TDSheet!$A:$Z,26,0)</f>
        <v>21.4</v>
      </c>
      <c r="AA74" s="15">
        <f>VLOOKUP(A:A,[1]TDSheet!$A:$AA,27,0)</f>
        <v>11</v>
      </c>
      <c r="AB74" s="15">
        <f>VLOOKUP(A:A,[3]TDSheet!$A:$D,4,0)</f>
        <v>8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21"/>
        <v>0</v>
      </c>
      <c r="AF74" s="15">
        <f t="shared" si="22"/>
        <v>0</v>
      </c>
      <c r="AG74" s="15">
        <f t="shared" si="23"/>
        <v>0</v>
      </c>
      <c r="AH74" s="15"/>
      <c r="AI74" s="15"/>
    </row>
    <row r="75" spans="1:35" s="1" customFormat="1" ht="11.1" customHeight="1" outlineLevel="1" x14ac:dyDescent="0.2">
      <c r="A75" s="7" t="s">
        <v>73</v>
      </c>
      <c r="B75" s="7" t="s">
        <v>8</v>
      </c>
      <c r="C75" s="8">
        <v>286</v>
      </c>
      <c r="D75" s="8">
        <v>163</v>
      </c>
      <c r="E75" s="8">
        <v>153</v>
      </c>
      <c r="F75" s="8">
        <v>207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156</v>
      </c>
      <c r="J75" s="15">
        <f t="shared" si="17"/>
        <v>-3</v>
      </c>
      <c r="K75" s="15">
        <f>VLOOKUP(A:A,[1]TDSheet!$A:$M,13,0)</f>
        <v>0</v>
      </c>
      <c r="L75" s="15">
        <f>VLOOKUP(A:A,[1]TDSheet!$A:$R,18,0)</f>
        <v>0</v>
      </c>
      <c r="M75" s="15">
        <f>VLOOKUP(A:A,[1]TDSheet!$A:$T,20,0)</f>
        <v>40</v>
      </c>
      <c r="N75" s="15"/>
      <c r="O75" s="15"/>
      <c r="P75" s="15"/>
      <c r="Q75" s="17"/>
      <c r="R75" s="17"/>
      <c r="S75" s="15">
        <f t="shared" si="18"/>
        <v>30.6</v>
      </c>
      <c r="T75" s="17"/>
      <c r="U75" s="18">
        <f t="shared" si="19"/>
        <v>8.0718954248366011</v>
      </c>
      <c r="V75" s="15">
        <f t="shared" si="20"/>
        <v>6.7647058823529411</v>
      </c>
      <c r="W75" s="15"/>
      <c r="X75" s="15"/>
      <c r="Y75" s="15">
        <f>VLOOKUP(A:A,[1]TDSheet!$A:$Y,25,0)</f>
        <v>34.4</v>
      </c>
      <c r="Z75" s="15">
        <f>VLOOKUP(A:A,[1]TDSheet!$A:$Z,26,0)</f>
        <v>64</v>
      </c>
      <c r="AA75" s="15">
        <f>VLOOKUP(A:A,[1]TDSheet!$A:$AA,27,0)</f>
        <v>40</v>
      </c>
      <c r="AB75" s="15">
        <f>VLOOKUP(A:A,[3]TDSheet!$A:$D,4,0)</f>
        <v>27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21"/>
        <v>0</v>
      </c>
      <c r="AF75" s="15">
        <f t="shared" si="22"/>
        <v>0</v>
      </c>
      <c r="AG75" s="15">
        <f t="shared" si="23"/>
        <v>0</v>
      </c>
      <c r="AH75" s="15"/>
      <c r="AI75" s="15"/>
    </row>
    <row r="76" spans="1:35" s="1" customFormat="1" ht="11.1" customHeight="1" outlineLevel="1" x14ac:dyDescent="0.2">
      <c r="A76" s="7" t="s">
        <v>74</v>
      </c>
      <c r="B76" s="7" t="s">
        <v>9</v>
      </c>
      <c r="C76" s="8">
        <v>436.916</v>
      </c>
      <c r="D76" s="8">
        <v>1053.0039999999999</v>
      </c>
      <c r="E76" s="8">
        <v>914.53099999999995</v>
      </c>
      <c r="F76" s="8">
        <v>526.95000000000005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902.1</v>
      </c>
      <c r="J76" s="15">
        <f t="shared" si="17"/>
        <v>12.430999999999926</v>
      </c>
      <c r="K76" s="15">
        <f>VLOOKUP(A:A,[1]TDSheet!$A:$M,13,0)</f>
        <v>400</v>
      </c>
      <c r="L76" s="15">
        <f>VLOOKUP(A:A,[1]TDSheet!$A:$R,18,0)</f>
        <v>0</v>
      </c>
      <c r="M76" s="15">
        <f>VLOOKUP(A:A,[1]TDSheet!$A:$T,20,0)</f>
        <v>350</v>
      </c>
      <c r="N76" s="15"/>
      <c r="O76" s="15"/>
      <c r="P76" s="15"/>
      <c r="Q76" s="17"/>
      <c r="R76" s="17">
        <v>50</v>
      </c>
      <c r="S76" s="15">
        <f t="shared" si="18"/>
        <v>182.90619999999998</v>
      </c>
      <c r="T76" s="17">
        <v>50</v>
      </c>
      <c r="U76" s="18">
        <f t="shared" si="19"/>
        <v>7.528175644127975</v>
      </c>
      <c r="V76" s="15">
        <f t="shared" si="20"/>
        <v>2.8809848982702615</v>
      </c>
      <c r="W76" s="15"/>
      <c r="X76" s="15"/>
      <c r="Y76" s="15">
        <f>VLOOKUP(A:A,[1]TDSheet!$A:$Y,25,0)</f>
        <v>176.09480000000002</v>
      </c>
      <c r="Z76" s="15">
        <f>VLOOKUP(A:A,[1]TDSheet!$A:$Z,26,0)</f>
        <v>177.91320000000002</v>
      </c>
      <c r="AA76" s="15">
        <f>VLOOKUP(A:A,[1]TDSheet!$A:$AA,27,0)</f>
        <v>171.13339999999999</v>
      </c>
      <c r="AB76" s="15">
        <f>VLOOKUP(A:A,[3]TDSheet!$A:$D,4,0)</f>
        <v>188.90299999999999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50</v>
      </c>
      <c r="AG76" s="15">
        <f t="shared" si="23"/>
        <v>50</v>
      </c>
      <c r="AH76" s="15"/>
      <c r="AI76" s="15"/>
    </row>
    <row r="77" spans="1:35" s="1" customFormat="1" ht="11.1" customHeight="1" outlineLevel="1" x14ac:dyDescent="0.2">
      <c r="A77" s="7" t="s">
        <v>75</v>
      </c>
      <c r="B77" s="7" t="s">
        <v>8</v>
      </c>
      <c r="C77" s="8">
        <v>804</v>
      </c>
      <c r="D77" s="8">
        <v>427</v>
      </c>
      <c r="E77" s="8">
        <v>492</v>
      </c>
      <c r="F77" s="8">
        <v>698</v>
      </c>
      <c r="G77" s="1">
        <f>VLOOKUP(A:A,[1]TDSheet!$A:$G,7,0)</f>
        <v>0.1</v>
      </c>
      <c r="H77" s="1" t="e">
        <f>VLOOKUP(A:A,[1]TDSheet!$A:$H,8,0)</f>
        <v>#N/A</v>
      </c>
      <c r="I77" s="15">
        <f>VLOOKUP(A:A,[2]TDSheet!$A:$F,6,0)</f>
        <v>532</v>
      </c>
      <c r="J77" s="15">
        <f t="shared" si="17"/>
        <v>-40</v>
      </c>
      <c r="K77" s="15">
        <f>VLOOKUP(A:A,[1]TDSheet!$A:$M,13,0)</f>
        <v>0</v>
      </c>
      <c r="L77" s="15">
        <f>VLOOKUP(A:A,[1]TDSheet!$A:$R,18,0)</f>
        <v>0</v>
      </c>
      <c r="M77" s="15">
        <f>VLOOKUP(A:A,[1]TDSheet!$A:$T,20,0)</f>
        <v>150</v>
      </c>
      <c r="N77" s="15"/>
      <c r="O77" s="15"/>
      <c r="P77" s="15"/>
      <c r="Q77" s="17"/>
      <c r="R77" s="17"/>
      <c r="S77" s="15">
        <f t="shared" si="18"/>
        <v>98.4</v>
      </c>
      <c r="T77" s="17"/>
      <c r="U77" s="18">
        <f t="shared" si="19"/>
        <v>8.617886178861788</v>
      </c>
      <c r="V77" s="15">
        <f t="shared" si="20"/>
        <v>7.0934959349593489</v>
      </c>
      <c r="W77" s="15"/>
      <c r="X77" s="15"/>
      <c r="Y77" s="15">
        <f>VLOOKUP(A:A,[1]TDSheet!$A:$Y,25,0)</f>
        <v>164.4</v>
      </c>
      <c r="Z77" s="15">
        <f>VLOOKUP(A:A,[1]TDSheet!$A:$Z,26,0)</f>
        <v>203.4</v>
      </c>
      <c r="AA77" s="15">
        <f>VLOOKUP(A:A,[1]TDSheet!$A:$AA,27,0)</f>
        <v>137.4</v>
      </c>
      <c r="AB77" s="15">
        <f>VLOOKUP(A:A,[3]TDSheet!$A:$D,4,0)</f>
        <v>63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1"/>
        <v>0</v>
      </c>
      <c r="AF77" s="15">
        <f t="shared" si="22"/>
        <v>0</v>
      </c>
      <c r="AG77" s="15">
        <f t="shared" si="23"/>
        <v>0</v>
      </c>
      <c r="AH77" s="15"/>
      <c r="AI77" s="15"/>
    </row>
    <row r="78" spans="1:35" s="1" customFormat="1" ht="11.1" customHeight="1" outlineLevel="1" x14ac:dyDescent="0.2">
      <c r="A78" s="7" t="s">
        <v>76</v>
      </c>
      <c r="B78" s="7" t="s">
        <v>8</v>
      </c>
      <c r="C78" s="8">
        <v>981</v>
      </c>
      <c r="D78" s="8">
        <v>1951</v>
      </c>
      <c r="E78" s="8">
        <v>1331</v>
      </c>
      <c r="F78" s="8">
        <v>1542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1379</v>
      </c>
      <c r="J78" s="15">
        <f t="shared" si="17"/>
        <v>-48</v>
      </c>
      <c r="K78" s="15">
        <f>VLOOKUP(A:A,[1]TDSheet!$A:$M,13,0)</f>
        <v>0</v>
      </c>
      <c r="L78" s="15">
        <f>VLOOKUP(A:A,[1]TDSheet!$A:$R,18,0)</f>
        <v>0</v>
      </c>
      <c r="M78" s="15">
        <f>VLOOKUP(A:A,[1]TDSheet!$A:$T,20,0)</f>
        <v>600</v>
      </c>
      <c r="N78" s="15"/>
      <c r="O78" s="15"/>
      <c r="P78" s="15"/>
      <c r="Q78" s="17"/>
      <c r="R78" s="17"/>
      <c r="S78" s="15">
        <f t="shared" si="18"/>
        <v>266.2</v>
      </c>
      <c r="T78" s="17"/>
      <c r="U78" s="18">
        <f t="shared" si="19"/>
        <v>8.0465815176558984</v>
      </c>
      <c r="V78" s="15">
        <f t="shared" si="20"/>
        <v>5.7926371149511651</v>
      </c>
      <c r="W78" s="15"/>
      <c r="X78" s="15"/>
      <c r="Y78" s="15">
        <f>VLOOKUP(A:A,[1]TDSheet!$A:$Y,25,0)</f>
        <v>286.39999999999998</v>
      </c>
      <c r="Z78" s="15">
        <f>VLOOKUP(A:A,[1]TDSheet!$A:$Z,26,0)</f>
        <v>362.8</v>
      </c>
      <c r="AA78" s="15">
        <f>VLOOKUP(A:A,[1]TDSheet!$A:$AA,27,0)</f>
        <v>334.4</v>
      </c>
      <c r="AB78" s="15">
        <f>VLOOKUP(A:A,[3]TDSheet!$A:$D,4,0)</f>
        <v>354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</row>
    <row r="79" spans="1:35" s="1" customFormat="1" ht="11.1" customHeight="1" outlineLevel="1" x14ac:dyDescent="0.2">
      <c r="A79" s="7" t="s">
        <v>77</v>
      </c>
      <c r="B79" s="7" t="s">
        <v>8</v>
      </c>
      <c r="C79" s="8">
        <v>2390</v>
      </c>
      <c r="D79" s="8">
        <v>4364</v>
      </c>
      <c r="E79" s="8">
        <v>3636</v>
      </c>
      <c r="F79" s="8">
        <v>3038</v>
      </c>
      <c r="G79" s="1">
        <f>VLOOKUP(A:A,[1]TDSheet!$A:$G,7,0)</f>
        <v>0.35</v>
      </c>
      <c r="H79" s="1" t="e">
        <f>VLOOKUP(A:A,[1]TDSheet!$A:$H,8,0)</f>
        <v>#N/A</v>
      </c>
      <c r="I79" s="15">
        <f>VLOOKUP(A:A,[2]TDSheet!$A:$F,6,0)</f>
        <v>3710</v>
      </c>
      <c r="J79" s="15">
        <f t="shared" si="17"/>
        <v>-74</v>
      </c>
      <c r="K79" s="15">
        <f>VLOOKUP(A:A,[1]TDSheet!$A:$M,13,0)</f>
        <v>200</v>
      </c>
      <c r="L79" s="15">
        <f>VLOOKUP(A:A,[1]TDSheet!$A:$R,18,0)</f>
        <v>0</v>
      </c>
      <c r="M79" s="15">
        <f>VLOOKUP(A:A,[1]TDSheet!$A:$T,20,0)</f>
        <v>1800</v>
      </c>
      <c r="N79" s="15"/>
      <c r="O79" s="15"/>
      <c r="P79" s="15"/>
      <c r="Q79" s="17"/>
      <c r="R79" s="17">
        <v>400</v>
      </c>
      <c r="S79" s="15">
        <f t="shared" si="18"/>
        <v>727.2</v>
      </c>
      <c r="T79" s="17"/>
      <c r="U79" s="18">
        <f t="shared" si="19"/>
        <v>7.4779977997799776</v>
      </c>
      <c r="V79" s="15">
        <f t="shared" si="20"/>
        <v>4.1776677667766773</v>
      </c>
      <c r="W79" s="15"/>
      <c r="X79" s="15"/>
      <c r="Y79" s="15">
        <f>VLOOKUP(A:A,[1]TDSheet!$A:$Y,25,0)</f>
        <v>830.8</v>
      </c>
      <c r="Z79" s="15">
        <f>VLOOKUP(A:A,[1]TDSheet!$A:$Z,26,0)</f>
        <v>868.2</v>
      </c>
      <c r="AA79" s="15">
        <f>VLOOKUP(A:A,[1]TDSheet!$A:$AA,27,0)</f>
        <v>770.6</v>
      </c>
      <c r="AB79" s="15">
        <f>VLOOKUP(A:A,[3]TDSheet!$A:$D,4,0)</f>
        <v>914</v>
      </c>
      <c r="AC79" s="15" t="str">
        <f>VLOOKUP(A:A,[1]TDSheet!$A:$AC,29,0)</f>
        <v>увел</v>
      </c>
      <c r="AD79" s="15" t="str">
        <f>VLOOKUP(A:A,[1]TDSheet!$A:$AD,30,0)</f>
        <v>к500</v>
      </c>
      <c r="AE79" s="15">
        <f t="shared" si="21"/>
        <v>0</v>
      </c>
      <c r="AF79" s="15">
        <f t="shared" si="22"/>
        <v>140</v>
      </c>
      <c r="AG79" s="15">
        <f t="shared" si="23"/>
        <v>0</v>
      </c>
      <c r="AH79" s="15"/>
      <c r="AI79" s="15"/>
    </row>
    <row r="80" spans="1:35" s="1" customFormat="1" ht="11.1" customHeight="1" outlineLevel="1" x14ac:dyDescent="0.2">
      <c r="A80" s="7" t="s">
        <v>78</v>
      </c>
      <c r="B80" s="7" t="s">
        <v>9</v>
      </c>
      <c r="C80" s="8">
        <v>131.16900000000001</v>
      </c>
      <c r="D80" s="8">
        <v>203.61099999999999</v>
      </c>
      <c r="E80" s="8">
        <v>149.62700000000001</v>
      </c>
      <c r="F80" s="8">
        <v>182.071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148.9</v>
      </c>
      <c r="J80" s="15">
        <f t="shared" si="17"/>
        <v>0.72700000000000387</v>
      </c>
      <c r="K80" s="15">
        <f>VLOOKUP(A:A,[1]TDSheet!$A:$M,13,0)</f>
        <v>0</v>
      </c>
      <c r="L80" s="15">
        <f>VLOOKUP(A:A,[1]TDSheet!$A:$R,18,0)</f>
        <v>0</v>
      </c>
      <c r="M80" s="15">
        <f>VLOOKUP(A:A,[1]TDSheet!$A:$T,20,0)</f>
        <v>20</v>
      </c>
      <c r="N80" s="15"/>
      <c r="O80" s="15"/>
      <c r="P80" s="15"/>
      <c r="Q80" s="17"/>
      <c r="R80" s="17">
        <v>50</v>
      </c>
      <c r="S80" s="15">
        <f t="shared" si="18"/>
        <v>29.925400000000003</v>
      </c>
      <c r="T80" s="17"/>
      <c r="U80" s="18">
        <f t="shared" si="19"/>
        <v>8.4233126374250631</v>
      </c>
      <c r="V80" s="15">
        <f t="shared" si="20"/>
        <v>6.0841626177093699</v>
      </c>
      <c r="W80" s="15"/>
      <c r="X80" s="15"/>
      <c r="Y80" s="15">
        <f>VLOOKUP(A:A,[1]TDSheet!$A:$Y,25,0)</f>
        <v>51.391200000000005</v>
      </c>
      <c r="Z80" s="15">
        <f>VLOOKUP(A:A,[1]TDSheet!$A:$Z,26,0)</f>
        <v>46.787599999999998</v>
      </c>
      <c r="AA80" s="15">
        <f>VLOOKUP(A:A,[1]TDSheet!$A:$AA,27,0)</f>
        <v>36.936</v>
      </c>
      <c r="AB80" s="15">
        <f>VLOOKUP(A:A,[3]TDSheet!$A:$D,4,0)</f>
        <v>39.924999999999997</v>
      </c>
      <c r="AC80" s="15" t="str">
        <f>VLOOKUP(A:A,[1]TDSheet!$A:$AC,29,0)</f>
        <v>костик</v>
      </c>
      <c r="AD80" s="15" t="str">
        <f>VLOOKUP(A:A,[1]TDSheet!$A:$AD,30,0)</f>
        <v>к40</v>
      </c>
      <c r="AE80" s="15">
        <f t="shared" si="21"/>
        <v>0</v>
      </c>
      <c r="AF80" s="15">
        <f t="shared" si="22"/>
        <v>50</v>
      </c>
      <c r="AG80" s="15">
        <f t="shared" si="23"/>
        <v>0</v>
      </c>
      <c r="AH80" s="15"/>
      <c r="AI80" s="15"/>
    </row>
    <row r="81" spans="1:35" s="1" customFormat="1" ht="11.1" customHeight="1" outlineLevel="1" x14ac:dyDescent="0.2">
      <c r="A81" s="7" t="s">
        <v>79</v>
      </c>
      <c r="B81" s="7" t="s">
        <v>8</v>
      </c>
      <c r="C81" s="8">
        <v>397</v>
      </c>
      <c r="D81" s="8">
        <v>542</v>
      </c>
      <c r="E81" s="8">
        <v>386</v>
      </c>
      <c r="F81" s="8">
        <v>536</v>
      </c>
      <c r="G81" s="1">
        <f>VLOOKUP(A:A,[1]TDSheet!$A:$G,7,0)</f>
        <v>0.6</v>
      </c>
      <c r="H81" s="1" t="e">
        <f>VLOOKUP(A:A,[1]TDSheet!$A:$H,8,0)</f>
        <v>#N/A</v>
      </c>
      <c r="I81" s="15">
        <f>VLOOKUP(A:A,[2]TDSheet!$A:$F,6,0)</f>
        <v>403</v>
      </c>
      <c r="J81" s="15">
        <f t="shared" si="17"/>
        <v>-17</v>
      </c>
      <c r="K81" s="15">
        <f>VLOOKUP(A:A,[1]TDSheet!$A:$M,13,0)</f>
        <v>0</v>
      </c>
      <c r="L81" s="15">
        <f>VLOOKUP(A:A,[1]TDSheet!$A:$R,18,0)</f>
        <v>0</v>
      </c>
      <c r="M81" s="15">
        <f>VLOOKUP(A:A,[1]TDSheet!$A:$T,20,0)</f>
        <v>160</v>
      </c>
      <c r="N81" s="15"/>
      <c r="O81" s="15"/>
      <c r="P81" s="15"/>
      <c r="Q81" s="17"/>
      <c r="R81" s="17"/>
      <c r="S81" s="15">
        <f t="shared" si="18"/>
        <v>77.2</v>
      </c>
      <c r="T81" s="17"/>
      <c r="U81" s="18">
        <f t="shared" si="19"/>
        <v>9.0155440414507773</v>
      </c>
      <c r="V81" s="15">
        <f t="shared" si="20"/>
        <v>6.9430051813471501</v>
      </c>
      <c r="W81" s="15"/>
      <c r="X81" s="15"/>
      <c r="Y81" s="15">
        <f>VLOOKUP(A:A,[1]TDSheet!$A:$Y,25,0)</f>
        <v>119.8</v>
      </c>
      <c r="Z81" s="15">
        <f>VLOOKUP(A:A,[1]TDSheet!$A:$Z,26,0)</f>
        <v>125</v>
      </c>
      <c r="AA81" s="15">
        <f>VLOOKUP(A:A,[1]TDSheet!$A:$AA,27,0)</f>
        <v>109.2</v>
      </c>
      <c r="AB81" s="15">
        <f>VLOOKUP(A:A,[3]TDSheet!$A:$D,4,0)</f>
        <v>24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21"/>
        <v>0</v>
      </c>
      <c r="AF81" s="15">
        <f t="shared" si="22"/>
        <v>0</v>
      </c>
      <c r="AG81" s="15">
        <f t="shared" si="23"/>
        <v>0</v>
      </c>
      <c r="AH81" s="15"/>
      <c r="AI81" s="15"/>
    </row>
    <row r="82" spans="1:35" s="1" customFormat="1" ht="11.1" customHeight="1" outlineLevel="1" x14ac:dyDescent="0.2">
      <c r="A82" s="7" t="s">
        <v>80</v>
      </c>
      <c r="B82" s="7" t="s">
        <v>9</v>
      </c>
      <c r="C82" s="8">
        <v>311.45800000000003</v>
      </c>
      <c r="D82" s="8">
        <v>1560.1869999999999</v>
      </c>
      <c r="E82" s="20">
        <v>966</v>
      </c>
      <c r="F82" s="20">
        <v>790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968.3</v>
      </c>
      <c r="J82" s="15">
        <f t="shared" si="17"/>
        <v>-2.2999999999999545</v>
      </c>
      <c r="K82" s="15">
        <f>VLOOKUP(A:A,[1]TDSheet!$A:$M,13,0)</f>
        <v>240</v>
      </c>
      <c r="L82" s="15">
        <f>VLOOKUP(A:A,[1]TDSheet!$A:$R,18,0)</f>
        <v>0</v>
      </c>
      <c r="M82" s="15">
        <f>VLOOKUP(A:A,[1]TDSheet!$A:$T,20,0)</f>
        <v>450</v>
      </c>
      <c r="N82" s="15"/>
      <c r="O82" s="15"/>
      <c r="P82" s="15"/>
      <c r="Q82" s="17"/>
      <c r="R82" s="17">
        <v>50</v>
      </c>
      <c r="S82" s="15">
        <f t="shared" si="18"/>
        <v>193.2</v>
      </c>
      <c r="T82" s="17"/>
      <c r="U82" s="18">
        <f t="shared" si="19"/>
        <v>7.9192546583850936</v>
      </c>
      <c r="V82" s="15">
        <f t="shared" si="20"/>
        <v>4.0890269151138723</v>
      </c>
      <c r="W82" s="15"/>
      <c r="X82" s="15"/>
      <c r="Y82" s="15">
        <f>VLOOKUP(A:A,[1]TDSheet!$A:$Y,25,0)</f>
        <v>193.8</v>
      </c>
      <c r="Z82" s="15">
        <f>VLOOKUP(A:A,[1]TDSheet!$A:$Z,26,0)</f>
        <v>177</v>
      </c>
      <c r="AA82" s="15">
        <f>VLOOKUP(A:A,[1]TDSheet!$A:$AA,27,0)</f>
        <v>204.6</v>
      </c>
      <c r="AB82" s="15">
        <f>VLOOKUP(A:A,[3]TDSheet!$A:$D,4,0)</f>
        <v>241.727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50</v>
      </c>
      <c r="AG82" s="15">
        <f t="shared" si="23"/>
        <v>0</v>
      </c>
      <c r="AH82" s="15"/>
      <c r="AI82" s="15"/>
    </row>
    <row r="83" spans="1:35" s="1" customFormat="1" ht="11.1" customHeight="1" outlineLevel="1" x14ac:dyDescent="0.2">
      <c r="A83" s="7" t="s">
        <v>81</v>
      </c>
      <c r="B83" s="7" t="s">
        <v>9</v>
      </c>
      <c r="C83" s="8">
        <v>73.614999999999995</v>
      </c>
      <c r="D83" s="8">
        <v>33.456000000000003</v>
      </c>
      <c r="E83" s="8">
        <v>60.552999999999997</v>
      </c>
      <c r="F83" s="8">
        <v>44.597999999999999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62.6</v>
      </c>
      <c r="J83" s="15">
        <f t="shared" si="17"/>
        <v>-2.0470000000000041</v>
      </c>
      <c r="K83" s="15">
        <f>VLOOKUP(A:A,[1]TDSheet!$A:$M,13,0)</f>
        <v>0</v>
      </c>
      <c r="L83" s="15">
        <f>VLOOKUP(A:A,[1]TDSheet!$A:$R,18,0)</f>
        <v>0</v>
      </c>
      <c r="M83" s="15">
        <f>VLOOKUP(A:A,[1]TDSheet!$A:$T,20,0)</f>
        <v>40</v>
      </c>
      <c r="N83" s="15"/>
      <c r="O83" s="15"/>
      <c r="P83" s="15"/>
      <c r="Q83" s="17"/>
      <c r="R83" s="17">
        <v>10</v>
      </c>
      <c r="S83" s="15">
        <f t="shared" si="18"/>
        <v>12.1106</v>
      </c>
      <c r="T83" s="17"/>
      <c r="U83" s="18">
        <f t="shared" si="19"/>
        <v>7.8111736825590805</v>
      </c>
      <c r="V83" s="15">
        <f t="shared" si="20"/>
        <v>3.6825590804749559</v>
      </c>
      <c r="W83" s="15"/>
      <c r="X83" s="15"/>
      <c r="Y83" s="15">
        <f>VLOOKUP(A:A,[1]TDSheet!$A:$Y,25,0)</f>
        <v>15.9422</v>
      </c>
      <c r="Z83" s="15">
        <f>VLOOKUP(A:A,[1]TDSheet!$A:$Z,26,0)</f>
        <v>15.020799999999999</v>
      </c>
      <c r="AA83" s="15">
        <f>VLOOKUP(A:A,[1]TDSheet!$A:$AA,27,0)</f>
        <v>9.9192</v>
      </c>
      <c r="AB83" s="15">
        <f>VLOOKUP(A:A,[3]TDSheet!$A:$D,4,0)</f>
        <v>9.8569999999999993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10</v>
      </c>
      <c r="AG83" s="15">
        <f t="shared" si="23"/>
        <v>0</v>
      </c>
      <c r="AH83" s="15"/>
      <c r="AI83" s="15"/>
    </row>
    <row r="84" spans="1:35" s="1" customFormat="1" ht="11.1" customHeight="1" outlineLevel="1" x14ac:dyDescent="0.2">
      <c r="A84" s="7" t="s">
        <v>82</v>
      </c>
      <c r="B84" s="7" t="s">
        <v>9</v>
      </c>
      <c r="C84" s="8">
        <v>195.518</v>
      </c>
      <c r="D84" s="8">
        <v>493.87</v>
      </c>
      <c r="E84" s="8">
        <v>406.32499999999999</v>
      </c>
      <c r="F84" s="8">
        <v>246.93799999999999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430.1</v>
      </c>
      <c r="J84" s="15">
        <f t="shared" si="17"/>
        <v>-23.775000000000034</v>
      </c>
      <c r="K84" s="15">
        <f>VLOOKUP(A:A,[1]TDSheet!$A:$M,13,0)</f>
        <v>0</v>
      </c>
      <c r="L84" s="15">
        <f>VLOOKUP(A:A,[1]TDSheet!$A:$R,18,0)</f>
        <v>0</v>
      </c>
      <c r="M84" s="15">
        <f>VLOOKUP(A:A,[1]TDSheet!$A:$T,20,0)</f>
        <v>100</v>
      </c>
      <c r="N84" s="15"/>
      <c r="O84" s="15"/>
      <c r="P84" s="15"/>
      <c r="Q84" s="17">
        <v>180</v>
      </c>
      <c r="R84" s="17">
        <v>50</v>
      </c>
      <c r="S84" s="15">
        <f t="shared" si="18"/>
        <v>81.265000000000001</v>
      </c>
      <c r="T84" s="17">
        <v>50</v>
      </c>
      <c r="U84" s="18">
        <f t="shared" si="19"/>
        <v>7.7147357410939517</v>
      </c>
      <c r="V84" s="15">
        <f t="shared" si="20"/>
        <v>3.0386759367501384</v>
      </c>
      <c r="W84" s="15"/>
      <c r="X84" s="15"/>
      <c r="Y84" s="15">
        <f>VLOOKUP(A:A,[1]TDSheet!$A:$Y,25,0)</f>
        <v>72.672200000000004</v>
      </c>
      <c r="Z84" s="15">
        <f>VLOOKUP(A:A,[1]TDSheet!$A:$Z,26,0)</f>
        <v>75.567999999999998</v>
      </c>
      <c r="AA84" s="15">
        <f>VLOOKUP(A:A,[1]TDSheet!$A:$AA,27,0)</f>
        <v>74.844000000000008</v>
      </c>
      <c r="AB84" s="15">
        <f>VLOOKUP(A:A,[3]TDSheet!$A:$D,4,0)</f>
        <v>182.125</v>
      </c>
      <c r="AC84" s="15" t="e">
        <f>VLOOKUP(A:A,[1]TDSheet!$A:$AC,29,0)</f>
        <v>#N/A</v>
      </c>
      <c r="AD84" s="15" t="str">
        <f>VLOOKUP(A:A,[1]TDSheet!$A:$AD,30,0)</f>
        <v>зв90</v>
      </c>
      <c r="AE84" s="15">
        <f t="shared" si="21"/>
        <v>180</v>
      </c>
      <c r="AF84" s="15">
        <f t="shared" si="22"/>
        <v>50</v>
      </c>
      <c r="AG84" s="15">
        <f t="shared" si="23"/>
        <v>50</v>
      </c>
      <c r="AH84" s="15"/>
      <c r="AI84" s="15"/>
    </row>
    <row r="85" spans="1:35" s="1" customFormat="1" ht="11.1" customHeight="1" outlineLevel="1" x14ac:dyDescent="0.2">
      <c r="A85" s="7" t="s">
        <v>83</v>
      </c>
      <c r="B85" s="7" t="s">
        <v>9</v>
      </c>
      <c r="C85" s="8">
        <v>69.073999999999998</v>
      </c>
      <c r="D85" s="8">
        <v>134.636</v>
      </c>
      <c r="E85" s="8">
        <v>110.672</v>
      </c>
      <c r="F85" s="8">
        <v>72.289000000000001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124.3</v>
      </c>
      <c r="J85" s="15">
        <f t="shared" si="17"/>
        <v>-13.628</v>
      </c>
      <c r="K85" s="15">
        <f>VLOOKUP(A:A,[1]TDSheet!$A:$M,13,0)</f>
        <v>80</v>
      </c>
      <c r="L85" s="15">
        <f>VLOOKUP(A:A,[1]TDSheet!$A:$R,18,0)</f>
        <v>0</v>
      </c>
      <c r="M85" s="15">
        <f>VLOOKUP(A:A,[1]TDSheet!$A:$T,20,0)</f>
        <v>30</v>
      </c>
      <c r="N85" s="15"/>
      <c r="O85" s="15"/>
      <c r="P85" s="15"/>
      <c r="Q85" s="17"/>
      <c r="R85" s="17"/>
      <c r="S85" s="15">
        <f t="shared" si="18"/>
        <v>22.134399999999999</v>
      </c>
      <c r="T85" s="17"/>
      <c r="U85" s="18">
        <f t="shared" si="19"/>
        <v>8.2355519011131992</v>
      </c>
      <c r="V85" s="15">
        <f t="shared" si="20"/>
        <v>3.2659118837646379</v>
      </c>
      <c r="W85" s="15"/>
      <c r="X85" s="15"/>
      <c r="Y85" s="15">
        <f>VLOOKUP(A:A,[1]TDSheet!$A:$Y,25,0)</f>
        <v>33.406799999999997</v>
      </c>
      <c r="Z85" s="15">
        <f>VLOOKUP(A:A,[1]TDSheet!$A:$Z,26,0)</f>
        <v>20.453200000000002</v>
      </c>
      <c r="AA85" s="15">
        <f>VLOOKUP(A:A,[1]TDSheet!$A:$AA,27,0)</f>
        <v>20.068199999999997</v>
      </c>
      <c r="AB85" s="15">
        <f>VLOOKUP(A:A,[3]TDSheet!$A:$D,4,0)</f>
        <v>5.4749999999999996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/>
      <c r="AI85" s="15"/>
    </row>
    <row r="86" spans="1:35" s="1" customFormat="1" ht="11.1" customHeight="1" outlineLevel="1" x14ac:dyDescent="0.2">
      <c r="A86" s="7" t="s">
        <v>91</v>
      </c>
      <c r="B86" s="7" t="s">
        <v>8</v>
      </c>
      <c r="C86" s="8">
        <v>292</v>
      </c>
      <c r="D86" s="8">
        <v>9</v>
      </c>
      <c r="E86" s="8">
        <v>215</v>
      </c>
      <c r="F86" s="8">
        <v>77</v>
      </c>
      <c r="G86" s="1">
        <f>VLOOKUP(A:A,[1]TDSheet!$A:$G,7,0)</f>
        <v>0.16</v>
      </c>
      <c r="H86" s="1" t="e">
        <f>VLOOKUP(A:A,[1]TDSheet!$A:$H,8,0)</f>
        <v>#N/A</v>
      </c>
      <c r="I86" s="15">
        <f>VLOOKUP(A:A,[2]TDSheet!$A:$F,6,0)</f>
        <v>225</v>
      </c>
      <c r="J86" s="15">
        <f t="shared" si="17"/>
        <v>-10</v>
      </c>
      <c r="K86" s="15">
        <f>VLOOKUP(A:A,[1]TDSheet!$A:$M,13,0)</f>
        <v>0</v>
      </c>
      <c r="L86" s="15">
        <f>VLOOKUP(A:A,[1]TDSheet!$A:$R,18,0)</f>
        <v>0</v>
      </c>
      <c r="M86" s="15">
        <f>VLOOKUP(A:A,[1]TDSheet!$A:$T,20,0)</f>
        <v>140</v>
      </c>
      <c r="N86" s="15"/>
      <c r="O86" s="15"/>
      <c r="P86" s="15"/>
      <c r="Q86" s="17">
        <v>70</v>
      </c>
      <c r="R86" s="17">
        <v>70</v>
      </c>
      <c r="S86" s="15">
        <f t="shared" si="18"/>
        <v>43</v>
      </c>
      <c r="T86" s="17"/>
      <c r="U86" s="18">
        <f t="shared" si="19"/>
        <v>8.3023255813953494</v>
      </c>
      <c r="V86" s="15">
        <f t="shared" si="20"/>
        <v>1.7906976744186047</v>
      </c>
      <c r="W86" s="15"/>
      <c r="X86" s="15"/>
      <c r="Y86" s="15">
        <f>VLOOKUP(A:A,[1]TDSheet!$A:$Y,25,0)</f>
        <v>0</v>
      </c>
      <c r="Z86" s="15">
        <f>VLOOKUP(A:A,[1]TDSheet!$A:$Z,26,0)</f>
        <v>0</v>
      </c>
      <c r="AA86" s="15">
        <f>VLOOKUP(A:A,[1]TDSheet!$A:$AA,27,0)</f>
        <v>0.4</v>
      </c>
      <c r="AB86" s="15">
        <f>VLOOKUP(A:A,[3]TDSheet!$A:$D,4,0)</f>
        <v>51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11.200000000000001</v>
      </c>
      <c r="AF86" s="15">
        <f t="shared" si="22"/>
        <v>11.200000000000001</v>
      </c>
      <c r="AG86" s="15">
        <f t="shared" si="23"/>
        <v>0</v>
      </c>
      <c r="AH86" s="15"/>
      <c r="AI86" s="15"/>
    </row>
    <row r="87" spans="1:35" s="1" customFormat="1" ht="11.1" customHeight="1" outlineLevel="1" x14ac:dyDescent="0.2">
      <c r="A87" s="7" t="s">
        <v>84</v>
      </c>
      <c r="B87" s="7" t="s">
        <v>8</v>
      </c>
      <c r="C87" s="8">
        <v>316</v>
      </c>
      <c r="D87" s="8">
        <v>660</v>
      </c>
      <c r="E87" s="8">
        <v>680</v>
      </c>
      <c r="F87" s="8">
        <v>283</v>
      </c>
      <c r="G87" s="1">
        <f>VLOOKUP(A:A,[1]TDSheet!$A:$G,7,0)</f>
        <v>0.18</v>
      </c>
      <c r="H87" s="1" t="e">
        <f>VLOOKUP(A:A,[1]TDSheet!$A:$H,8,0)</f>
        <v>#N/A</v>
      </c>
      <c r="I87" s="15">
        <f>VLOOKUP(A:A,[2]TDSheet!$A:$F,6,0)</f>
        <v>678</v>
      </c>
      <c r="J87" s="15">
        <f t="shared" si="17"/>
        <v>2</v>
      </c>
      <c r="K87" s="15">
        <f>VLOOKUP(A:A,[1]TDSheet!$A:$M,13,0)</f>
        <v>200</v>
      </c>
      <c r="L87" s="15">
        <f>VLOOKUP(A:A,[1]TDSheet!$A:$R,18,0)</f>
        <v>0</v>
      </c>
      <c r="M87" s="15">
        <f>VLOOKUP(A:A,[1]TDSheet!$A:$T,20,0)</f>
        <v>550</v>
      </c>
      <c r="N87" s="15"/>
      <c r="O87" s="15"/>
      <c r="P87" s="15"/>
      <c r="Q87" s="17"/>
      <c r="R87" s="17"/>
      <c r="S87" s="15">
        <f t="shared" si="18"/>
        <v>136</v>
      </c>
      <c r="T87" s="17"/>
      <c r="U87" s="18">
        <f t="shared" si="19"/>
        <v>7.5955882352941178</v>
      </c>
      <c r="V87" s="15">
        <f t="shared" si="20"/>
        <v>2.0808823529411766</v>
      </c>
      <c r="W87" s="15"/>
      <c r="X87" s="15"/>
      <c r="Y87" s="15">
        <f>VLOOKUP(A:A,[1]TDSheet!$A:$Y,25,0)</f>
        <v>111.6</v>
      </c>
      <c r="Z87" s="15">
        <f>VLOOKUP(A:A,[1]TDSheet!$A:$Z,26,0)</f>
        <v>120</v>
      </c>
      <c r="AA87" s="15">
        <f>VLOOKUP(A:A,[1]TDSheet!$A:$AA,27,0)</f>
        <v>111.2</v>
      </c>
      <c r="AB87" s="15">
        <f>VLOOKUP(A:A,[3]TDSheet!$A:$D,4,0)</f>
        <v>52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21"/>
        <v>0</v>
      </c>
      <c r="AF87" s="15">
        <f t="shared" si="22"/>
        <v>0</v>
      </c>
      <c r="AG87" s="15">
        <f t="shared" si="23"/>
        <v>0</v>
      </c>
      <c r="AH87" s="15"/>
      <c r="AI87" s="15"/>
    </row>
    <row r="88" spans="1:35" s="1" customFormat="1" ht="11.1" customHeight="1" outlineLevel="1" x14ac:dyDescent="0.2">
      <c r="A88" s="7" t="s">
        <v>92</v>
      </c>
      <c r="B88" s="7" t="s">
        <v>8</v>
      </c>
      <c r="C88" s="8">
        <v>-1</v>
      </c>
      <c r="D88" s="8">
        <v>51</v>
      </c>
      <c r="E88" s="20">
        <v>20</v>
      </c>
      <c r="F88" s="20">
        <v>30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22</v>
      </c>
      <c r="J88" s="15">
        <f t="shared" si="17"/>
        <v>-2</v>
      </c>
      <c r="K88" s="15">
        <f>VLOOKUP(A:A,[1]TDSheet!$A:$M,13,0)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7"/>
      <c r="R88" s="17"/>
      <c r="S88" s="15">
        <f t="shared" si="18"/>
        <v>4</v>
      </c>
      <c r="T88" s="17"/>
      <c r="U88" s="18">
        <f t="shared" si="19"/>
        <v>7.5</v>
      </c>
      <c r="V88" s="15">
        <f t="shared" si="20"/>
        <v>7.5</v>
      </c>
      <c r="W88" s="15"/>
      <c r="X88" s="15"/>
      <c r="Y88" s="15">
        <f>VLOOKUP(A:A,[1]TDSheet!$A:$Y,25,0)</f>
        <v>10.6</v>
      </c>
      <c r="Z88" s="15">
        <f>VLOOKUP(A:A,[1]TDSheet!$A:$Z,26,0)</f>
        <v>8.6</v>
      </c>
      <c r="AA88" s="15">
        <f>VLOOKUP(A:A,[1]TDSheet!$A:$AA,27,0)</f>
        <v>6</v>
      </c>
      <c r="AB88" s="15">
        <f>VLOOKUP(A:A,[3]TDSheet!$A:$D,4,0)</f>
        <v>8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0</v>
      </c>
      <c r="AG88" s="15">
        <f t="shared" si="23"/>
        <v>0</v>
      </c>
      <c r="AH88" s="15"/>
      <c r="AI88" s="15"/>
    </row>
    <row r="89" spans="1:35" s="1" customFormat="1" ht="11.1" customHeight="1" outlineLevel="1" x14ac:dyDescent="0.2">
      <c r="A89" s="7" t="s">
        <v>93</v>
      </c>
      <c r="B89" s="7" t="s">
        <v>9</v>
      </c>
      <c r="C89" s="8">
        <v>27.300999999999998</v>
      </c>
      <c r="D89" s="8">
        <v>50</v>
      </c>
      <c r="E89" s="20">
        <v>29.419</v>
      </c>
      <c r="F89" s="20">
        <v>47.881999999999998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30</v>
      </c>
      <c r="J89" s="15">
        <f t="shared" si="17"/>
        <v>-0.58099999999999952</v>
      </c>
      <c r="K89" s="15">
        <f>VLOOKUP(A:A,[1]TDSheet!$A:$M,13,0)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7"/>
      <c r="R89" s="17"/>
      <c r="S89" s="15">
        <f t="shared" si="18"/>
        <v>5.8837999999999999</v>
      </c>
      <c r="T89" s="17"/>
      <c r="U89" s="18">
        <f t="shared" si="19"/>
        <v>8.13793806723546</v>
      </c>
      <c r="V89" s="15">
        <f t="shared" si="20"/>
        <v>8.13793806723546</v>
      </c>
      <c r="W89" s="15"/>
      <c r="X89" s="15"/>
      <c r="Y89" s="15">
        <f>VLOOKUP(A:A,[1]TDSheet!$A:$Y,25,0)</f>
        <v>6.3344000000000005</v>
      </c>
      <c r="Z89" s="15">
        <f>VLOOKUP(A:A,[1]TDSheet!$A:$Z,26,0)</f>
        <v>9.7767999999999997</v>
      </c>
      <c r="AA89" s="15">
        <f>VLOOKUP(A:A,[1]TDSheet!$A:$AA,27,0)</f>
        <v>7.6846000000000005</v>
      </c>
      <c r="AB89" s="15">
        <f>VLOOKUP(A:A,[3]TDSheet!$A:$D,4,0)</f>
        <v>1.99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/>
      <c r="AI89" s="15"/>
    </row>
    <row r="90" spans="1:35" s="1" customFormat="1" ht="11.1" customHeight="1" outlineLevel="1" x14ac:dyDescent="0.2">
      <c r="A90" s="7" t="s">
        <v>85</v>
      </c>
      <c r="B90" s="7" t="s">
        <v>8</v>
      </c>
      <c r="C90" s="8">
        <v>202</v>
      </c>
      <c r="D90" s="8">
        <v>1005</v>
      </c>
      <c r="E90" s="20">
        <v>137</v>
      </c>
      <c r="F90" s="20">
        <v>1066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142</v>
      </c>
      <c r="J90" s="15">
        <f t="shared" si="17"/>
        <v>-5</v>
      </c>
      <c r="K90" s="15">
        <f>VLOOKUP(A:A,[1]TDSheet!$A:$M,13,0)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7"/>
      <c r="R90" s="17"/>
      <c r="S90" s="15">
        <f t="shared" si="18"/>
        <v>27.4</v>
      </c>
      <c r="T90" s="17"/>
      <c r="U90" s="18">
        <f t="shared" si="19"/>
        <v>38.9051094890511</v>
      </c>
      <c r="V90" s="15">
        <f t="shared" si="20"/>
        <v>38.9051094890511</v>
      </c>
      <c r="W90" s="15"/>
      <c r="X90" s="15"/>
      <c r="Y90" s="15">
        <f>VLOOKUP(A:A,[1]TDSheet!$A:$Y,25,0)</f>
        <v>54.2</v>
      </c>
      <c r="Z90" s="15">
        <f>VLOOKUP(A:A,[1]TDSheet!$A:$Z,26,0)</f>
        <v>55</v>
      </c>
      <c r="AA90" s="15">
        <f>VLOOKUP(A:A,[1]TDSheet!$A:$AA,27,0)</f>
        <v>39</v>
      </c>
      <c r="AB90" s="15">
        <f>VLOOKUP(A:A,[3]TDSheet!$A:$D,4,0)</f>
        <v>4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0</v>
      </c>
      <c r="AG90" s="15">
        <f t="shared" si="23"/>
        <v>0</v>
      </c>
      <c r="AH90" s="15"/>
      <c r="AI90" s="15"/>
    </row>
    <row r="91" spans="1:35" s="1" customFormat="1" ht="11.1" customHeight="1" outlineLevel="1" x14ac:dyDescent="0.2">
      <c r="A91" s="7" t="s">
        <v>94</v>
      </c>
      <c r="B91" s="7" t="s">
        <v>9</v>
      </c>
      <c r="C91" s="8">
        <v>215.107</v>
      </c>
      <c r="D91" s="8">
        <v>403</v>
      </c>
      <c r="E91" s="20">
        <v>308.21300000000002</v>
      </c>
      <c r="F91" s="20">
        <v>309.89400000000001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299</v>
      </c>
      <c r="J91" s="15">
        <f t="shared" si="17"/>
        <v>9.2130000000000223</v>
      </c>
      <c r="K91" s="15">
        <f>VLOOKUP(A:A,[1]TDSheet!$A:$M,13,0)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7"/>
      <c r="R91" s="17"/>
      <c r="S91" s="15">
        <f t="shared" si="18"/>
        <v>61.642600000000002</v>
      </c>
      <c r="T91" s="17"/>
      <c r="U91" s="18">
        <f t="shared" si="19"/>
        <v>5.0272701021696031</v>
      </c>
      <c r="V91" s="15">
        <f t="shared" si="20"/>
        <v>5.0272701021696031</v>
      </c>
      <c r="W91" s="15"/>
      <c r="X91" s="15"/>
      <c r="Y91" s="15">
        <f>VLOOKUP(A:A,[1]TDSheet!$A:$Y,25,0)</f>
        <v>55.6616</v>
      </c>
      <c r="Z91" s="15">
        <f>VLOOKUP(A:A,[1]TDSheet!$A:$Z,26,0)</f>
        <v>69.847200000000001</v>
      </c>
      <c r="AA91" s="15">
        <f>VLOOKUP(A:A,[1]TDSheet!$A:$AA,27,0)</f>
        <v>63.191200000000002</v>
      </c>
      <c r="AB91" s="15">
        <f>VLOOKUP(A:A,[3]TDSheet!$A:$D,4,0)</f>
        <v>57.96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0</v>
      </c>
      <c r="AG91" s="15">
        <f t="shared" si="23"/>
        <v>0</v>
      </c>
      <c r="AH91" s="15"/>
      <c r="AI9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2024-08-30T12:27:27Z</dcterms:modified>
</cp:coreProperties>
</file>