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8796EC5F-2394-4BC3-A0E5-9B43138B2E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O76" i="1" l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 l="1"/>
  <c r="AA10" i="1"/>
  <c r="AA11" i="1"/>
  <c r="AA13" i="1"/>
  <c r="AA15" i="1"/>
  <c r="AA16" i="1"/>
  <c r="AA18" i="1"/>
  <c r="AA20" i="1"/>
  <c r="AA21" i="1"/>
  <c r="AA22" i="1"/>
  <c r="AA25" i="1"/>
  <c r="AA26" i="1"/>
  <c r="AA27" i="1"/>
  <c r="AA28" i="1"/>
  <c r="AA29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6" i="1"/>
  <c r="AA49" i="1"/>
  <c r="AA50" i="1"/>
  <c r="AA53" i="1"/>
  <c r="AA54" i="1"/>
  <c r="AA55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6" i="1"/>
  <c r="O7" i="1"/>
  <c r="O8" i="1"/>
  <c r="T8" i="1" s="1"/>
  <c r="O9" i="1"/>
  <c r="P9" i="1" s="1"/>
  <c r="O10" i="1"/>
  <c r="O11" i="1"/>
  <c r="O12" i="1"/>
  <c r="T12" i="1" s="1"/>
  <c r="O13" i="1"/>
  <c r="O14" i="1"/>
  <c r="O15" i="1"/>
  <c r="O16" i="1"/>
  <c r="O17" i="1"/>
  <c r="T17" i="1" s="1"/>
  <c r="O18" i="1"/>
  <c r="O19" i="1"/>
  <c r="P19" i="1" s="1"/>
  <c r="O20" i="1"/>
  <c r="O21" i="1"/>
  <c r="O22" i="1"/>
  <c r="O23" i="1"/>
  <c r="T23" i="1" s="1"/>
  <c r="O24" i="1"/>
  <c r="O25" i="1"/>
  <c r="O26" i="1"/>
  <c r="O27" i="1"/>
  <c r="O28" i="1"/>
  <c r="O29" i="1"/>
  <c r="O30" i="1"/>
  <c r="T30" i="1" s="1"/>
  <c r="O31" i="1"/>
  <c r="O32" i="1"/>
  <c r="O33" i="1"/>
  <c r="O34" i="1"/>
  <c r="O35" i="1"/>
  <c r="O36" i="1"/>
  <c r="O37" i="1"/>
  <c r="O38" i="1"/>
  <c r="O39" i="1"/>
  <c r="T39" i="1" s="1"/>
  <c r="O40" i="1"/>
  <c r="O41" i="1"/>
  <c r="O42" i="1"/>
  <c r="O43" i="1"/>
  <c r="O44" i="1"/>
  <c r="O45" i="1"/>
  <c r="O46" i="1"/>
  <c r="O47" i="1"/>
  <c r="T47" i="1" s="1"/>
  <c r="O48" i="1"/>
  <c r="O49" i="1"/>
  <c r="O50" i="1"/>
  <c r="O51" i="1"/>
  <c r="T51" i="1" s="1"/>
  <c r="O52" i="1"/>
  <c r="O53" i="1"/>
  <c r="O54" i="1"/>
  <c r="O55" i="1"/>
  <c r="O56" i="1"/>
  <c r="T56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O75" i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12" i="1" l="1"/>
  <c r="S30" i="1"/>
  <c r="AA47" i="1"/>
  <c r="S47" i="1"/>
  <c r="S8" i="1"/>
  <c r="AA30" i="1"/>
  <c r="AA8" i="1"/>
  <c r="AA74" i="1"/>
  <c r="S74" i="1"/>
  <c r="S48" i="1"/>
  <c r="AA48" i="1"/>
  <c r="AA31" i="1"/>
  <c r="S31" i="1"/>
  <c r="AA24" i="1"/>
  <c r="S24" i="1"/>
  <c r="AA14" i="1"/>
  <c r="S14" i="1"/>
  <c r="AA9" i="1"/>
  <c r="S9" i="1"/>
  <c r="S52" i="1"/>
  <c r="AA52" i="1"/>
  <c r="AA45" i="1"/>
  <c r="S45" i="1"/>
  <c r="S19" i="1"/>
  <c r="AA19" i="1"/>
  <c r="T9" i="1"/>
  <c r="T14" i="1"/>
  <c r="T19" i="1"/>
  <c r="T24" i="1"/>
  <c r="T31" i="1"/>
  <c r="T45" i="1"/>
  <c r="T48" i="1"/>
  <c r="T52" i="1"/>
  <c r="T74" i="1"/>
  <c r="K5" i="1"/>
  <c r="O5" i="1"/>
  <c r="AA56" i="1" l="1"/>
  <c r="S56" i="1"/>
  <c r="S12" i="1"/>
  <c r="AA12" i="1"/>
  <c r="S23" i="1"/>
  <c r="AA23" i="1"/>
  <c r="S17" i="1"/>
  <c r="AA17" i="1"/>
  <c r="AA51" i="1"/>
  <c r="S51" i="1"/>
  <c r="P5" i="1"/>
  <c r="AA39" i="1"/>
  <c r="S39" i="1"/>
  <c r="AA5" i="1" l="1"/>
  <c r="I7" i="1" l="1"/>
  <c r="I8" i="1"/>
  <c r="I9" i="1"/>
  <c r="I10" i="1"/>
  <c r="I11" i="1"/>
  <c r="I12" i="1"/>
  <c r="I13" i="1"/>
  <c r="I14" i="1"/>
  <c r="I15" i="1"/>
  <c r="I16" i="1"/>
  <c r="I76" i="1"/>
  <c r="I17" i="1"/>
  <c r="I18" i="1"/>
  <c r="I19" i="1"/>
  <c r="I20" i="1"/>
  <c r="I21" i="1"/>
  <c r="I22" i="1"/>
  <c r="I23" i="1"/>
  <c r="I24" i="1"/>
  <c r="I25" i="1"/>
  <c r="I26" i="1"/>
  <c r="I77" i="1"/>
  <c r="I27" i="1"/>
  <c r="I28" i="1"/>
  <c r="I29" i="1"/>
  <c r="I30" i="1"/>
  <c r="I31" i="1"/>
  <c r="I78" i="1"/>
  <c r="I79" i="1"/>
  <c r="I32" i="1"/>
  <c r="I33" i="1"/>
  <c r="I34" i="1"/>
  <c r="I35" i="1"/>
  <c r="I36" i="1"/>
  <c r="I37" i="1"/>
  <c r="I38" i="1"/>
  <c r="I39" i="1"/>
  <c r="I40" i="1"/>
  <c r="I80" i="1"/>
  <c r="I41" i="1"/>
  <c r="I42" i="1"/>
  <c r="I43" i="1"/>
  <c r="I44" i="1"/>
  <c r="I45" i="1"/>
  <c r="I46" i="1"/>
  <c r="I47" i="1"/>
  <c r="I48" i="1"/>
  <c r="I49" i="1"/>
  <c r="I50" i="1"/>
  <c r="I51" i="1"/>
  <c r="I52" i="1"/>
  <c r="I81" i="1"/>
  <c r="I53" i="1"/>
  <c r="I82" i="1"/>
  <c r="I54" i="1"/>
  <c r="I83" i="1"/>
  <c r="I55" i="1"/>
  <c r="I84" i="1"/>
  <c r="I85" i="1"/>
  <c r="I56" i="1"/>
  <c r="I57" i="1"/>
  <c r="I58" i="1"/>
  <c r="I59" i="1"/>
  <c r="I60" i="1"/>
  <c r="I61" i="1"/>
  <c r="I86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87" i="1"/>
  <c r="I88" i="1"/>
  <c r="I89" i="1"/>
  <c r="I90" i="1"/>
  <c r="I75" i="1"/>
  <c r="I91" i="1"/>
  <c r="I92" i="1"/>
  <c r="I6" i="1"/>
</calcChain>
</file>

<file path=xl/sharedStrings.xml><?xml version="1.0" encoding="utf-8"?>
<sst xmlns="http://schemas.openxmlformats.org/spreadsheetml/2006/main" count="288" uniqueCount="123">
  <si>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</si>
  <si>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</si>
  <si>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</si>
  <si>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</si>
  <si>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</si>
  <si>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</si>
  <si>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</si>
  <si>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</si>
  <si>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</si>
  <si>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</si>
  <si>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</si>
  <si>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</si>
  <si>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</si>
  <si>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</si>
  <si>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</si>
  <si>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</si>
  <si>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</si>
  <si>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</si>
  <si>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</si>
  <si>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</si>
  <si>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</si>
  <si>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</si>
  <si>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</si>
  <si>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</si>
  <si>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</si>
  <si>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</si>
  <si>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</si>
  <si>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</si>
  <si>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</si>
  <si>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</si>
  <si>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</si>
  <si>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</si>
  <si>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</si>
  <si>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</si>
  <si>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</si>
  <si>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</si>
  <si>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</si>
  <si>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</si>
  <si>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</si>
  <si>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</si>
  <si>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</si>
  <si>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</si>
  <si>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</si>
  <si>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</si>
  <si>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</si>
  <si>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</si>
  <si>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</si>
  <si>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</si>
  <si>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</si>
  <si>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</si>
  <si>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</si>
  <si>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</si>
  <si>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</si>
  <si>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</si>
  <si>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</si>
  <si>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</si>
  <si>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</si>
  <si>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</si>
  <si>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</si>
  <si>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</si>
  <si>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</si>
  <si>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</si>
  <si>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</si>
  <si>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</si>
  <si>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</si>
  <si>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</si>
  <si>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</si>
  <si>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</si>
  <si>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</si>
  <si>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</si>
  <si>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</si>
  <si>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</si>
  <si>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</si>
  <si>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</si>
  <si>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</si>
  <si>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</si>
  <si>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</si>
  <si>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</si>
  <si>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</si>
  <si>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</si>
  <si>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</si>
  <si>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</si>
  <si>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</si>
  <si>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</si>
  <si>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</si>
  <si>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</si>
  <si>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</si>
  <si>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</si>
  <si>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</si>
  <si>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</si>
  <si>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</si>
  <si>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</si>
  <si>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</si>
  <si>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</si>
  <si>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</si>
  <si>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</si>
  <si>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</si>
  <si>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</si>
  <si>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</si>
  <si>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</si>
  <si>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</si>
  <si>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</si>
  <si>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</si>
  <si>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</si>
  <si>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нужно увеличить продажи / есть дубль 6903</t>
  </si>
  <si>
    <t>вместо 3297</t>
  </si>
  <si>
    <t>5495 ВЕТЧ.С ИНДЕЙКОЙ Папа может п/о 400*6  Останкино</t>
  </si>
  <si>
    <t>6069 ФИЛЕЙНЫЕ Папа может сос ц/о мгс 0,33кг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</si>
  <si>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</si>
  <si>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</si>
  <si>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6586 МРАМОРНАЯ И БАЛЫКОВАЯ в/к с/н мгс 1/90  Останкино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</si>
  <si>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</si>
  <si>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</si>
  <si>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</si>
  <si>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</si>
  <si>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</si>
  <si>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6792 СЕРВЕЛАТ ПРЕМИУМ в/к в/у  Останкино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</si>
  <si>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</si>
  <si>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</si>
  <si>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</si>
  <si>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</si>
  <si>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6868 МОЛОЧНЫЕ ПРЕМИУМ ПМ сос п/о мгс 2*4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</si>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</sst>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0" borderId="1" xfId="1" applyNumberFormat="1" applyFont="1"/>
    <xf numFmtId="1" fontId="1" fillId="0" borderId="1" xfId="1" applyNumberFormat="1"/>
    <xf numFmtId="1" fontId="2" fillId="2" borderId="1" xfId="1" applyNumberFormat="1" applyFont="1" applyFill="1"/>
    <xf numFmtId="1" fontId="1" fillId="5" borderId="1" xfId="1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2.85546875" customWidth="1"/>
    <col min="3" max="6" width="4.85546875" customWidth="1"/>
    <col min="7" max="7" width="4.85546875" style="8" customWidth="1"/>
    <col min="8" max="8" width="4.85546875" style="19" customWidth="1"/>
    <col min="9" max="9" width="15.28515625" customWidth="1"/>
    <col min="10" max="11" width="5.28515625" customWidth="1"/>
    <col min="12" max="14" width="0.7109375" customWidth="1"/>
    <col min="15" max="17" width="5.28515625" customWidth="1"/>
    <col min="18" max="18" width="21.28515625" customWidth="1"/>
    <col min="19" max="20" width="5.140625" customWidth="1"/>
    <col min="21" max="25" width="6.140625" customWidth="1"/>
    <col min="26" max="26" width="39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17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6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366.02000000000004</v>
      </c>
      <c r="F5" s="4">
        <f>SUM(F6:F485)</f>
        <v>945.07</v>
      </c>
      <c r="G5" s="6"/>
      <c r="H5" s="16"/>
      <c r="I5" s="1"/>
      <c r="J5" s="4">
        <f t="shared" ref="J5:Q5" si="0">SUM(J6:J485)</f>
        <v>474.3</v>
      </c>
      <c r="K5" s="4">
        <f t="shared" si="0"/>
        <v>-108.28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73.204000000000008</v>
      </c>
      <c r="P5" s="4">
        <f t="shared" si="0"/>
        <v>476.01420000000007</v>
      </c>
      <c r="Q5" s="4">
        <f t="shared" si="0"/>
        <v>0</v>
      </c>
      <c r="R5" s="1"/>
      <c r="S5" s="1"/>
      <c r="T5" s="1"/>
      <c r="U5" s="4">
        <f>SUM(U6:U485)</f>
        <v>65.129000000000005</v>
      </c>
      <c r="V5" s="4">
        <f>SUM(V6:V485)</f>
        <v>84.517200000000003</v>
      </c>
      <c r="W5" s="4">
        <f>SUM(W6:W485)</f>
        <v>75.152200000000022</v>
      </c>
      <c r="X5" s="4">
        <f>SUM(X6:X485)</f>
        <v>47.620000000000005</v>
      </c>
      <c r="Y5" s="4">
        <f>SUM(Y6:Y485)</f>
        <v>77.24499999999999</v>
      </c>
      <c r="Z5" s="1"/>
      <c r="AA5" s="4">
        <f>SUM(AA6:AA485)</f>
        <v>458.31420000000008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30</v>
      </c>
      <c r="B6" s="10" t="s">
        <v>31</v>
      </c>
      <c r="C6" s="10"/>
      <c r="D6" s="10"/>
      <c r="E6" s="10"/>
      <c r="F6" s="10"/>
      <c r="G6" s="11">
        <v>0</v>
      </c>
      <c r="H6" s="18">
        <f>VLOOKUP(A6,[1]Лист1!$B:$J,9,0)</f>
        <v>60</v>
      </c>
      <c r="I6" s="11" t="str">
        <f>VLOOKUP(A6,[1]Лист1!$B:$F,5,0)</f>
        <v>в матрице</v>
      </c>
      <c r="J6" s="10"/>
      <c r="K6" s="10">
        <f t="shared" ref="K6:K29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/>
      <c r="T6" s="10"/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32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8">
        <f>VLOOKUP(A7,[1]Лист1!$B:$J,9,0)</f>
        <v>120</v>
      </c>
      <c r="I7" s="11" t="str">
        <f>VLOOKUP(A7,[1]Лист1!$B:$F,5,0)</f>
        <v>в матрице</v>
      </c>
      <c r="J7" s="10"/>
      <c r="K7" s="10">
        <f t="shared" si="1"/>
        <v>0</v>
      </c>
      <c r="L7" s="10"/>
      <c r="M7" s="10"/>
      <c r="N7" s="10"/>
      <c r="O7" s="10">
        <f t="shared" ref="O7:O58" si="2">E7/5</f>
        <v>0</v>
      </c>
      <c r="P7" s="12"/>
      <c r="Q7" s="12"/>
      <c r="R7" s="10"/>
      <c r="S7" s="10"/>
      <c r="T7" s="10"/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32</v>
      </c>
      <c r="AA7" s="10">
        <f t="shared" ref="AA7:AA58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91.120999999999995</v>
      </c>
      <c r="D8" s="1">
        <v>94.483999999999995</v>
      </c>
      <c r="E8" s="1">
        <v>24.635000000000002</v>
      </c>
      <c r="F8" s="1">
        <v>75.927999999999997</v>
      </c>
      <c r="G8" s="6">
        <v>1</v>
      </c>
      <c r="H8" s="16">
        <f>VLOOKUP(A8,[1]Лист1!$B:$J,9,0)</f>
        <v>45</v>
      </c>
      <c r="I8" s="6" t="str">
        <f>VLOOKUP(A8,[1]Лист1!$B:$F,5,0)</f>
        <v>в матрице (5 дн.)</v>
      </c>
      <c r="J8" s="1">
        <v>36</v>
      </c>
      <c r="K8" s="1">
        <f t="shared" si="1"/>
        <v>-11.364999999999998</v>
      </c>
      <c r="L8" s="1"/>
      <c r="M8" s="1"/>
      <c r="N8" s="1"/>
      <c r="O8" s="1">
        <f t="shared" si="2"/>
        <v>4.9270000000000005</v>
      </c>
      <c r="P8" s="5"/>
      <c r="Q8" s="5"/>
      <c r="R8" s="1"/>
      <c r="S8" s="1">
        <f>(F8+P8)/O8</f>
        <v>15.41059468236249</v>
      </c>
      <c r="T8" s="1">
        <f>F8/O8</f>
        <v>15.41059468236249</v>
      </c>
      <c r="U8" s="1">
        <v>4.0780000000000003</v>
      </c>
      <c r="V8" s="1">
        <v>4.8667999999999996</v>
      </c>
      <c r="W8" s="1">
        <v>8.1278000000000006</v>
      </c>
      <c r="X8" s="1">
        <v>0.40679999999999988</v>
      </c>
      <c r="Y8" s="1">
        <v>0.80059999999999998</v>
      </c>
      <c r="Z8" s="13" t="s">
        <v>36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204.029</v>
      </c>
      <c r="D9" s="1"/>
      <c r="E9" s="1">
        <v>83.298000000000002</v>
      </c>
      <c r="F9" s="1">
        <v>96.602999999999994</v>
      </c>
      <c r="G9" s="6">
        <v>1</v>
      </c>
      <c r="H9" s="16">
        <f>VLOOKUP(A9,[1]Лист1!$B:$J,9,0)</f>
        <v>60</v>
      </c>
      <c r="I9" s="6" t="str">
        <f>VLOOKUP(A9,[1]Лист1!$B:$F,5,0)</f>
        <v>в матрице (6 дн.)</v>
      </c>
      <c r="J9" s="1">
        <v>81.7</v>
      </c>
      <c r="K9" s="1">
        <f t="shared" si="1"/>
        <v>1.597999999999999</v>
      </c>
      <c r="L9" s="1"/>
      <c r="M9" s="1"/>
      <c r="N9" s="1"/>
      <c r="O9" s="1">
        <f t="shared" si="2"/>
        <v>16.659600000000001</v>
      </c>
      <c r="P9" s="5">
        <f>14*O9-F9</f>
        <v>136.63140000000004</v>
      </c>
      <c r="Q9" s="5"/>
      <c r="R9" s="1"/>
      <c r="S9" s="1">
        <f>(F9+P9)/O9</f>
        <v>14.000000000000002</v>
      </c>
      <c r="T9" s="1">
        <f>F9/O9</f>
        <v>5.798638622776056</v>
      </c>
      <c r="U9" s="1">
        <v>9.3415999999999997</v>
      </c>
      <c r="V9" s="1">
        <v>6.5096000000000007</v>
      </c>
      <c r="W9" s="1">
        <v>21.494800000000001</v>
      </c>
      <c r="X9" s="1">
        <v>5.4307999999999996</v>
      </c>
      <c r="Y9" s="1">
        <v>5.7283999999999997</v>
      </c>
      <c r="Z9" s="1"/>
      <c r="AA9" s="1">
        <f t="shared" si="3"/>
        <v>136.63140000000004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0" t="s">
        <v>34</v>
      </c>
      <c r="C10" s="10"/>
      <c r="D10" s="10"/>
      <c r="E10" s="10"/>
      <c r="F10" s="10"/>
      <c r="G10" s="11">
        <v>0</v>
      </c>
      <c r="H10" s="18">
        <f>VLOOKUP(A10,[1]Лист1!$B:$J,9,0)</f>
        <v>120</v>
      </c>
      <c r="I10" s="11" t="str">
        <f>VLOOKUP(A10,[1]Лист1!$B:$F,5,0)</f>
        <v>в матрице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/>
      <c r="T10" s="10"/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32</v>
      </c>
      <c r="AA10" s="10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39</v>
      </c>
      <c r="B11" s="10" t="s">
        <v>34</v>
      </c>
      <c r="C11" s="10"/>
      <c r="D11" s="10"/>
      <c r="E11" s="10"/>
      <c r="F11" s="10"/>
      <c r="G11" s="11">
        <v>0</v>
      </c>
      <c r="H11" s="18">
        <f>VLOOKUP(A11,[1]Лист1!$B:$J,9,0)</f>
        <v>60</v>
      </c>
      <c r="I11" s="11" t="str">
        <f>VLOOKUP(A11,[1]Лист1!$B:$F,5,0)</f>
        <v>в матрице (6 дн.)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/>
      <c r="T11" s="10"/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 t="s">
        <v>32</v>
      </c>
      <c r="AA11" s="10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34</v>
      </c>
      <c r="C12" s="1">
        <v>122.801</v>
      </c>
      <c r="D12" s="1"/>
      <c r="E12" s="1">
        <v>78.367000000000004</v>
      </c>
      <c r="F12" s="1">
        <v>21.344000000000001</v>
      </c>
      <c r="G12" s="6">
        <v>1</v>
      </c>
      <c r="H12" s="16">
        <f>VLOOKUP(A12,[1]Лист1!$B:$J,9,0)</f>
        <v>60</v>
      </c>
      <c r="I12" s="6" t="str">
        <f>VLOOKUP(A12,[1]Лист1!$B:$F,5,0)</f>
        <v>в матрице (6 дн.)</v>
      </c>
      <c r="J12" s="1">
        <v>76.900000000000006</v>
      </c>
      <c r="K12" s="1">
        <f t="shared" si="1"/>
        <v>1.4669999999999987</v>
      </c>
      <c r="L12" s="1"/>
      <c r="M12" s="1"/>
      <c r="N12" s="1"/>
      <c r="O12" s="1">
        <f t="shared" si="2"/>
        <v>15.673400000000001</v>
      </c>
      <c r="P12" s="5">
        <f>10*O12-F12</f>
        <v>135.39000000000001</v>
      </c>
      <c r="Q12" s="5"/>
      <c r="R12" s="1"/>
      <c r="S12" s="1">
        <f>(F12+P12)/O12</f>
        <v>10</v>
      </c>
      <c r="T12" s="1">
        <f>F12/O12</f>
        <v>1.3617976954585476</v>
      </c>
      <c r="U12" s="1">
        <v>7.6099999999999994</v>
      </c>
      <c r="V12" s="1">
        <v>8.1074000000000002</v>
      </c>
      <c r="W12" s="1">
        <v>9.1256000000000004</v>
      </c>
      <c r="X12" s="1">
        <v>9.5510000000000002</v>
      </c>
      <c r="Y12" s="1">
        <v>5.6508000000000003</v>
      </c>
      <c r="Z12" s="1"/>
      <c r="AA12" s="1">
        <f t="shared" si="3"/>
        <v>135.39000000000001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41</v>
      </c>
      <c r="B13" s="10" t="s">
        <v>31</v>
      </c>
      <c r="C13" s="10"/>
      <c r="D13" s="10"/>
      <c r="E13" s="10"/>
      <c r="F13" s="10"/>
      <c r="G13" s="11">
        <v>0</v>
      </c>
      <c r="H13" s="18">
        <f>VLOOKUP(A13,[1]Лист1!$B:$J,9,0)</f>
        <v>120</v>
      </c>
      <c r="I13" s="11" t="str">
        <f>VLOOKUP(A13,[1]Лист1!$B:$F,5,0)</f>
        <v>в матрице</v>
      </c>
      <c r="J13" s="10"/>
      <c r="K13" s="10">
        <f t="shared" si="1"/>
        <v>0</v>
      </c>
      <c r="L13" s="10"/>
      <c r="M13" s="10"/>
      <c r="N13" s="10"/>
      <c r="O13" s="10">
        <f t="shared" si="2"/>
        <v>0</v>
      </c>
      <c r="P13" s="12"/>
      <c r="Q13" s="12"/>
      <c r="R13" s="10"/>
      <c r="S13" s="10"/>
      <c r="T13" s="10"/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 t="s">
        <v>32</v>
      </c>
      <c r="AA13" s="10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108.41500000000001</v>
      </c>
      <c r="D14" s="1">
        <v>109.139</v>
      </c>
      <c r="E14" s="1">
        <v>18.466999999999999</v>
      </c>
      <c r="F14" s="1">
        <v>90.671999999999997</v>
      </c>
      <c r="G14" s="6">
        <v>1</v>
      </c>
      <c r="H14" s="16">
        <f>VLOOKUP(A14,[1]Лист1!$B:$J,9,0)</f>
        <v>45</v>
      </c>
      <c r="I14" s="6" t="str">
        <f>VLOOKUP(A14,[1]Лист1!$B:$F,5,0)</f>
        <v>в матрице (5 дн.)</v>
      </c>
      <c r="J14" s="1">
        <v>32.1</v>
      </c>
      <c r="K14" s="1">
        <f t="shared" si="1"/>
        <v>-13.633000000000003</v>
      </c>
      <c r="L14" s="1"/>
      <c r="M14" s="1"/>
      <c r="N14" s="1"/>
      <c r="O14" s="1">
        <f t="shared" si="2"/>
        <v>3.6933999999999996</v>
      </c>
      <c r="P14" s="5"/>
      <c r="Q14" s="5"/>
      <c r="R14" s="1"/>
      <c r="S14" s="1">
        <f>(F14+P14)/O14</f>
        <v>24.549737369361566</v>
      </c>
      <c r="T14" s="1">
        <f>F14/O14</f>
        <v>24.549737369361566</v>
      </c>
      <c r="U14" s="1">
        <v>7.8738000000000001</v>
      </c>
      <c r="V14" s="1">
        <v>2.5209999999999999</v>
      </c>
      <c r="W14" s="1">
        <v>12.5846</v>
      </c>
      <c r="X14" s="1">
        <v>0</v>
      </c>
      <c r="Y14" s="1">
        <v>4.5068000000000001</v>
      </c>
      <c r="Z14" s="13" t="s">
        <v>36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43</v>
      </c>
      <c r="B15" s="10" t="s">
        <v>34</v>
      </c>
      <c r="C15" s="10"/>
      <c r="D15" s="10"/>
      <c r="E15" s="10"/>
      <c r="F15" s="10"/>
      <c r="G15" s="11">
        <v>0</v>
      </c>
      <c r="H15" s="18">
        <f>VLOOKUP(A15,[1]Лист1!$B:$J,9,0)</f>
        <v>60</v>
      </c>
      <c r="I15" s="11" t="str">
        <f>VLOOKUP(A15,[1]Лист1!$B:$F,5,0)</f>
        <v>в матрице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/>
      <c r="T15" s="10"/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32</v>
      </c>
      <c r="AA15" s="10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44</v>
      </c>
      <c r="B16" s="10" t="s">
        <v>31</v>
      </c>
      <c r="C16" s="10"/>
      <c r="D16" s="10"/>
      <c r="E16" s="10"/>
      <c r="F16" s="10"/>
      <c r="G16" s="11">
        <v>0</v>
      </c>
      <c r="H16" s="18">
        <f>VLOOKUP(A16,[1]Лист1!$B:$J,9,0)</f>
        <v>120</v>
      </c>
      <c r="I16" s="11" t="str">
        <f>VLOOKUP(A16,[1]Лист1!$B:$F,5,0)</f>
        <v>в матрице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/>
      <c r="T16" s="10"/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32</v>
      </c>
      <c r="AA16" s="10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34</v>
      </c>
      <c r="C17" s="1">
        <v>140.679</v>
      </c>
      <c r="D17" s="1">
        <v>140.928</v>
      </c>
      <c r="E17" s="1">
        <v>20.193000000000001</v>
      </c>
      <c r="F17" s="1">
        <v>123.241</v>
      </c>
      <c r="G17" s="6">
        <v>1</v>
      </c>
      <c r="H17" s="16">
        <f>VLOOKUP(A17,[1]Лист1!$B:$J,9,0)</f>
        <v>45</v>
      </c>
      <c r="I17" s="6" t="str">
        <f>VLOOKUP(A17,[1]Лист1!$B:$F,5,0)</f>
        <v>в матрице (5 дн.)</v>
      </c>
      <c r="J17" s="1">
        <v>19.100000000000001</v>
      </c>
      <c r="K17" s="1">
        <f t="shared" si="1"/>
        <v>1.093</v>
      </c>
      <c r="L17" s="1"/>
      <c r="M17" s="1"/>
      <c r="N17" s="1"/>
      <c r="O17" s="1">
        <f t="shared" si="2"/>
        <v>4.0386000000000006</v>
      </c>
      <c r="P17" s="5"/>
      <c r="Q17" s="5"/>
      <c r="R17" s="1"/>
      <c r="S17" s="1">
        <f>(F17+P17)/O17</f>
        <v>30.515772792551868</v>
      </c>
      <c r="T17" s="1">
        <f>F17/O17</f>
        <v>30.515772792551868</v>
      </c>
      <c r="U17" s="1">
        <v>4.9631999999999996</v>
      </c>
      <c r="V17" s="1">
        <v>11.432600000000001</v>
      </c>
      <c r="W17" s="1">
        <v>0.16719999999999999</v>
      </c>
      <c r="X17" s="1">
        <v>1.9762</v>
      </c>
      <c r="Y17" s="1">
        <v>6.1991999999999994</v>
      </c>
      <c r="Z17" s="13" t="s">
        <v>36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46</v>
      </c>
      <c r="B18" s="10" t="s">
        <v>31</v>
      </c>
      <c r="C18" s="10"/>
      <c r="D18" s="10"/>
      <c r="E18" s="10"/>
      <c r="F18" s="10"/>
      <c r="G18" s="11">
        <v>0</v>
      </c>
      <c r="H18" s="18">
        <f>VLOOKUP(A18,[1]Лист1!$B:$J,9,0)</f>
        <v>60</v>
      </c>
      <c r="I18" s="11" t="str">
        <f>VLOOKUP(A18,[1]Лист1!$B:$F,5,0)</f>
        <v>в матрице</v>
      </c>
      <c r="J18" s="10"/>
      <c r="K18" s="10">
        <f t="shared" si="1"/>
        <v>0</v>
      </c>
      <c r="L18" s="10"/>
      <c r="M18" s="10"/>
      <c r="N18" s="10"/>
      <c r="O18" s="10">
        <f t="shared" si="2"/>
        <v>0</v>
      </c>
      <c r="P18" s="12"/>
      <c r="Q18" s="12"/>
      <c r="R18" s="10"/>
      <c r="S18" s="10"/>
      <c r="T18" s="10"/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 t="s">
        <v>32</v>
      </c>
      <c r="AA18" s="10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56.959000000000003</v>
      </c>
      <c r="D19" s="1"/>
      <c r="E19" s="1">
        <v>2.944</v>
      </c>
      <c r="F19" s="1">
        <v>0.41</v>
      </c>
      <c r="G19" s="6">
        <v>1</v>
      </c>
      <c r="H19" s="16">
        <f>VLOOKUP(A19,[1]Лист1!$B:$J,9,0)</f>
        <v>45</v>
      </c>
      <c r="I19" s="6" t="str">
        <f>VLOOKUP(A19,[1]Лист1!$B:$F,5,0)</f>
        <v>в матрице (5 дн.)</v>
      </c>
      <c r="J19" s="1">
        <v>7</v>
      </c>
      <c r="K19" s="1">
        <f t="shared" si="1"/>
        <v>-4.056</v>
      </c>
      <c r="L19" s="1"/>
      <c r="M19" s="1"/>
      <c r="N19" s="1"/>
      <c r="O19" s="1">
        <f t="shared" si="2"/>
        <v>0.58879999999999999</v>
      </c>
      <c r="P19" s="5">
        <f>14*O19-F19</f>
        <v>7.8331999999999997</v>
      </c>
      <c r="Q19" s="5"/>
      <c r="R19" s="1"/>
      <c r="S19" s="1">
        <f>(F19+P19)/O19</f>
        <v>14</v>
      </c>
      <c r="T19" s="1">
        <f>F19/O19</f>
        <v>0.69633152173913038</v>
      </c>
      <c r="U19" s="1">
        <v>1.966</v>
      </c>
      <c r="V19" s="1">
        <v>2.3792</v>
      </c>
      <c r="W19" s="1">
        <v>1.7998000000000001</v>
      </c>
      <c r="X19" s="1">
        <v>0.20119999999999999</v>
      </c>
      <c r="Y19" s="1">
        <v>4.1685999999999996</v>
      </c>
      <c r="Z19" s="15" t="s">
        <v>105</v>
      </c>
      <c r="AA19" s="1">
        <f t="shared" si="3"/>
        <v>7.8331999999999997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48</v>
      </c>
      <c r="B20" s="10" t="s">
        <v>31</v>
      </c>
      <c r="C20" s="10"/>
      <c r="D20" s="10"/>
      <c r="E20" s="10"/>
      <c r="F20" s="10"/>
      <c r="G20" s="11">
        <v>0</v>
      </c>
      <c r="H20" s="18">
        <f>VLOOKUP(A20,[1]Лист1!$B:$J,9,0)</f>
        <v>120</v>
      </c>
      <c r="I20" s="11" t="str">
        <f>VLOOKUP(A20,[1]Лист1!$B:$F,5,0)</f>
        <v>в матрице</v>
      </c>
      <c r="J20" s="10"/>
      <c r="K20" s="10">
        <f t="shared" si="1"/>
        <v>0</v>
      </c>
      <c r="L20" s="10"/>
      <c r="M20" s="10"/>
      <c r="N20" s="10"/>
      <c r="O20" s="10">
        <f t="shared" si="2"/>
        <v>0</v>
      </c>
      <c r="P20" s="12"/>
      <c r="Q20" s="12"/>
      <c r="R20" s="10"/>
      <c r="S20" s="10"/>
      <c r="T20" s="10"/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 t="s">
        <v>32</v>
      </c>
      <c r="AA20" s="10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49</v>
      </c>
      <c r="B21" s="10" t="s">
        <v>34</v>
      </c>
      <c r="C21" s="10"/>
      <c r="D21" s="10"/>
      <c r="E21" s="10"/>
      <c r="F21" s="10"/>
      <c r="G21" s="11">
        <v>0</v>
      </c>
      <c r="H21" s="18">
        <f>VLOOKUP(A21,[1]Лист1!$B:$J,9,0)</f>
        <v>120</v>
      </c>
      <c r="I21" s="11" t="str">
        <f>VLOOKUP(A21,[1]Лист1!$B:$F,5,0)</f>
        <v>в матрице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/>
      <c r="T21" s="10"/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32</v>
      </c>
      <c r="AA21" s="10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50</v>
      </c>
      <c r="B22" s="10" t="s">
        <v>31</v>
      </c>
      <c r="C22" s="10"/>
      <c r="D22" s="10"/>
      <c r="E22" s="10"/>
      <c r="F22" s="10"/>
      <c r="G22" s="11">
        <v>0</v>
      </c>
      <c r="H22" s="18">
        <f>VLOOKUP(A22,[1]Лист1!$B:$J,9,0)</f>
        <v>45</v>
      </c>
      <c r="I22" s="11" t="str">
        <f>VLOOKUP(A22,[1]Лист1!$B:$F,5,0)</f>
        <v>в матрице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/>
      <c r="T22" s="10"/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 t="s">
        <v>32</v>
      </c>
      <c r="AA22" s="10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25.835999999999999</v>
      </c>
      <c r="D23" s="1">
        <v>8.234</v>
      </c>
      <c r="E23" s="1">
        <v>8.234</v>
      </c>
      <c r="F23" s="1"/>
      <c r="G23" s="6">
        <v>1</v>
      </c>
      <c r="H23" s="16">
        <f>VLOOKUP(A23,[1]Лист1!$B:$J,9,0)</f>
        <v>45</v>
      </c>
      <c r="I23" s="6" t="str">
        <f>VLOOKUP(A23,[1]Лист1!$B:$F,5,0)</f>
        <v>в матрице</v>
      </c>
      <c r="J23" s="1">
        <v>30</v>
      </c>
      <c r="K23" s="1">
        <f t="shared" si="1"/>
        <v>-21.765999999999998</v>
      </c>
      <c r="L23" s="1"/>
      <c r="M23" s="1"/>
      <c r="N23" s="1"/>
      <c r="O23" s="1">
        <f t="shared" si="2"/>
        <v>1.6468</v>
      </c>
      <c r="P23" s="5">
        <v>30</v>
      </c>
      <c r="Q23" s="5"/>
      <c r="R23" s="1"/>
      <c r="S23" s="1">
        <f t="shared" ref="S23:S24" si="4">(F23+P23)/O23</f>
        <v>18.217148409035705</v>
      </c>
      <c r="T23" s="1">
        <f t="shared" ref="T23:T24" si="5">F23/O23</f>
        <v>0</v>
      </c>
      <c r="U23" s="1">
        <v>4.4627999999999997</v>
      </c>
      <c r="V23" s="1">
        <v>2.8694000000000002</v>
      </c>
      <c r="W23" s="1">
        <v>0.40600000000000003</v>
      </c>
      <c r="X23" s="1">
        <v>0</v>
      </c>
      <c r="Y23" s="1">
        <v>1.6512</v>
      </c>
      <c r="Z23" s="1"/>
      <c r="AA23" s="1">
        <f t="shared" si="3"/>
        <v>30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/>
      <c r="D24" s="1">
        <v>20.245999999999999</v>
      </c>
      <c r="E24" s="1">
        <v>20.245999999999999</v>
      </c>
      <c r="F24" s="1"/>
      <c r="G24" s="6">
        <v>1</v>
      </c>
      <c r="H24" s="16">
        <f>VLOOKUP(A24,[1]Лист1!$B:$J,9,0)</f>
        <v>60</v>
      </c>
      <c r="I24" s="6" t="str">
        <f>VLOOKUP(A24,[1]Лист1!$B:$F,5,0)</f>
        <v>в матрице (6 дн.)</v>
      </c>
      <c r="J24" s="1">
        <v>28</v>
      </c>
      <c r="K24" s="1">
        <f t="shared" si="1"/>
        <v>-7.7540000000000013</v>
      </c>
      <c r="L24" s="1"/>
      <c r="M24" s="1"/>
      <c r="N24" s="1"/>
      <c r="O24" s="1">
        <f t="shared" si="2"/>
        <v>4.0491999999999999</v>
      </c>
      <c r="P24" s="5">
        <v>40</v>
      </c>
      <c r="Q24" s="5"/>
      <c r="R24" s="1"/>
      <c r="S24" s="1">
        <f t="shared" si="4"/>
        <v>9.8784945174355432</v>
      </c>
      <c r="T24" s="1">
        <f t="shared" si="5"/>
        <v>0</v>
      </c>
      <c r="U24" s="1">
        <v>0.53939999999999999</v>
      </c>
      <c r="V24" s="1">
        <v>1.623</v>
      </c>
      <c r="W24" s="1">
        <v>4.8561999999999994</v>
      </c>
      <c r="X24" s="1">
        <v>7.5138000000000007</v>
      </c>
      <c r="Y24" s="1">
        <v>7.4154</v>
      </c>
      <c r="Z24" s="1"/>
      <c r="AA24" s="1">
        <f t="shared" si="3"/>
        <v>40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53</v>
      </c>
      <c r="B25" s="10" t="s">
        <v>31</v>
      </c>
      <c r="C25" s="10"/>
      <c r="D25" s="10"/>
      <c r="E25" s="10"/>
      <c r="F25" s="10"/>
      <c r="G25" s="11">
        <v>0</v>
      </c>
      <c r="H25" s="18">
        <f>VLOOKUP(A25,[1]Лист1!$B:$J,9,0)</f>
        <v>120</v>
      </c>
      <c r="I25" s="11" t="str">
        <f>VLOOKUP(A25,[1]Лист1!$B:$F,5,0)</f>
        <v>в матрице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/>
      <c r="T25" s="10"/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 t="s">
        <v>32</v>
      </c>
      <c r="AA25" s="10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54</v>
      </c>
      <c r="B26" s="10" t="s">
        <v>34</v>
      </c>
      <c r="C26" s="10"/>
      <c r="D26" s="10"/>
      <c r="E26" s="10"/>
      <c r="F26" s="10"/>
      <c r="G26" s="11">
        <v>0</v>
      </c>
      <c r="H26" s="18">
        <f>VLOOKUP(A26,[1]Лист1!$B:$J,9,0)</f>
        <v>60</v>
      </c>
      <c r="I26" s="11" t="str">
        <f>VLOOKUP(A26,[1]Лист1!$B:$F,5,0)</f>
        <v>в матрице (6 дн.)</v>
      </c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0"/>
      <c r="S26" s="10"/>
      <c r="T26" s="10"/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32</v>
      </c>
      <c r="AA26" s="10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55</v>
      </c>
      <c r="B27" s="10" t="s">
        <v>34</v>
      </c>
      <c r="C27" s="10"/>
      <c r="D27" s="10"/>
      <c r="E27" s="10"/>
      <c r="F27" s="10"/>
      <c r="G27" s="11">
        <v>0</v>
      </c>
      <c r="H27" s="18">
        <f>VLOOKUP(A27,[1]Лист1!$B:$J,9,0)</f>
        <v>45</v>
      </c>
      <c r="I27" s="11" t="str">
        <f>VLOOKUP(A27,[1]Лист1!$B:$F,5,0)</f>
        <v>в матрице (5 дн.)</v>
      </c>
      <c r="J27" s="10"/>
      <c r="K27" s="10">
        <f t="shared" si="1"/>
        <v>0</v>
      </c>
      <c r="L27" s="10"/>
      <c r="M27" s="10"/>
      <c r="N27" s="10"/>
      <c r="O27" s="10">
        <f t="shared" si="2"/>
        <v>0</v>
      </c>
      <c r="P27" s="12"/>
      <c r="Q27" s="12"/>
      <c r="R27" s="10"/>
      <c r="S27" s="10"/>
      <c r="T27" s="10"/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32</v>
      </c>
      <c r="AA27" s="10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56</v>
      </c>
      <c r="B28" s="10" t="s">
        <v>31</v>
      </c>
      <c r="C28" s="10"/>
      <c r="D28" s="10"/>
      <c r="E28" s="10"/>
      <c r="F28" s="10"/>
      <c r="G28" s="11">
        <v>0</v>
      </c>
      <c r="H28" s="18">
        <f>VLOOKUP(A28,[1]Лист1!$B:$J,9,0)</f>
        <v>45</v>
      </c>
      <c r="I28" s="11" t="str">
        <f>VLOOKUP(A28,[1]Лист1!$B:$F,5,0)</f>
        <v>в матрице</v>
      </c>
      <c r="J28" s="10"/>
      <c r="K28" s="10">
        <f t="shared" si="1"/>
        <v>0</v>
      </c>
      <c r="L28" s="10"/>
      <c r="M28" s="10"/>
      <c r="N28" s="10"/>
      <c r="O28" s="10">
        <f t="shared" si="2"/>
        <v>0</v>
      </c>
      <c r="P28" s="12"/>
      <c r="Q28" s="12"/>
      <c r="R28" s="10"/>
      <c r="S28" s="10"/>
      <c r="T28" s="10"/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32</v>
      </c>
      <c r="AA28" s="10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57</v>
      </c>
      <c r="B29" s="10" t="s">
        <v>31</v>
      </c>
      <c r="C29" s="10"/>
      <c r="D29" s="10"/>
      <c r="E29" s="10"/>
      <c r="F29" s="10"/>
      <c r="G29" s="11">
        <v>0</v>
      </c>
      <c r="H29" s="18">
        <f>VLOOKUP(A29,[1]Лист1!$B:$J,9,0)</f>
        <v>45</v>
      </c>
      <c r="I29" s="11" t="str">
        <f>VLOOKUP(A29,[1]Лист1!$B:$F,5,0)</f>
        <v>в матрице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/>
      <c r="T29" s="10"/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32</v>
      </c>
      <c r="AA29" s="10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34</v>
      </c>
      <c r="C30" s="1">
        <v>106.506</v>
      </c>
      <c r="D30" s="1"/>
      <c r="E30" s="1">
        <v>1.5589999999999999</v>
      </c>
      <c r="F30" s="1">
        <v>90.775999999999996</v>
      </c>
      <c r="G30" s="6">
        <v>1</v>
      </c>
      <c r="H30" s="16">
        <f>VLOOKUP(A30,[1]Лист1!$B:$J,9,0)</f>
        <v>45</v>
      </c>
      <c r="I30" s="6" t="str">
        <f>VLOOKUP(A30,[1]Лист1!$B:$F,5,0)</f>
        <v>в матрице (5 дн.)</v>
      </c>
      <c r="J30" s="1">
        <v>1.5</v>
      </c>
      <c r="K30" s="1">
        <f t="shared" ref="K30:K57" si="6">E30-J30</f>
        <v>5.8999999999999941E-2</v>
      </c>
      <c r="L30" s="1"/>
      <c r="M30" s="1"/>
      <c r="N30" s="1"/>
      <c r="O30" s="1">
        <f t="shared" si="2"/>
        <v>0.31179999999999997</v>
      </c>
      <c r="P30" s="5"/>
      <c r="Q30" s="5"/>
      <c r="R30" s="1"/>
      <c r="S30" s="1">
        <f t="shared" ref="S30:S31" si="7">(F30+P30)/O30</f>
        <v>291.13534316869789</v>
      </c>
      <c r="T30" s="1">
        <f t="shared" ref="T30:T31" si="8">F30/O30</f>
        <v>291.13534316869789</v>
      </c>
      <c r="U30" s="1">
        <v>1.8892</v>
      </c>
      <c r="V30" s="1">
        <v>3.7907999999999999</v>
      </c>
      <c r="W30" s="1">
        <v>0.95619999999999994</v>
      </c>
      <c r="X30" s="1">
        <v>8.6926000000000005</v>
      </c>
      <c r="Y30" s="1">
        <v>3.8506</v>
      </c>
      <c r="Z30" s="13" t="s">
        <v>36</v>
      </c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31</v>
      </c>
      <c r="C31" s="1">
        <v>7</v>
      </c>
      <c r="D31" s="1">
        <v>72</v>
      </c>
      <c r="E31" s="1">
        <v>7</v>
      </c>
      <c r="F31" s="1">
        <v>72</v>
      </c>
      <c r="G31" s="6">
        <v>0.4</v>
      </c>
      <c r="H31" s="16">
        <f>VLOOKUP(A31,[1]Лист1!$B:$J,9,0)</f>
        <v>60</v>
      </c>
      <c r="I31" s="6" t="str">
        <f>VLOOKUP(A31,[1]Лист1!$B:$F,5,0)</f>
        <v>в матрице (6 дн.)</v>
      </c>
      <c r="J31" s="1">
        <v>9</v>
      </c>
      <c r="K31" s="1">
        <f t="shared" si="6"/>
        <v>-2</v>
      </c>
      <c r="L31" s="1"/>
      <c r="M31" s="1"/>
      <c r="N31" s="1"/>
      <c r="O31" s="1">
        <f t="shared" si="2"/>
        <v>1.4</v>
      </c>
      <c r="P31" s="5"/>
      <c r="Q31" s="5"/>
      <c r="R31" s="1"/>
      <c r="S31" s="1">
        <f t="shared" si="7"/>
        <v>51.428571428571431</v>
      </c>
      <c r="T31" s="1">
        <f t="shared" si="8"/>
        <v>51.428571428571431</v>
      </c>
      <c r="U31" s="1">
        <v>3.4</v>
      </c>
      <c r="V31" s="1">
        <v>7.8599999999999994</v>
      </c>
      <c r="W31" s="1">
        <v>1</v>
      </c>
      <c r="X31" s="1">
        <v>0.6</v>
      </c>
      <c r="Y31" s="1">
        <v>1.6</v>
      </c>
      <c r="Z31" s="13" t="s">
        <v>36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60</v>
      </c>
      <c r="B32" s="10" t="s">
        <v>31</v>
      </c>
      <c r="C32" s="10"/>
      <c r="D32" s="10"/>
      <c r="E32" s="10"/>
      <c r="F32" s="10"/>
      <c r="G32" s="11">
        <v>0</v>
      </c>
      <c r="H32" s="18">
        <f>VLOOKUP(A32,[1]Лист1!$B:$J,9,0)</f>
        <v>60</v>
      </c>
      <c r="I32" s="11" t="str">
        <f>VLOOKUP(A32,[1]Лист1!$B:$F,5,0)</f>
        <v>в матрице (6 дн.)</v>
      </c>
      <c r="J32" s="10"/>
      <c r="K32" s="10">
        <f t="shared" si="6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/>
      <c r="T32" s="10"/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 t="s">
        <v>32</v>
      </c>
      <c r="AA32" s="10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61</v>
      </c>
      <c r="B33" s="10" t="s">
        <v>31</v>
      </c>
      <c r="C33" s="10"/>
      <c r="D33" s="10"/>
      <c r="E33" s="10"/>
      <c r="F33" s="10"/>
      <c r="G33" s="11">
        <v>0</v>
      </c>
      <c r="H33" s="18">
        <f>VLOOKUP(A33,[1]Лист1!$B:$J,9,0)</f>
        <v>60</v>
      </c>
      <c r="I33" s="11" t="str">
        <f>VLOOKUP(A33,[1]Лист1!$B:$F,5,0)</f>
        <v>в матрице</v>
      </c>
      <c r="J33" s="10"/>
      <c r="K33" s="10">
        <f t="shared" si="6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/>
      <c r="T33" s="10"/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 t="s">
        <v>32</v>
      </c>
      <c r="AA33" s="10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0" t="s">
        <v>31</v>
      </c>
      <c r="C34" s="10"/>
      <c r="D34" s="10"/>
      <c r="E34" s="10"/>
      <c r="F34" s="10"/>
      <c r="G34" s="11">
        <v>0</v>
      </c>
      <c r="H34" s="18">
        <f>VLOOKUP(A34,[1]Лист1!$B:$J,9,0)</f>
        <v>45</v>
      </c>
      <c r="I34" s="11" t="str">
        <f>VLOOKUP(A34,[1]Лист1!$B:$F,5,0)</f>
        <v>в матрице</v>
      </c>
      <c r="J34" s="10"/>
      <c r="K34" s="10">
        <f t="shared" si="6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/>
      <c r="T34" s="10"/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 t="s">
        <v>32</v>
      </c>
      <c r="AA34" s="10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0" t="s">
        <v>31</v>
      </c>
      <c r="C35" s="10"/>
      <c r="D35" s="10"/>
      <c r="E35" s="10"/>
      <c r="F35" s="10"/>
      <c r="G35" s="11">
        <v>0</v>
      </c>
      <c r="H35" s="18">
        <f>VLOOKUP(A35,[1]Лист1!$B:$J,9,0)</f>
        <v>60</v>
      </c>
      <c r="I35" s="11" t="str">
        <f>VLOOKUP(A35,[1]Лист1!$B:$F,5,0)</f>
        <v>в матрице</v>
      </c>
      <c r="J35" s="10"/>
      <c r="K35" s="10">
        <f t="shared" si="6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/>
      <c r="T35" s="10"/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32</v>
      </c>
      <c r="AA35" s="10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0" t="s">
        <v>31</v>
      </c>
      <c r="C36" s="10"/>
      <c r="D36" s="10"/>
      <c r="E36" s="10"/>
      <c r="F36" s="10"/>
      <c r="G36" s="11">
        <v>0</v>
      </c>
      <c r="H36" s="18">
        <f>VLOOKUP(A36,[1]Лист1!$B:$J,9,0)</f>
        <v>60</v>
      </c>
      <c r="I36" s="11" t="str">
        <f>VLOOKUP(A36,[1]Лист1!$B:$F,5,0)</f>
        <v>в матрице</v>
      </c>
      <c r="J36" s="10"/>
      <c r="K36" s="10">
        <f t="shared" si="6"/>
        <v>0</v>
      </c>
      <c r="L36" s="10"/>
      <c r="M36" s="10"/>
      <c r="N36" s="10"/>
      <c r="O36" s="10">
        <f t="shared" si="2"/>
        <v>0</v>
      </c>
      <c r="P36" s="12"/>
      <c r="Q36" s="12"/>
      <c r="R36" s="10"/>
      <c r="S36" s="10"/>
      <c r="T36" s="10"/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32</v>
      </c>
      <c r="AA36" s="10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65</v>
      </c>
      <c r="B37" s="10" t="s">
        <v>31</v>
      </c>
      <c r="C37" s="10"/>
      <c r="D37" s="10"/>
      <c r="E37" s="10"/>
      <c r="F37" s="10"/>
      <c r="G37" s="11">
        <v>0</v>
      </c>
      <c r="H37" s="18">
        <f>VLOOKUP(A37,[1]Лист1!$B:$J,9,0)</f>
        <v>45</v>
      </c>
      <c r="I37" s="11" t="str">
        <f>VLOOKUP(A37,[1]Лист1!$B:$F,5,0)</f>
        <v>в матрице</v>
      </c>
      <c r="J37" s="10"/>
      <c r="K37" s="10">
        <f t="shared" si="6"/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/>
      <c r="T37" s="10"/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 t="s">
        <v>32</v>
      </c>
      <c r="AA37" s="10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66</v>
      </c>
      <c r="B38" s="10" t="s">
        <v>34</v>
      </c>
      <c r="C38" s="10"/>
      <c r="D38" s="10"/>
      <c r="E38" s="10"/>
      <c r="F38" s="10"/>
      <c r="G38" s="11">
        <v>0</v>
      </c>
      <c r="H38" s="18">
        <f>VLOOKUP(A38,[1]Лист1!$B:$J,9,0)</f>
        <v>60</v>
      </c>
      <c r="I38" s="11" t="str">
        <f>VLOOKUP(A38,[1]Лист1!$B:$F,5,0)</f>
        <v>в матрице (6 дн.)</v>
      </c>
      <c r="J38" s="10"/>
      <c r="K38" s="10">
        <f t="shared" si="6"/>
        <v>0</v>
      </c>
      <c r="L38" s="10"/>
      <c r="M38" s="10"/>
      <c r="N38" s="10"/>
      <c r="O38" s="10">
        <f t="shared" si="2"/>
        <v>0</v>
      </c>
      <c r="P38" s="12"/>
      <c r="Q38" s="12"/>
      <c r="R38" s="10"/>
      <c r="S38" s="10"/>
      <c r="T38" s="10"/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 t="s">
        <v>32</v>
      </c>
      <c r="AA38" s="10">
        <f t="shared" si="3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34</v>
      </c>
      <c r="C39" s="1">
        <v>25.940999999999999</v>
      </c>
      <c r="D39" s="1">
        <v>6.0140000000000002</v>
      </c>
      <c r="E39" s="1">
        <v>3.9590000000000001</v>
      </c>
      <c r="F39" s="1">
        <v>27.995999999999999</v>
      </c>
      <c r="G39" s="6">
        <v>1</v>
      </c>
      <c r="H39" s="16">
        <f>VLOOKUP(A39,[1]Лист1!$B:$J,9,0)</f>
        <v>45</v>
      </c>
      <c r="I39" s="6" t="str">
        <f>VLOOKUP(A39,[1]Лист1!$B:$F,5,0)</f>
        <v>в матрице</v>
      </c>
      <c r="J39" s="1">
        <v>6</v>
      </c>
      <c r="K39" s="1">
        <f t="shared" si="6"/>
        <v>-2.0409999999999999</v>
      </c>
      <c r="L39" s="1"/>
      <c r="M39" s="1"/>
      <c r="N39" s="1"/>
      <c r="O39" s="1">
        <f t="shared" si="2"/>
        <v>0.79180000000000006</v>
      </c>
      <c r="P39" s="5"/>
      <c r="Q39" s="5"/>
      <c r="R39" s="1"/>
      <c r="S39" s="1">
        <f>(F39+P39)/O39</f>
        <v>35.357413488254608</v>
      </c>
      <c r="T39" s="1">
        <f>F39/O39</f>
        <v>35.357413488254608</v>
      </c>
      <c r="U39" s="1">
        <v>1.1881999999999999</v>
      </c>
      <c r="V39" s="1">
        <v>2.7917999999999998</v>
      </c>
      <c r="W39" s="1">
        <v>1.1976</v>
      </c>
      <c r="X39" s="1">
        <v>0.3952</v>
      </c>
      <c r="Y39" s="1">
        <v>7.2733999999999996</v>
      </c>
      <c r="Z39" s="13" t="s">
        <v>36</v>
      </c>
      <c r="AA39" s="1">
        <f t="shared" si="3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68</v>
      </c>
      <c r="B40" s="10" t="s">
        <v>34</v>
      </c>
      <c r="C40" s="10"/>
      <c r="D40" s="10"/>
      <c r="E40" s="10"/>
      <c r="F40" s="10"/>
      <c r="G40" s="11">
        <v>0</v>
      </c>
      <c r="H40" s="18">
        <f>VLOOKUP(A40,[1]Лист1!$B:$J,9,0)</f>
        <v>45</v>
      </c>
      <c r="I40" s="11" t="str">
        <f>VLOOKUP(A40,[1]Лист1!$B:$F,5,0)</f>
        <v>в матрице</v>
      </c>
      <c r="J40" s="10"/>
      <c r="K40" s="10">
        <f t="shared" si="6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/>
      <c r="T40" s="10"/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32</v>
      </c>
      <c r="AA40" s="10">
        <f t="shared" si="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69</v>
      </c>
      <c r="B41" s="10" t="s">
        <v>31</v>
      </c>
      <c r="C41" s="10"/>
      <c r="D41" s="10"/>
      <c r="E41" s="10"/>
      <c r="F41" s="10"/>
      <c r="G41" s="11">
        <v>0</v>
      </c>
      <c r="H41" s="18">
        <f>VLOOKUP(A41,[1]Лист1!$B:$J,9,0)</f>
        <v>45</v>
      </c>
      <c r="I41" s="11" t="str">
        <f>VLOOKUP(A41,[1]Лист1!$B:$F,5,0)</f>
        <v>в матрице</v>
      </c>
      <c r="J41" s="10"/>
      <c r="K41" s="10">
        <f t="shared" si="6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/>
      <c r="T41" s="10"/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32</v>
      </c>
      <c r="AA41" s="10">
        <f t="shared" si="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70</v>
      </c>
      <c r="B42" s="10" t="s">
        <v>34</v>
      </c>
      <c r="C42" s="10"/>
      <c r="D42" s="10"/>
      <c r="E42" s="10"/>
      <c r="F42" s="10"/>
      <c r="G42" s="11">
        <v>0</v>
      </c>
      <c r="H42" s="18">
        <f>VLOOKUP(A42,[1]Лист1!$B:$J,9,0)</f>
        <v>45</v>
      </c>
      <c r="I42" s="11" t="str">
        <f>VLOOKUP(A42,[1]Лист1!$B:$F,5,0)</f>
        <v>в матрице</v>
      </c>
      <c r="J42" s="10"/>
      <c r="K42" s="10">
        <f t="shared" si="6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/>
      <c r="T42" s="10"/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32</v>
      </c>
      <c r="AA42" s="10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71</v>
      </c>
      <c r="B43" s="10" t="s">
        <v>34</v>
      </c>
      <c r="C43" s="10"/>
      <c r="D43" s="10"/>
      <c r="E43" s="10"/>
      <c r="F43" s="10"/>
      <c r="G43" s="11">
        <v>0</v>
      </c>
      <c r="H43" s="18">
        <f>VLOOKUP(A43,[1]Лист1!$B:$J,9,0)</f>
        <v>45</v>
      </c>
      <c r="I43" s="11" t="str">
        <f>VLOOKUP(A43,[1]Лист1!$B:$F,5,0)</f>
        <v>в матрице</v>
      </c>
      <c r="J43" s="10"/>
      <c r="K43" s="10">
        <f t="shared" si="6"/>
        <v>0</v>
      </c>
      <c r="L43" s="10"/>
      <c r="M43" s="10"/>
      <c r="N43" s="10"/>
      <c r="O43" s="10">
        <f t="shared" si="2"/>
        <v>0</v>
      </c>
      <c r="P43" s="12"/>
      <c r="Q43" s="12"/>
      <c r="R43" s="10"/>
      <c r="S43" s="10"/>
      <c r="T43" s="10"/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 t="s">
        <v>32</v>
      </c>
      <c r="AA43" s="10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72</v>
      </c>
      <c r="B44" s="10" t="s">
        <v>31</v>
      </c>
      <c r="C44" s="10"/>
      <c r="D44" s="10"/>
      <c r="E44" s="10"/>
      <c r="F44" s="10"/>
      <c r="G44" s="11">
        <v>0</v>
      </c>
      <c r="H44" s="18">
        <f>VLOOKUP(A44,[1]Лист1!$B:$J,9,0)</f>
        <v>45</v>
      </c>
      <c r="I44" s="11" t="str">
        <f>VLOOKUP(A44,[1]Лист1!$B:$F,5,0)</f>
        <v>в матрице</v>
      </c>
      <c r="J44" s="10"/>
      <c r="K44" s="10">
        <f t="shared" si="6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/>
      <c r="T44" s="10"/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 t="s">
        <v>32</v>
      </c>
      <c r="AA44" s="10">
        <f t="shared" si="3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31</v>
      </c>
      <c r="C45" s="1"/>
      <c r="D45" s="1">
        <v>80</v>
      </c>
      <c r="E45" s="1"/>
      <c r="F45" s="1">
        <v>80</v>
      </c>
      <c r="G45" s="6">
        <v>0.35</v>
      </c>
      <c r="H45" s="16">
        <f>VLOOKUP(A45,[1]Лист1!$B:$J,9,0)</f>
        <v>45</v>
      </c>
      <c r="I45" s="6" t="str">
        <f>VLOOKUP(A45,[1]Лист1!$B:$F,5,0)</f>
        <v>в матрице</v>
      </c>
      <c r="J45" s="1"/>
      <c r="K45" s="1">
        <f t="shared" si="6"/>
        <v>0</v>
      </c>
      <c r="L45" s="1"/>
      <c r="M45" s="1"/>
      <c r="N45" s="1"/>
      <c r="O45" s="1">
        <f t="shared" si="2"/>
        <v>0</v>
      </c>
      <c r="P45" s="5"/>
      <c r="Q45" s="5"/>
      <c r="R45" s="1"/>
      <c r="S45" s="1" t="e">
        <f>(F45+P45)/O45</f>
        <v>#DIV/0!</v>
      </c>
      <c r="T45" s="1" t="e">
        <f>F45/O45</f>
        <v>#DIV/0!</v>
      </c>
      <c r="U45" s="1">
        <v>0</v>
      </c>
      <c r="V45" s="1">
        <v>0</v>
      </c>
      <c r="W45" s="1">
        <v>3.6</v>
      </c>
      <c r="X45" s="1">
        <v>4</v>
      </c>
      <c r="Y45" s="1">
        <v>4.8</v>
      </c>
      <c r="Z45" s="13" t="s">
        <v>36</v>
      </c>
      <c r="AA45" s="1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74</v>
      </c>
      <c r="B46" s="10" t="s">
        <v>31</v>
      </c>
      <c r="C46" s="10"/>
      <c r="D46" s="10"/>
      <c r="E46" s="10"/>
      <c r="F46" s="10"/>
      <c r="G46" s="11">
        <v>0</v>
      </c>
      <c r="H46" s="18">
        <f>VLOOKUP(A46,[1]Лист1!$B:$J,9,0)</f>
        <v>45</v>
      </c>
      <c r="I46" s="11" t="str">
        <f>VLOOKUP(A46,[1]Лист1!$B:$F,5,0)</f>
        <v>в матрице</v>
      </c>
      <c r="J46" s="10"/>
      <c r="K46" s="10">
        <f t="shared" si="6"/>
        <v>0</v>
      </c>
      <c r="L46" s="10"/>
      <c r="M46" s="10"/>
      <c r="N46" s="10"/>
      <c r="O46" s="10">
        <f t="shared" si="2"/>
        <v>0</v>
      </c>
      <c r="P46" s="12"/>
      <c r="Q46" s="12"/>
      <c r="R46" s="10"/>
      <c r="S46" s="10"/>
      <c r="T46" s="10"/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 t="s">
        <v>32</v>
      </c>
      <c r="AA46" s="10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31</v>
      </c>
      <c r="C47" s="1">
        <v>88</v>
      </c>
      <c r="D47" s="1"/>
      <c r="E47" s="1">
        <v>18</v>
      </c>
      <c r="F47" s="1">
        <v>68</v>
      </c>
      <c r="G47" s="6">
        <v>0.35</v>
      </c>
      <c r="H47" s="16">
        <f>VLOOKUP(A47,[1]Лист1!$B:$J,9,0)</f>
        <v>45</v>
      </c>
      <c r="I47" s="6" t="str">
        <f>VLOOKUP(A47,[1]Лист1!$B:$F,5,0)</f>
        <v>в матрице (5 дн.)</v>
      </c>
      <c r="J47" s="1">
        <v>18</v>
      </c>
      <c r="K47" s="1">
        <f t="shared" si="6"/>
        <v>0</v>
      </c>
      <c r="L47" s="1"/>
      <c r="M47" s="1"/>
      <c r="N47" s="1"/>
      <c r="O47" s="1">
        <f t="shared" si="2"/>
        <v>3.6</v>
      </c>
      <c r="P47" s="5"/>
      <c r="Q47" s="5"/>
      <c r="R47" s="1"/>
      <c r="S47" s="1">
        <f t="shared" ref="S47:S48" si="9">(F47+P47)/O47</f>
        <v>18.888888888888889</v>
      </c>
      <c r="T47" s="1">
        <f t="shared" ref="T47:T48" si="10">F47/O47</f>
        <v>18.888888888888889</v>
      </c>
      <c r="U47" s="1">
        <v>4.5999999999999996</v>
      </c>
      <c r="V47" s="1">
        <v>3.6</v>
      </c>
      <c r="W47" s="1">
        <v>3.6</v>
      </c>
      <c r="X47" s="1">
        <v>3.6</v>
      </c>
      <c r="Y47" s="1">
        <v>4.8</v>
      </c>
      <c r="Z47" s="13" t="s">
        <v>36</v>
      </c>
      <c r="AA47" s="1">
        <f t="shared" si="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31</v>
      </c>
      <c r="C48" s="1">
        <v>2</v>
      </c>
      <c r="D48" s="1">
        <v>80</v>
      </c>
      <c r="E48" s="1">
        <v>3</v>
      </c>
      <c r="F48" s="1">
        <v>79</v>
      </c>
      <c r="G48" s="6">
        <v>0.35</v>
      </c>
      <c r="H48" s="16">
        <f>VLOOKUP(A48,[1]Лист1!$B:$J,9,0)</f>
        <v>45</v>
      </c>
      <c r="I48" s="6" t="str">
        <f>VLOOKUP(A48,[1]Лист1!$B:$F,5,0)</f>
        <v>в матрице (5 дн.)</v>
      </c>
      <c r="J48" s="1">
        <v>9</v>
      </c>
      <c r="K48" s="1">
        <f t="shared" si="6"/>
        <v>-6</v>
      </c>
      <c r="L48" s="1"/>
      <c r="M48" s="1"/>
      <c r="N48" s="1"/>
      <c r="O48" s="1">
        <f t="shared" si="2"/>
        <v>0.6</v>
      </c>
      <c r="P48" s="5"/>
      <c r="Q48" s="5"/>
      <c r="R48" s="1"/>
      <c r="S48" s="1">
        <f t="shared" si="9"/>
        <v>131.66666666666669</v>
      </c>
      <c r="T48" s="1">
        <f t="shared" si="10"/>
        <v>131.66666666666669</v>
      </c>
      <c r="U48" s="1">
        <v>2.2000000000000002</v>
      </c>
      <c r="V48" s="1">
        <v>4</v>
      </c>
      <c r="W48" s="1">
        <v>3.2</v>
      </c>
      <c r="X48" s="1">
        <v>3.6</v>
      </c>
      <c r="Y48" s="1">
        <v>4.8</v>
      </c>
      <c r="Z48" s="14" t="s">
        <v>36</v>
      </c>
      <c r="AA48" s="1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77</v>
      </c>
      <c r="B49" s="10" t="s">
        <v>31</v>
      </c>
      <c r="C49" s="10"/>
      <c r="D49" s="10"/>
      <c r="E49" s="10"/>
      <c r="F49" s="10"/>
      <c r="G49" s="11">
        <v>0</v>
      </c>
      <c r="H49" s="18">
        <f>VLOOKUP(A49,[1]Лист1!$B:$J,9,0)</f>
        <v>45</v>
      </c>
      <c r="I49" s="11" t="str">
        <f>VLOOKUP(A49,[1]Лист1!$B:$F,5,0)</f>
        <v>в матрице</v>
      </c>
      <c r="J49" s="10"/>
      <c r="K49" s="10">
        <f t="shared" si="6"/>
        <v>0</v>
      </c>
      <c r="L49" s="10"/>
      <c r="M49" s="10"/>
      <c r="N49" s="10"/>
      <c r="O49" s="10">
        <f t="shared" si="2"/>
        <v>0</v>
      </c>
      <c r="P49" s="12"/>
      <c r="Q49" s="12"/>
      <c r="R49" s="10"/>
      <c r="S49" s="10"/>
      <c r="T49" s="10"/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 t="s">
        <v>32</v>
      </c>
      <c r="AA49" s="10">
        <f t="shared" si="3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78</v>
      </c>
      <c r="B50" s="10" t="s">
        <v>31</v>
      </c>
      <c r="C50" s="10"/>
      <c r="D50" s="10"/>
      <c r="E50" s="10"/>
      <c r="F50" s="10"/>
      <c r="G50" s="11">
        <v>0</v>
      </c>
      <c r="H50" s="18">
        <f>VLOOKUP(A50,[1]Лист1!$B:$J,9,0)</f>
        <v>45</v>
      </c>
      <c r="I50" s="11" t="str">
        <f>VLOOKUP(A50,[1]Лист1!$B:$F,5,0)</f>
        <v>в матрице</v>
      </c>
      <c r="J50" s="10"/>
      <c r="K50" s="10">
        <f t="shared" si="6"/>
        <v>0</v>
      </c>
      <c r="L50" s="10"/>
      <c r="M50" s="10"/>
      <c r="N50" s="10"/>
      <c r="O50" s="10">
        <f t="shared" si="2"/>
        <v>0</v>
      </c>
      <c r="P50" s="12"/>
      <c r="Q50" s="12"/>
      <c r="R50" s="10"/>
      <c r="S50" s="10"/>
      <c r="T50" s="10"/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 t="s">
        <v>32</v>
      </c>
      <c r="AA50" s="10">
        <f t="shared" si="3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31</v>
      </c>
      <c r="C51" s="1">
        <v>31</v>
      </c>
      <c r="D51" s="1">
        <v>70</v>
      </c>
      <c r="E51" s="1">
        <v>20</v>
      </c>
      <c r="F51" s="1">
        <v>81</v>
      </c>
      <c r="G51" s="6">
        <v>0.41</v>
      </c>
      <c r="H51" s="16">
        <f>VLOOKUP(A51,[1]Лист1!$B:$J,9,0)</f>
        <v>45</v>
      </c>
      <c r="I51" s="6" t="str">
        <f>VLOOKUP(A51,[1]Лист1!$B:$F,5,0)</f>
        <v>в матрице (5 дн.)</v>
      </c>
      <c r="J51" s="1">
        <v>20</v>
      </c>
      <c r="K51" s="1">
        <f t="shared" si="6"/>
        <v>0</v>
      </c>
      <c r="L51" s="1"/>
      <c r="M51" s="1"/>
      <c r="N51" s="1"/>
      <c r="O51" s="1">
        <f t="shared" si="2"/>
        <v>4</v>
      </c>
      <c r="P51" s="5"/>
      <c r="Q51" s="5"/>
      <c r="R51" s="1"/>
      <c r="S51" s="1">
        <f t="shared" ref="S51:S52" si="11">(F51+P51)/O51</f>
        <v>20.25</v>
      </c>
      <c r="T51" s="1">
        <f t="shared" ref="T51:T52" si="12">F51/O51</f>
        <v>20.25</v>
      </c>
      <c r="U51" s="1">
        <v>5.4</v>
      </c>
      <c r="V51" s="1">
        <v>9.4</v>
      </c>
      <c r="W51" s="1">
        <v>0.4</v>
      </c>
      <c r="X51" s="1">
        <v>0</v>
      </c>
      <c r="Y51" s="1">
        <v>14</v>
      </c>
      <c r="Z51" s="14" t="s">
        <v>104</v>
      </c>
      <c r="AA51" s="1">
        <f t="shared" si="3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31</v>
      </c>
      <c r="C52" s="1">
        <v>50</v>
      </c>
      <c r="D52" s="1"/>
      <c r="E52" s="1">
        <v>6</v>
      </c>
      <c r="F52" s="1"/>
      <c r="G52" s="6">
        <v>0.41</v>
      </c>
      <c r="H52" s="16">
        <f>VLOOKUP(A52,[1]Лист1!$B:$J,9,0)</f>
        <v>45</v>
      </c>
      <c r="I52" s="6" t="str">
        <f>VLOOKUP(A52,[1]Лист1!$B:$F,5,0)</f>
        <v>в матрице</v>
      </c>
      <c r="J52" s="1">
        <v>11</v>
      </c>
      <c r="K52" s="1">
        <f t="shared" si="6"/>
        <v>-5</v>
      </c>
      <c r="L52" s="1"/>
      <c r="M52" s="1"/>
      <c r="N52" s="1"/>
      <c r="O52" s="1">
        <f t="shared" si="2"/>
        <v>1.2</v>
      </c>
      <c r="P52" s="5">
        <v>30</v>
      </c>
      <c r="Q52" s="5"/>
      <c r="R52" s="1"/>
      <c r="S52" s="1">
        <f t="shared" si="11"/>
        <v>25</v>
      </c>
      <c r="T52" s="1">
        <f t="shared" si="12"/>
        <v>0</v>
      </c>
      <c r="U52" s="1">
        <v>3.8</v>
      </c>
      <c r="V52" s="1">
        <v>6</v>
      </c>
      <c r="W52" s="1">
        <v>1.4</v>
      </c>
      <c r="X52" s="1">
        <v>0</v>
      </c>
      <c r="Y52" s="1">
        <v>0</v>
      </c>
      <c r="Z52" s="1"/>
      <c r="AA52" s="1">
        <f t="shared" si="3"/>
        <v>12.299999999999999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81</v>
      </c>
      <c r="B53" s="10" t="s">
        <v>34</v>
      </c>
      <c r="C53" s="10"/>
      <c r="D53" s="10"/>
      <c r="E53" s="10"/>
      <c r="F53" s="10"/>
      <c r="G53" s="11">
        <v>0</v>
      </c>
      <c r="H53" s="18">
        <f>VLOOKUP(A53,[1]Лист1!$B:$J,9,0)</f>
        <v>30</v>
      </c>
      <c r="I53" s="11" t="str">
        <f>VLOOKUP(A53,[1]Лист1!$B:$F,5,0)</f>
        <v>в матрице</v>
      </c>
      <c r="J53" s="10"/>
      <c r="K53" s="10">
        <f t="shared" si="6"/>
        <v>0</v>
      </c>
      <c r="L53" s="10"/>
      <c r="M53" s="10"/>
      <c r="N53" s="10"/>
      <c r="O53" s="10">
        <f t="shared" si="2"/>
        <v>0</v>
      </c>
      <c r="P53" s="12"/>
      <c r="Q53" s="12"/>
      <c r="R53" s="10"/>
      <c r="S53" s="10"/>
      <c r="T53" s="10"/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32</v>
      </c>
      <c r="AA53" s="10">
        <f t="shared" si="3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82</v>
      </c>
      <c r="B54" s="10" t="s">
        <v>34</v>
      </c>
      <c r="C54" s="10"/>
      <c r="D54" s="10"/>
      <c r="E54" s="10"/>
      <c r="F54" s="10"/>
      <c r="G54" s="11">
        <v>0</v>
      </c>
      <c r="H54" s="18">
        <f>VLOOKUP(A54,[1]Лист1!$B:$J,9,0)</f>
        <v>45</v>
      </c>
      <c r="I54" s="11" t="str">
        <f>VLOOKUP(A54,[1]Лист1!$B:$F,5,0)</f>
        <v>в матрице</v>
      </c>
      <c r="J54" s="10"/>
      <c r="K54" s="10">
        <f t="shared" si="6"/>
        <v>0</v>
      </c>
      <c r="L54" s="10"/>
      <c r="M54" s="10"/>
      <c r="N54" s="10"/>
      <c r="O54" s="10">
        <f t="shared" si="2"/>
        <v>0</v>
      </c>
      <c r="P54" s="12"/>
      <c r="Q54" s="12"/>
      <c r="R54" s="10"/>
      <c r="S54" s="10"/>
      <c r="T54" s="10"/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32</v>
      </c>
      <c r="AA54" s="10">
        <f t="shared" si="3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83</v>
      </c>
      <c r="B55" s="10" t="s">
        <v>34</v>
      </c>
      <c r="C55" s="10"/>
      <c r="D55" s="10"/>
      <c r="E55" s="10"/>
      <c r="F55" s="10"/>
      <c r="G55" s="11">
        <v>0</v>
      </c>
      <c r="H55" s="18">
        <f>VLOOKUP(A55,[1]Лист1!$B:$J,9,0)</f>
        <v>45</v>
      </c>
      <c r="I55" s="11" t="str">
        <f>VLOOKUP(A55,[1]Лист1!$B:$F,5,0)</f>
        <v>в матрице</v>
      </c>
      <c r="J55" s="10"/>
      <c r="K55" s="10">
        <f t="shared" si="6"/>
        <v>0</v>
      </c>
      <c r="L55" s="10"/>
      <c r="M55" s="10"/>
      <c r="N55" s="10"/>
      <c r="O55" s="10">
        <f t="shared" si="2"/>
        <v>0</v>
      </c>
      <c r="P55" s="12"/>
      <c r="Q55" s="12"/>
      <c r="R55" s="10"/>
      <c r="S55" s="10"/>
      <c r="T55" s="10"/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 t="s">
        <v>32</v>
      </c>
      <c r="AA55" s="10">
        <f t="shared" si="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/>
      <c r="D56" s="1">
        <v>24</v>
      </c>
      <c r="E56" s="1"/>
      <c r="F56" s="1">
        <v>24</v>
      </c>
      <c r="G56" s="6">
        <v>0.28000000000000003</v>
      </c>
      <c r="H56" s="16">
        <f>VLOOKUP(A56,[1]Лист1!$B:$J,9,0)</f>
        <v>45</v>
      </c>
      <c r="I56" s="6" t="str">
        <f>VLOOKUP(A56,[1]Лист1!$B:$F,5,0)</f>
        <v>в матрице</v>
      </c>
      <c r="J56" s="1"/>
      <c r="K56" s="1">
        <f t="shared" si="6"/>
        <v>0</v>
      </c>
      <c r="L56" s="1"/>
      <c r="M56" s="1"/>
      <c r="N56" s="1"/>
      <c r="O56" s="1">
        <f t="shared" si="2"/>
        <v>0</v>
      </c>
      <c r="P56" s="5"/>
      <c r="Q56" s="5"/>
      <c r="R56" s="1"/>
      <c r="S56" s="1" t="e">
        <f>(F56+P56)/O56</f>
        <v>#DIV/0!</v>
      </c>
      <c r="T56" s="1" t="e">
        <f>F56/O56</f>
        <v>#DIV/0!</v>
      </c>
      <c r="U56" s="1">
        <v>1</v>
      </c>
      <c r="V56" s="1">
        <v>2.2000000000000002</v>
      </c>
      <c r="W56" s="1">
        <v>0</v>
      </c>
      <c r="X56" s="1">
        <v>0</v>
      </c>
      <c r="Y56" s="1">
        <v>0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85</v>
      </c>
      <c r="B57" s="10" t="s">
        <v>31</v>
      </c>
      <c r="C57" s="10"/>
      <c r="D57" s="10"/>
      <c r="E57" s="10"/>
      <c r="F57" s="10"/>
      <c r="G57" s="11">
        <v>0</v>
      </c>
      <c r="H57" s="18">
        <f>VLOOKUP(A57,[1]Лист1!$B:$J,9,0)</f>
        <v>45</v>
      </c>
      <c r="I57" s="11" t="str">
        <f>VLOOKUP(A57,[1]Лист1!$B:$F,5,0)</f>
        <v>в матрице</v>
      </c>
      <c r="J57" s="10"/>
      <c r="K57" s="10">
        <f t="shared" si="6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/>
      <c r="T57" s="10"/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 t="s">
        <v>32</v>
      </c>
      <c r="AA57" s="10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86</v>
      </c>
      <c r="B58" s="10" t="s">
        <v>31</v>
      </c>
      <c r="C58" s="10"/>
      <c r="D58" s="10"/>
      <c r="E58" s="10"/>
      <c r="F58" s="10"/>
      <c r="G58" s="11">
        <v>0</v>
      </c>
      <c r="H58" s="18">
        <f>VLOOKUP(A58,[1]Лист1!$B:$J,9,0)</f>
        <v>45</v>
      </c>
      <c r="I58" s="11" t="str">
        <f>VLOOKUP(A58,[1]Лист1!$B:$F,5,0)</f>
        <v>в матрице</v>
      </c>
      <c r="J58" s="10"/>
      <c r="K58" s="10">
        <f t="shared" ref="K58:K75" si="13">E58-J58</f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/>
      <c r="T58" s="10"/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32</v>
      </c>
      <c r="AA58" s="10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87</v>
      </c>
      <c r="B59" s="10" t="s">
        <v>31</v>
      </c>
      <c r="C59" s="10"/>
      <c r="D59" s="10"/>
      <c r="E59" s="10"/>
      <c r="F59" s="10"/>
      <c r="G59" s="11">
        <v>0</v>
      </c>
      <c r="H59" s="18">
        <f>VLOOKUP(A59,[1]Лист1!$B:$J,9,0)</f>
        <v>120</v>
      </c>
      <c r="I59" s="11" t="str">
        <f>VLOOKUP(A59,[1]Лист1!$B:$F,5,0)</f>
        <v>в матрице</v>
      </c>
      <c r="J59" s="10"/>
      <c r="K59" s="10">
        <f t="shared" si="13"/>
        <v>0</v>
      </c>
      <c r="L59" s="10"/>
      <c r="M59" s="10"/>
      <c r="N59" s="10"/>
      <c r="O59" s="10">
        <f t="shared" ref="O59:O92" si="14">E59/5</f>
        <v>0</v>
      </c>
      <c r="P59" s="12"/>
      <c r="Q59" s="12"/>
      <c r="R59" s="10"/>
      <c r="S59" s="10"/>
      <c r="T59" s="10"/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32</v>
      </c>
      <c r="AA59" s="10">
        <f t="shared" ref="AA59:AA92" si="15">P59*G59</f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88</v>
      </c>
      <c r="B60" s="10" t="s">
        <v>34</v>
      </c>
      <c r="C60" s="10"/>
      <c r="D60" s="10"/>
      <c r="E60" s="10"/>
      <c r="F60" s="10"/>
      <c r="G60" s="11">
        <v>0</v>
      </c>
      <c r="H60" s="18">
        <f>VLOOKUP(A60,[1]Лист1!$B:$J,9,0)</f>
        <v>45</v>
      </c>
      <c r="I60" s="11" t="str">
        <f>VLOOKUP(A60,[1]Лист1!$B:$F,5,0)</f>
        <v>в матрице</v>
      </c>
      <c r="J60" s="10"/>
      <c r="K60" s="10">
        <f t="shared" si="13"/>
        <v>0</v>
      </c>
      <c r="L60" s="10"/>
      <c r="M60" s="10"/>
      <c r="N60" s="10"/>
      <c r="O60" s="10">
        <f t="shared" si="14"/>
        <v>0</v>
      </c>
      <c r="P60" s="12"/>
      <c r="Q60" s="12"/>
      <c r="R60" s="10"/>
      <c r="S60" s="10"/>
      <c r="T60" s="10"/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32</v>
      </c>
      <c r="AA60" s="10">
        <f t="shared" si="1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89</v>
      </c>
      <c r="B61" s="10" t="s">
        <v>31</v>
      </c>
      <c r="C61" s="10"/>
      <c r="D61" s="10"/>
      <c r="E61" s="10"/>
      <c r="F61" s="10"/>
      <c r="G61" s="11">
        <v>0</v>
      </c>
      <c r="H61" s="18">
        <f>VLOOKUP(A61,[1]Лист1!$B:$J,9,0)</f>
        <v>45</v>
      </c>
      <c r="I61" s="11" t="str">
        <f>VLOOKUP(A61,[1]Лист1!$B:$F,5,0)</f>
        <v>в матрице</v>
      </c>
      <c r="J61" s="10"/>
      <c r="K61" s="10">
        <f t="shared" si="13"/>
        <v>0</v>
      </c>
      <c r="L61" s="10"/>
      <c r="M61" s="10"/>
      <c r="N61" s="10"/>
      <c r="O61" s="10">
        <f t="shared" si="14"/>
        <v>0</v>
      </c>
      <c r="P61" s="12"/>
      <c r="Q61" s="12"/>
      <c r="R61" s="10"/>
      <c r="S61" s="10"/>
      <c r="T61" s="10"/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32</v>
      </c>
      <c r="AA61" s="10">
        <f t="shared" si="1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90</v>
      </c>
      <c r="B62" s="10" t="s">
        <v>31</v>
      </c>
      <c r="C62" s="10"/>
      <c r="D62" s="10"/>
      <c r="E62" s="10"/>
      <c r="F62" s="10"/>
      <c r="G62" s="11">
        <v>0</v>
      </c>
      <c r="H62" s="18">
        <f>VLOOKUP(A62,[1]Лист1!$B:$J,9,0)</f>
        <v>45</v>
      </c>
      <c r="I62" s="11" t="str">
        <f>VLOOKUP(A62,[1]Лист1!$B:$F,5,0)</f>
        <v>в матрице</v>
      </c>
      <c r="J62" s="10"/>
      <c r="K62" s="10">
        <f t="shared" si="13"/>
        <v>0</v>
      </c>
      <c r="L62" s="10"/>
      <c r="M62" s="10"/>
      <c r="N62" s="10"/>
      <c r="O62" s="10">
        <f t="shared" si="14"/>
        <v>0</v>
      </c>
      <c r="P62" s="12"/>
      <c r="Q62" s="12"/>
      <c r="R62" s="10"/>
      <c r="S62" s="10"/>
      <c r="T62" s="10"/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 t="s">
        <v>32</v>
      </c>
      <c r="AA62" s="10">
        <f t="shared" si="1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91</v>
      </c>
      <c r="B63" s="10" t="s">
        <v>34</v>
      </c>
      <c r="C63" s="10"/>
      <c r="D63" s="10"/>
      <c r="E63" s="10"/>
      <c r="F63" s="10"/>
      <c r="G63" s="11">
        <v>0</v>
      </c>
      <c r="H63" s="18">
        <f>VLOOKUP(A63,[1]Лист1!$B:$J,9,0)</f>
        <v>45</v>
      </c>
      <c r="I63" s="11" t="str">
        <f>VLOOKUP(A63,[1]Лист1!$B:$F,5,0)</f>
        <v>в матрице</v>
      </c>
      <c r="J63" s="10"/>
      <c r="K63" s="10">
        <f t="shared" si="13"/>
        <v>0</v>
      </c>
      <c r="L63" s="10"/>
      <c r="M63" s="10"/>
      <c r="N63" s="10"/>
      <c r="O63" s="10">
        <f t="shared" si="14"/>
        <v>0</v>
      </c>
      <c r="P63" s="12"/>
      <c r="Q63" s="12"/>
      <c r="R63" s="10"/>
      <c r="S63" s="10"/>
      <c r="T63" s="10"/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32</v>
      </c>
      <c r="AA63" s="10">
        <f t="shared" si="1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92</v>
      </c>
      <c r="B64" s="10" t="s">
        <v>31</v>
      </c>
      <c r="C64" s="10"/>
      <c r="D64" s="10"/>
      <c r="E64" s="10"/>
      <c r="F64" s="10"/>
      <c r="G64" s="11">
        <v>0</v>
      </c>
      <c r="H64" s="18">
        <f>VLOOKUP(A64,[1]Лист1!$B:$J,9,0)</f>
        <v>45</v>
      </c>
      <c r="I64" s="11" t="str">
        <f>VLOOKUP(A64,[1]Лист1!$B:$F,5,0)</f>
        <v>в матрице</v>
      </c>
      <c r="J64" s="10"/>
      <c r="K64" s="10">
        <f t="shared" si="13"/>
        <v>0</v>
      </c>
      <c r="L64" s="10"/>
      <c r="M64" s="10"/>
      <c r="N64" s="10"/>
      <c r="O64" s="10">
        <f t="shared" si="14"/>
        <v>0</v>
      </c>
      <c r="P64" s="12"/>
      <c r="Q64" s="12"/>
      <c r="R64" s="10"/>
      <c r="S64" s="10"/>
      <c r="T64" s="10"/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32</v>
      </c>
      <c r="AA64" s="10">
        <f t="shared" si="1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93</v>
      </c>
      <c r="B65" s="10" t="s">
        <v>34</v>
      </c>
      <c r="C65" s="10"/>
      <c r="D65" s="10"/>
      <c r="E65" s="10"/>
      <c r="F65" s="10"/>
      <c r="G65" s="11">
        <v>0</v>
      </c>
      <c r="H65" s="18">
        <f>VLOOKUP(A65,[1]Лист1!$B:$J,9,0)</f>
        <v>45</v>
      </c>
      <c r="I65" s="11" t="str">
        <f>VLOOKUP(A65,[1]Лист1!$B:$F,5,0)</f>
        <v>в матрице</v>
      </c>
      <c r="J65" s="10"/>
      <c r="K65" s="10">
        <f t="shared" si="13"/>
        <v>0</v>
      </c>
      <c r="L65" s="10"/>
      <c r="M65" s="10"/>
      <c r="N65" s="10"/>
      <c r="O65" s="10">
        <f t="shared" si="14"/>
        <v>0</v>
      </c>
      <c r="P65" s="12"/>
      <c r="Q65" s="12"/>
      <c r="R65" s="10"/>
      <c r="S65" s="10"/>
      <c r="T65" s="10"/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 t="s">
        <v>32</v>
      </c>
      <c r="AA65" s="10">
        <f t="shared" si="1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94</v>
      </c>
      <c r="B66" s="10" t="s">
        <v>31</v>
      </c>
      <c r="C66" s="10"/>
      <c r="D66" s="10"/>
      <c r="E66" s="10"/>
      <c r="F66" s="10"/>
      <c r="G66" s="11">
        <v>0</v>
      </c>
      <c r="H66" s="18">
        <f>VLOOKUP(A66,[1]Лист1!$B:$J,9,0)</f>
        <v>45</v>
      </c>
      <c r="I66" s="11" t="str">
        <f>VLOOKUP(A66,[1]Лист1!$B:$F,5,0)</f>
        <v>в матрице</v>
      </c>
      <c r="J66" s="10"/>
      <c r="K66" s="10">
        <f t="shared" si="13"/>
        <v>0</v>
      </c>
      <c r="L66" s="10"/>
      <c r="M66" s="10"/>
      <c r="N66" s="10"/>
      <c r="O66" s="10">
        <f t="shared" si="14"/>
        <v>0</v>
      </c>
      <c r="P66" s="12"/>
      <c r="Q66" s="12"/>
      <c r="R66" s="10"/>
      <c r="S66" s="10"/>
      <c r="T66" s="10"/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 t="s">
        <v>32</v>
      </c>
      <c r="AA66" s="10">
        <f t="shared" si="1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0" t="s">
        <v>31</v>
      </c>
      <c r="C67" s="10"/>
      <c r="D67" s="10"/>
      <c r="E67" s="10"/>
      <c r="F67" s="10"/>
      <c r="G67" s="11">
        <v>0</v>
      </c>
      <c r="H67" s="18">
        <f>VLOOKUP(A67,[1]Лист1!$B:$J,9,0)</f>
        <v>45</v>
      </c>
      <c r="I67" s="11" t="str">
        <f>VLOOKUP(A67,[1]Лист1!$B:$F,5,0)</f>
        <v>в матрице</v>
      </c>
      <c r="J67" s="10"/>
      <c r="K67" s="10">
        <f t="shared" si="13"/>
        <v>0</v>
      </c>
      <c r="L67" s="10"/>
      <c r="M67" s="10"/>
      <c r="N67" s="10"/>
      <c r="O67" s="10">
        <f t="shared" si="14"/>
        <v>0</v>
      </c>
      <c r="P67" s="12"/>
      <c r="Q67" s="12"/>
      <c r="R67" s="10"/>
      <c r="S67" s="10"/>
      <c r="T67" s="10"/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32</v>
      </c>
      <c r="AA67" s="10">
        <f t="shared" si="1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0" t="s">
        <v>31</v>
      </c>
      <c r="C68" s="10"/>
      <c r="D68" s="10"/>
      <c r="E68" s="10"/>
      <c r="F68" s="10"/>
      <c r="G68" s="11">
        <v>0</v>
      </c>
      <c r="H68" s="18">
        <f>VLOOKUP(A68,[1]Лист1!$B:$J,9,0)</f>
        <v>45</v>
      </c>
      <c r="I68" s="11" t="str">
        <f>VLOOKUP(A68,[1]Лист1!$B:$F,5,0)</f>
        <v>в матрице</v>
      </c>
      <c r="J68" s="10"/>
      <c r="K68" s="10">
        <f t="shared" si="13"/>
        <v>0</v>
      </c>
      <c r="L68" s="10"/>
      <c r="M68" s="10"/>
      <c r="N68" s="10"/>
      <c r="O68" s="10">
        <f t="shared" si="14"/>
        <v>0</v>
      </c>
      <c r="P68" s="12"/>
      <c r="Q68" s="12"/>
      <c r="R68" s="10"/>
      <c r="S68" s="10"/>
      <c r="T68" s="10"/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 t="s">
        <v>32</v>
      </c>
      <c r="AA68" s="10">
        <f t="shared" si="1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0" t="s">
        <v>31</v>
      </c>
      <c r="C69" s="10"/>
      <c r="D69" s="10"/>
      <c r="E69" s="10"/>
      <c r="F69" s="10"/>
      <c r="G69" s="11">
        <v>0</v>
      </c>
      <c r="H69" s="18">
        <f>VLOOKUP(A69,[1]Лист1!$B:$J,9,0)</f>
        <v>45</v>
      </c>
      <c r="I69" s="11" t="str">
        <f>VLOOKUP(A69,[1]Лист1!$B:$F,5,0)</f>
        <v>в матрице</v>
      </c>
      <c r="J69" s="10"/>
      <c r="K69" s="10">
        <f t="shared" si="13"/>
        <v>0</v>
      </c>
      <c r="L69" s="10"/>
      <c r="M69" s="10"/>
      <c r="N69" s="10"/>
      <c r="O69" s="10">
        <f t="shared" si="14"/>
        <v>0</v>
      </c>
      <c r="P69" s="12"/>
      <c r="Q69" s="12"/>
      <c r="R69" s="10"/>
      <c r="S69" s="10"/>
      <c r="T69" s="10"/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32</v>
      </c>
      <c r="AA69" s="10">
        <f t="shared" si="1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0" t="s">
        <v>31</v>
      </c>
      <c r="C70" s="10"/>
      <c r="D70" s="10"/>
      <c r="E70" s="10"/>
      <c r="F70" s="10"/>
      <c r="G70" s="11">
        <v>0</v>
      </c>
      <c r="H70" s="18">
        <f>VLOOKUP(A70,[1]Лист1!$B:$J,9,0)</f>
        <v>45</v>
      </c>
      <c r="I70" s="11" t="str">
        <f>VLOOKUP(A70,[1]Лист1!$B:$F,5,0)</f>
        <v>в матрице</v>
      </c>
      <c r="J70" s="10"/>
      <c r="K70" s="10">
        <f t="shared" si="13"/>
        <v>0</v>
      </c>
      <c r="L70" s="10"/>
      <c r="M70" s="10"/>
      <c r="N70" s="10"/>
      <c r="O70" s="10">
        <f t="shared" si="14"/>
        <v>0</v>
      </c>
      <c r="P70" s="12"/>
      <c r="Q70" s="12"/>
      <c r="R70" s="10"/>
      <c r="S70" s="10"/>
      <c r="T70" s="10"/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32</v>
      </c>
      <c r="AA70" s="10">
        <f t="shared" si="1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0" t="s">
        <v>31</v>
      </c>
      <c r="C71" s="10"/>
      <c r="D71" s="10"/>
      <c r="E71" s="10"/>
      <c r="F71" s="10"/>
      <c r="G71" s="11">
        <v>0</v>
      </c>
      <c r="H71" s="18">
        <f>VLOOKUP(A71,[1]Лист1!$B:$J,9,0)</f>
        <v>60</v>
      </c>
      <c r="I71" s="11" t="str">
        <f>VLOOKUP(A71,[1]Лист1!$B:$F,5,0)</f>
        <v>в матрице</v>
      </c>
      <c r="J71" s="10"/>
      <c r="K71" s="10">
        <f t="shared" si="13"/>
        <v>0</v>
      </c>
      <c r="L71" s="10"/>
      <c r="M71" s="10"/>
      <c r="N71" s="10"/>
      <c r="O71" s="10">
        <f t="shared" si="14"/>
        <v>0</v>
      </c>
      <c r="P71" s="12"/>
      <c r="Q71" s="12"/>
      <c r="R71" s="10"/>
      <c r="S71" s="10"/>
      <c r="T71" s="10"/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 t="s">
        <v>32</v>
      </c>
      <c r="AA71" s="10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0" t="s">
        <v>31</v>
      </c>
      <c r="C72" s="10"/>
      <c r="D72" s="10"/>
      <c r="E72" s="10"/>
      <c r="F72" s="10"/>
      <c r="G72" s="11">
        <v>0</v>
      </c>
      <c r="H72" s="18">
        <f>VLOOKUP(A72,[1]Лист1!$B:$J,9,0)</f>
        <v>60</v>
      </c>
      <c r="I72" s="11" t="str">
        <f>VLOOKUP(A72,[1]Лист1!$B:$F,5,0)</f>
        <v>в матрице</v>
      </c>
      <c r="J72" s="10"/>
      <c r="K72" s="10">
        <f t="shared" si="13"/>
        <v>0</v>
      </c>
      <c r="L72" s="10"/>
      <c r="M72" s="10"/>
      <c r="N72" s="10"/>
      <c r="O72" s="10">
        <f t="shared" si="14"/>
        <v>0</v>
      </c>
      <c r="P72" s="12"/>
      <c r="Q72" s="12"/>
      <c r="R72" s="10"/>
      <c r="S72" s="10"/>
      <c r="T72" s="10"/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32</v>
      </c>
      <c r="AA72" s="10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0" t="s">
        <v>31</v>
      </c>
      <c r="C73" s="10"/>
      <c r="D73" s="10"/>
      <c r="E73" s="10"/>
      <c r="F73" s="10"/>
      <c r="G73" s="11">
        <v>0</v>
      </c>
      <c r="H73" s="18">
        <f>VLOOKUP(A73,[1]Лист1!$B:$J,9,0)</f>
        <v>60</v>
      </c>
      <c r="I73" s="11" t="str">
        <f>VLOOKUP(A73,[1]Лист1!$B:$F,5,0)</f>
        <v>в матрице</v>
      </c>
      <c r="J73" s="10"/>
      <c r="K73" s="10">
        <f t="shared" si="13"/>
        <v>0</v>
      </c>
      <c r="L73" s="10"/>
      <c r="M73" s="10"/>
      <c r="N73" s="10"/>
      <c r="O73" s="10">
        <f t="shared" si="14"/>
        <v>0</v>
      </c>
      <c r="P73" s="12"/>
      <c r="Q73" s="12"/>
      <c r="R73" s="10"/>
      <c r="S73" s="10"/>
      <c r="T73" s="10"/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32</v>
      </c>
      <c r="AA73" s="10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34</v>
      </c>
      <c r="C74" s="1">
        <v>70.322999999999993</v>
      </c>
      <c r="D74" s="1"/>
      <c r="E74" s="1">
        <v>50.118000000000002</v>
      </c>
      <c r="F74" s="1">
        <v>14.1</v>
      </c>
      <c r="G74" s="6">
        <v>1</v>
      </c>
      <c r="H74" s="16">
        <f>VLOOKUP(A74,[1]Лист1!$B:$J,9,0)</f>
        <v>45</v>
      </c>
      <c r="I74" s="6" t="str">
        <f>VLOOKUP(A74,[1]Лист1!$B:$F,5,0)</f>
        <v>в матрице (5 дн.)</v>
      </c>
      <c r="J74" s="1">
        <v>89</v>
      </c>
      <c r="K74" s="1">
        <f t="shared" si="13"/>
        <v>-38.881999999999998</v>
      </c>
      <c r="L74" s="1"/>
      <c r="M74" s="1"/>
      <c r="N74" s="1"/>
      <c r="O74" s="1">
        <f t="shared" si="14"/>
        <v>10.0236</v>
      </c>
      <c r="P74" s="5">
        <f>11*O74-F74</f>
        <v>96.159600000000012</v>
      </c>
      <c r="Q74" s="5"/>
      <c r="R74" s="1"/>
      <c r="S74" s="1">
        <f>(F74+P74)/O74</f>
        <v>11</v>
      </c>
      <c r="T74" s="1">
        <f>F74/O74</f>
        <v>1.4066802346462348</v>
      </c>
      <c r="U74" s="1">
        <v>0.81679999999999997</v>
      </c>
      <c r="V74" s="1">
        <v>4.5655999999999999</v>
      </c>
      <c r="W74" s="1">
        <v>1.2363999999999999</v>
      </c>
      <c r="X74" s="1">
        <v>1.6524000000000001</v>
      </c>
      <c r="Y74" s="1">
        <v>0</v>
      </c>
      <c r="Z74" s="1"/>
      <c r="AA74" s="1">
        <f t="shared" si="15"/>
        <v>96.159600000000012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0" t="s">
        <v>34</v>
      </c>
      <c r="C75" s="10"/>
      <c r="D75" s="10"/>
      <c r="E75" s="10"/>
      <c r="F75" s="10"/>
      <c r="G75" s="11">
        <v>0</v>
      </c>
      <c r="H75" s="18">
        <f>VLOOKUP(A75,[1]Лист1!$B:$J,9,0)</f>
        <v>60</v>
      </c>
      <c r="I75" s="11" t="str">
        <f>VLOOKUP(A75,[1]Лист1!$B:$F,5,0)</f>
        <v>в матрице (6 дн.)</v>
      </c>
      <c r="J75" s="10"/>
      <c r="K75" s="10">
        <f t="shared" si="13"/>
        <v>0</v>
      </c>
      <c r="L75" s="10"/>
      <c r="M75" s="10"/>
      <c r="N75" s="10"/>
      <c r="O75" s="10">
        <f t="shared" si="14"/>
        <v>0</v>
      </c>
      <c r="P75" s="12"/>
      <c r="Q75" s="12"/>
      <c r="R75" s="10"/>
      <c r="S75" s="10"/>
      <c r="T75" s="10"/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32</v>
      </c>
      <c r="AA75" s="10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106</v>
      </c>
      <c r="B76" s="10" t="s">
        <v>31</v>
      </c>
      <c r="C76" s="10"/>
      <c r="D76" s="10"/>
      <c r="E76" s="10"/>
      <c r="F76" s="10"/>
      <c r="G76" s="11">
        <v>0</v>
      </c>
      <c r="H76" s="18">
        <f>VLOOKUP(A76,[1]Лист1!$B:$J,9,0)</f>
        <v>60</v>
      </c>
      <c r="I76" s="11" t="str">
        <f>VLOOKUP(A76,[1]Лист1!$B:$F,5,0)</f>
        <v>в матрице</v>
      </c>
      <c r="J76" s="10"/>
      <c r="K76" s="10"/>
      <c r="L76" s="10"/>
      <c r="M76" s="10"/>
      <c r="N76" s="10"/>
      <c r="O76" s="10">
        <f t="shared" si="14"/>
        <v>0</v>
      </c>
      <c r="P76" s="10"/>
      <c r="Q76" s="10"/>
      <c r="R76" s="10"/>
      <c r="S76" s="10"/>
      <c r="T76" s="10"/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32</v>
      </c>
      <c r="AA76" s="10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107</v>
      </c>
      <c r="B77" s="10" t="s">
        <v>31</v>
      </c>
      <c r="C77" s="10"/>
      <c r="D77" s="10"/>
      <c r="E77" s="10"/>
      <c r="F77" s="10"/>
      <c r="G77" s="11">
        <v>0</v>
      </c>
      <c r="H77" s="18">
        <f>VLOOKUP(A77,[1]Лист1!$B:$J,9,0)</f>
        <v>45</v>
      </c>
      <c r="I77" s="11" t="str">
        <f>VLOOKUP(A77,[1]Лист1!$B:$F,5,0)</f>
        <v>в матрице</v>
      </c>
      <c r="J77" s="10"/>
      <c r="K77" s="10"/>
      <c r="L77" s="10"/>
      <c r="M77" s="10"/>
      <c r="N77" s="10"/>
      <c r="O77" s="10">
        <f t="shared" si="14"/>
        <v>0</v>
      </c>
      <c r="P77" s="10"/>
      <c r="Q77" s="10"/>
      <c r="R77" s="10"/>
      <c r="S77" s="10"/>
      <c r="T77" s="10"/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32</v>
      </c>
      <c r="AA77" s="10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108</v>
      </c>
      <c r="B78" s="10" t="s">
        <v>31</v>
      </c>
      <c r="C78" s="10"/>
      <c r="D78" s="10"/>
      <c r="E78" s="10"/>
      <c r="F78" s="10"/>
      <c r="G78" s="11">
        <v>0</v>
      </c>
      <c r="H78" s="18">
        <f>VLOOKUP(A78,[1]Лист1!$B:$J,9,0)</f>
        <v>60</v>
      </c>
      <c r="I78" s="11" t="str">
        <f>VLOOKUP(A78,[1]Лист1!$B:$F,5,0)</f>
        <v>в матрице</v>
      </c>
      <c r="J78" s="10"/>
      <c r="K78" s="10"/>
      <c r="L78" s="10"/>
      <c r="M78" s="10"/>
      <c r="N78" s="10"/>
      <c r="O78" s="10">
        <f t="shared" si="14"/>
        <v>0</v>
      </c>
      <c r="P78" s="10"/>
      <c r="Q78" s="10"/>
      <c r="R78" s="10"/>
      <c r="S78" s="10"/>
      <c r="T78" s="10"/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32</v>
      </c>
      <c r="AA78" s="10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0" t="s">
        <v>31</v>
      </c>
      <c r="C79" s="10"/>
      <c r="D79" s="10"/>
      <c r="E79" s="10"/>
      <c r="F79" s="10"/>
      <c r="G79" s="11">
        <v>0</v>
      </c>
      <c r="H79" s="18">
        <f>VLOOKUP(A79,[1]Лист1!$B:$J,9,0)</f>
        <v>60</v>
      </c>
      <c r="I79" s="11" t="str">
        <f>VLOOKUP(A79,[1]Лист1!$B:$F,5,0)</f>
        <v>в матрице</v>
      </c>
      <c r="J79" s="10"/>
      <c r="K79" s="10"/>
      <c r="L79" s="10"/>
      <c r="M79" s="10"/>
      <c r="N79" s="10"/>
      <c r="O79" s="10">
        <f t="shared" si="14"/>
        <v>0</v>
      </c>
      <c r="P79" s="10"/>
      <c r="Q79" s="10"/>
      <c r="R79" s="10"/>
      <c r="S79" s="10"/>
      <c r="T79" s="10"/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 t="s">
        <v>32</v>
      </c>
      <c r="AA79" s="10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110</v>
      </c>
      <c r="B80" s="10" t="s">
        <v>31</v>
      </c>
      <c r="C80" s="10"/>
      <c r="D80" s="10"/>
      <c r="E80" s="10"/>
      <c r="F80" s="10"/>
      <c r="G80" s="11">
        <v>0</v>
      </c>
      <c r="H80" s="18">
        <f>VLOOKUP(A80,[1]Лист1!$B:$J,9,0)</f>
        <v>45</v>
      </c>
      <c r="I80" s="11" t="str">
        <f>VLOOKUP(A80,[1]Лист1!$B:$F,5,0)</f>
        <v>в матрице</v>
      </c>
      <c r="J80" s="10"/>
      <c r="K80" s="10"/>
      <c r="L80" s="10"/>
      <c r="M80" s="10"/>
      <c r="N80" s="10"/>
      <c r="O80" s="10">
        <f t="shared" si="14"/>
        <v>0</v>
      </c>
      <c r="P80" s="10"/>
      <c r="Q80" s="10"/>
      <c r="R80" s="10"/>
      <c r="S80" s="10"/>
      <c r="T80" s="10"/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 t="s">
        <v>32</v>
      </c>
      <c r="AA80" s="10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111</v>
      </c>
      <c r="B81" s="10" t="s">
        <v>31</v>
      </c>
      <c r="C81" s="10"/>
      <c r="D81" s="10"/>
      <c r="E81" s="10"/>
      <c r="F81" s="10"/>
      <c r="G81" s="11">
        <v>0</v>
      </c>
      <c r="H81" s="18">
        <f>VLOOKUP(A81,[1]Лист1!$B:$J,9,0)</f>
        <v>30</v>
      </c>
      <c r="I81" s="11" t="str">
        <f>VLOOKUP(A81,[1]Лист1!$B:$F,5,0)</f>
        <v>в матрице</v>
      </c>
      <c r="J81" s="10"/>
      <c r="K81" s="10"/>
      <c r="L81" s="10"/>
      <c r="M81" s="10"/>
      <c r="N81" s="10"/>
      <c r="O81" s="10">
        <f t="shared" si="14"/>
        <v>0</v>
      </c>
      <c r="P81" s="10"/>
      <c r="Q81" s="10"/>
      <c r="R81" s="10"/>
      <c r="S81" s="10"/>
      <c r="T81" s="10"/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32</v>
      </c>
      <c r="AA81" s="10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112</v>
      </c>
      <c r="B82" s="10" t="s">
        <v>31</v>
      </c>
      <c r="C82" s="10"/>
      <c r="D82" s="10"/>
      <c r="E82" s="10"/>
      <c r="F82" s="10"/>
      <c r="G82" s="11">
        <v>0</v>
      </c>
      <c r="H82" s="18">
        <f>VLOOKUP(A82,[1]Лист1!$B:$J,9,0)</f>
        <v>45</v>
      </c>
      <c r="I82" s="11" t="str">
        <f>VLOOKUP(A82,[1]Лист1!$B:$F,5,0)</f>
        <v>в матрице</v>
      </c>
      <c r="J82" s="10"/>
      <c r="K82" s="10"/>
      <c r="L82" s="10"/>
      <c r="M82" s="10"/>
      <c r="N82" s="10"/>
      <c r="O82" s="10">
        <f t="shared" si="14"/>
        <v>0</v>
      </c>
      <c r="P82" s="10"/>
      <c r="Q82" s="10"/>
      <c r="R82" s="10"/>
      <c r="S82" s="10"/>
      <c r="T82" s="10"/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32</v>
      </c>
      <c r="AA82" s="10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113</v>
      </c>
      <c r="B83" s="10" t="s">
        <v>31</v>
      </c>
      <c r="C83" s="10"/>
      <c r="D83" s="10"/>
      <c r="E83" s="10"/>
      <c r="F83" s="10"/>
      <c r="G83" s="11">
        <v>0</v>
      </c>
      <c r="H83" s="18">
        <f>VLOOKUP(A83,[1]Лист1!$B:$J,9,0)</f>
        <v>45</v>
      </c>
      <c r="I83" s="11" t="str">
        <f>VLOOKUP(A83,[1]Лист1!$B:$F,5,0)</f>
        <v>в матрице</v>
      </c>
      <c r="J83" s="10"/>
      <c r="K83" s="10"/>
      <c r="L83" s="10"/>
      <c r="M83" s="10"/>
      <c r="N83" s="10"/>
      <c r="O83" s="10">
        <f t="shared" si="14"/>
        <v>0</v>
      </c>
      <c r="P83" s="10"/>
      <c r="Q83" s="10"/>
      <c r="R83" s="10"/>
      <c r="S83" s="10"/>
      <c r="T83" s="10"/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32</v>
      </c>
      <c r="AA83" s="10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114</v>
      </c>
      <c r="B84" s="10" t="s">
        <v>31</v>
      </c>
      <c r="C84" s="10"/>
      <c r="D84" s="10"/>
      <c r="E84" s="10"/>
      <c r="F84" s="10"/>
      <c r="G84" s="11">
        <v>0</v>
      </c>
      <c r="H84" s="18">
        <f>VLOOKUP(A84,[1]Лист1!$B:$J,9,0)</f>
        <v>45</v>
      </c>
      <c r="I84" s="11" t="str">
        <f>VLOOKUP(A84,[1]Лист1!$B:$F,5,0)</f>
        <v>в матрице</v>
      </c>
      <c r="J84" s="10"/>
      <c r="K84" s="10"/>
      <c r="L84" s="10"/>
      <c r="M84" s="10"/>
      <c r="N84" s="10"/>
      <c r="O84" s="10">
        <f t="shared" si="14"/>
        <v>0</v>
      </c>
      <c r="P84" s="10"/>
      <c r="Q84" s="10"/>
      <c r="R84" s="10"/>
      <c r="S84" s="10"/>
      <c r="T84" s="10"/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32</v>
      </c>
      <c r="AA84" s="10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115</v>
      </c>
      <c r="B85" s="10" t="s">
        <v>31</v>
      </c>
      <c r="C85" s="10"/>
      <c r="D85" s="10"/>
      <c r="E85" s="10"/>
      <c r="F85" s="10"/>
      <c r="G85" s="11">
        <v>0</v>
      </c>
      <c r="H85" s="18">
        <f>VLOOKUP(A85,[1]Лист1!$B:$J,9,0)</f>
        <v>45</v>
      </c>
      <c r="I85" s="11" t="str">
        <f>VLOOKUP(A85,[1]Лист1!$B:$F,5,0)</f>
        <v>в матрице</v>
      </c>
      <c r="J85" s="10"/>
      <c r="K85" s="10"/>
      <c r="L85" s="10"/>
      <c r="M85" s="10"/>
      <c r="N85" s="10"/>
      <c r="O85" s="10">
        <f t="shared" si="14"/>
        <v>0</v>
      </c>
      <c r="P85" s="10"/>
      <c r="Q85" s="10"/>
      <c r="R85" s="10"/>
      <c r="S85" s="10"/>
      <c r="T85" s="10"/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32</v>
      </c>
      <c r="AA85" s="10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116</v>
      </c>
      <c r="B86" s="10" t="s">
        <v>34</v>
      </c>
      <c r="C86" s="10"/>
      <c r="D86" s="10"/>
      <c r="E86" s="10"/>
      <c r="F86" s="10"/>
      <c r="G86" s="11">
        <v>0</v>
      </c>
      <c r="H86" s="18">
        <f>VLOOKUP(A86,[1]Лист1!$B:$J,9,0)</f>
        <v>45</v>
      </c>
      <c r="I86" s="11" t="str">
        <f>VLOOKUP(A86,[1]Лист1!$B:$F,5,0)</f>
        <v>в матрице</v>
      </c>
      <c r="J86" s="10"/>
      <c r="K86" s="10"/>
      <c r="L86" s="10"/>
      <c r="M86" s="10"/>
      <c r="N86" s="10"/>
      <c r="O86" s="10">
        <f t="shared" si="14"/>
        <v>0</v>
      </c>
      <c r="P86" s="10"/>
      <c r="Q86" s="10"/>
      <c r="R86" s="10"/>
      <c r="S86" s="10"/>
      <c r="T86" s="10"/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32</v>
      </c>
      <c r="AA86" s="10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117</v>
      </c>
      <c r="B87" s="10" t="s">
        <v>31</v>
      </c>
      <c r="C87" s="10"/>
      <c r="D87" s="10"/>
      <c r="E87" s="10"/>
      <c r="F87" s="10"/>
      <c r="G87" s="11">
        <v>0</v>
      </c>
      <c r="H87" s="18">
        <f>VLOOKUP(A87,[1]Лист1!$B:$J,9,0)</f>
        <v>60</v>
      </c>
      <c r="I87" s="11" t="str">
        <f>VLOOKUP(A87,[1]Лист1!$B:$F,5,0)</f>
        <v>в матрице</v>
      </c>
      <c r="J87" s="10"/>
      <c r="K87" s="10"/>
      <c r="L87" s="10"/>
      <c r="M87" s="10"/>
      <c r="N87" s="10"/>
      <c r="O87" s="10">
        <f t="shared" si="14"/>
        <v>0</v>
      </c>
      <c r="P87" s="10"/>
      <c r="Q87" s="10"/>
      <c r="R87" s="10"/>
      <c r="S87" s="10"/>
      <c r="T87" s="10"/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32</v>
      </c>
      <c r="AA87" s="10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118</v>
      </c>
      <c r="B88" s="10" t="s">
        <v>34</v>
      </c>
      <c r="C88" s="10"/>
      <c r="D88" s="10"/>
      <c r="E88" s="10"/>
      <c r="F88" s="10"/>
      <c r="G88" s="11">
        <v>0</v>
      </c>
      <c r="H88" s="18">
        <f>VLOOKUP(A88,[1]Лист1!$B:$J,9,0)</f>
        <v>45</v>
      </c>
      <c r="I88" s="11" t="str">
        <f>VLOOKUP(A88,[1]Лист1!$B:$F,5,0)</f>
        <v>в матрице</v>
      </c>
      <c r="J88" s="10"/>
      <c r="K88" s="10"/>
      <c r="L88" s="10"/>
      <c r="M88" s="10"/>
      <c r="N88" s="10"/>
      <c r="O88" s="10">
        <f t="shared" si="14"/>
        <v>0</v>
      </c>
      <c r="P88" s="10"/>
      <c r="Q88" s="10"/>
      <c r="R88" s="10"/>
      <c r="S88" s="10"/>
      <c r="T88" s="10"/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32</v>
      </c>
      <c r="AA88" s="10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119</v>
      </c>
      <c r="B89" s="10" t="s">
        <v>34</v>
      </c>
      <c r="C89" s="10"/>
      <c r="D89" s="10"/>
      <c r="E89" s="10"/>
      <c r="F89" s="10"/>
      <c r="G89" s="11">
        <v>0</v>
      </c>
      <c r="H89" s="18">
        <f>VLOOKUP(A89,[1]Лист1!$B:$J,9,0)</f>
        <v>60</v>
      </c>
      <c r="I89" s="11" t="str">
        <f>VLOOKUP(A89,[1]Лист1!$B:$F,5,0)</f>
        <v>в матрице (5 дн.)</v>
      </c>
      <c r="J89" s="10"/>
      <c r="K89" s="10"/>
      <c r="L89" s="10"/>
      <c r="M89" s="10"/>
      <c r="N89" s="10"/>
      <c r="O89" s="10">
        <f t="shared" si="14"/>
        <v>0</v>
      </c>
      <c r="P89" s="10"/>
      <c r="Q89" s="10"/>
      <c r="R89" s="10"/>
      <c r="S89" s="10"/>
      <c r="T89" s="10"/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32</v>
      </c>
      <c r="AA89" s="10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120</v>
      </c>
      <c r="B90" s="10" t="s">
        <v>34</v>
      </c>
      <c r="C90" s="10"/>
      <c r="D90" s="10"/>
      <c r="E90" s="10"/>
      <c r="F90" s="10"/>
      <c r="G90" s="11">
        <v>0</v>
      </c>
      <c r="H90" s="18">
        <f>VLOOKUP(A90,[1]Лист1!$B:$J,9,0)</f>
        <v>60</v>
      </c>
      <c r="I90" s="11" t="str">
        <f>VLOOKUP(A90,[1]Лист1!$B:$F,5,0)</f>
        <v>в матрице (5 дн.)</v>
      </c>
      <c r="J90" s="10"/>
      <c r="K90" s="10"/>
      <c r="L90" s="10"/>
      <c r="M90" s="10"/>
      <c r="N90" s="10"/>
      <c r="O90" s="10">
        <f t="shared" si="14"/>
        <v>0</v>
      </c>
      <c r="P90" s="10"/>
      <c r="Q90" s="10"/>
      <c r="R90" s="10"/>
      <c r="S90" s="10"/>
      <c r="T90" s="10"/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32</v>
      </c>
      <c r="AA90" s="10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121</v>
      </c>
      <c r="B91" s="10" t="s">
        <v>34</v>
      </c>
      <c r="C91" s="10"/>
      <c r="D91" s="10"/>
      <c r="E91" s="10"/>
      <c r="F91" s="10"/>
      <c r="G91" s="11">
        <v>0</v>
      </c>
      <c r="H91" s="18">
        <f>VLOOKUP(A91,[1]Лист1!$B:$J,9,0)</f>
        <v>45</v>
      </c>
      <c r="I91" s="11" t="str">
        <f>VLOOKUP(A91,[1]Лист1!$B:$F,5,0)</f>
        <v>в матрице</v>
      </c>
      <c r="J91" s="10"/>
      <c r="K91" s="10"/>
      <c r="L91" s="10"/>
      <c r="M91" s="10"/>
      <c r="N91" s="10"/>
      <c r="O91" s="10">
        <f t="shared" si="14"/>
        <v>0</v>
      </c>
      <c r="P91" s="10"/>
      <c r="Q91" s="10"/>
      <c r="R91" s="10"/>
      <c r="S91" s="10"/>
      <c r="T91" s="10"/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 t="s">
        <v>32</v>
      </c>
      <c r="AA91" s="10">
        <f t="shared" si="15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122</v>
      </c>
      <c r="B92" s="10" t="s">
        <v>31</v>
      </c>
      <c r="C92" s="10"/>
      <c r="D92" s="10"/>
      <c r="E92" s="10"/>
      <c r="F92" s="10"/>
      <c r="G92" s="11">
        <v>0</v>
      </c>
      <c r="H92" s="18">
        <f>VLOOKUP(A92,[1]Лист1!$B:$J,9,0)</f>
        <v>45</v>
      </c>
      <c r="I92" s="11" t="str">
        <f>VLOOKUP(A92,[1]Лист1!$B:$F,5,0)</f>
        <v>в матрице</v>
      </c>
      <c r="J92" s="10"/>
      <c r="K92" s="10"/>
      <c r="L92" s="10"/>
      <c r="M92" s="10"/>
      <c r="N92" s="10"/>
      <c r="O92" s="10">
        <f t="shared" si="14"/>
        <v>0</v>
      </c>
      <c r="P92" s="10"/>
      <c r="Q92" s="10"/>
      <c r="R92" s="10"/>
      <c r="S92" s="10"/>
      <c r="T92" s="10"/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32</v>
      </c>
      <c r="AA92" s="10">
        <f t="shared" si="15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A92" xr:uid="{420B2156-A506-4336-AFDC-E7B6684AE7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2024-08-20T12:13:48Z</dcterms:created>
  <dcterms:modified xsi:type="dcterms:W3CDTF">2024-08-27T06:00:04Z</dcterms:modified>
</cp:coreProperties>
</file>