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1,25 Ост СЫР филиалы\"/>
    </mc:Choice>
  </mc:AlternateContent>
  <xr:revisionPtr revIDLastSave="0" documentId="13_ncr:1_{23BE1809-2211-4010-ABAF-40A97CD386BB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Бердянск!$A$3:$I$45</definedName>
    <definedName name="_xlnm._FilterDatabase" localSheetId="2" hidden="1">Донецк!$A$3:$I$45</definedName>
    <definedName name="_xlnm._FilterDatabase" localSheetId="3" hidden="1">Луганск!$A$3:$I$45</definedName>
    <definedName name="_xlnm._FilterDatabase" localSheetId="0" hidden="1">Мелитополь!$A$3:$I$45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" i="4" l="1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5" i="4" s="1"/>
  <c r="F4" i="4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5" i="3" s="1"/>
  <c r="F4" i="3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5" i="2" s="1"/>
  <c r="F4" i="2"/>
  <c r="H37" i="1"/>
  <c r="H36" i="1"/>
  <c r="H35" i="1"/>
  <c r="H27" i="1"/>
  <c r="H25" i="1"/>
  <c r="H21" i="1"/>
  <c r="H16" i="1"/>
  <c r="H15" i="1"/>
  <c r="H12" i="1"/>
  <c r="H11" i="1"/>
  <c r="H9" i="1"/>
  <c r="H8" i="1"/>
  <c r="H6" i="1"/>
  <c r="H5" i="1" l="1"/>
  <c r="F5" i="1"/>
  <c r="F16" i="1"/>
  <c r="F9" i="1"/>
  <c r="F12" i="1"/>
  <c r="F6" i="1"/>
  <c r="H20" i="1"/>
  <c r="F20" i="1"/>
  <c r="H18" i="1"/>
  <c r="F18" i="1"/>
  <c r="H14" i="1"/>
  <c r="F14" i="1"/>
  <c r="F13" i="1"/>
  <c r="H13" i="1"/>
  <c r="F15" i="1"/>
  <c r="F19" i="1"/>
  <c r="H22" i="1"/>
  <c r="F22" i="1"/>
  <c r="F44" i="1"/>
  <c r="H43" i="1"/>
  <c r="H44" i="1"/>
  <c r="F40" i="1"/>
  <c r="F11" i="1"/>
  <c r="F35" i="1"/>
  <c r="H19" i="1"/>
  <c r="F43" i="1"/>
  <c r="F42" i="1"/>
  <c r="F41" i="1"/>
  <c r="H40" i="1"/>
  <c r="H4" i="1"/>
  <c r="F8" i="1"/>
  <c r="F24" i="1"/>
  <c r="H24" i="1"/>
  <c r="F25" i="1"/>
  <c r="F26" i="1"/>
  <c r="H26" i="1"/>
  <c r="F27" i="1"/>
  <c r="F28" i="1"/>
  <c r="H28" i="1"/>
  <c r="H29" i="1"/>
  <c r="F29" i="1"/>
  <c r="F30" i="1"/>
  <c r="H31" i="1"/>
  <c r="F31" i="1"/>
  <c r="H32" i="1"/>
  <c r="F32" i="1"/>
  <c r="H33" i="1"/>
  <c r="F33" i="1"/>
  <c r="F36" i="1"/>
  <c r="F37" i="1"/>
  <c r="H38" i="1"/>
  <c r="F38" i="1"/>
  <c r="F39" i="1"/>
  <c r="H39" i="1"/>
  <c r="H41" i="1"/>
  <c r="H42" i="1"/>
  <c r="F10" i="1"/>
  <c r="H7" i="1"/>
  <c r="F7" i="1"/>
  <c r="H34" i="1"/>
  <c r="F34" i="1"/>
  <c r="H30" i="1"/>
  <c r="F21" i="1"/>
  <c r="H23" i="1"/>
  <c r="H17" i="1"/>
  <c r="H10" i="1"/>
  <c r="F23" i="1"/>
  <c r="F17" i="1"/>
  <c r="F4" i="1"/>
  <c r="H45" i="1" l="1"/>
  <c r="A48" i="1" s="1"/>
</calcChain>
</file>

<file path=xl/sharedStrings.xml><?xml version="1.0" encoding="utf-8"?>
<sst xmlns="http://schemas.openxmlformats.org/spreadsheetml/2006/main" count="276" uniqueCount="62">
  <si>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</si>
  <si>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</si>
  <si>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</si>
  <si>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</si>
  <si>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</si>
  <si>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</si>
  <si>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</si>
  <si>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</si>
  <si>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</si>
  <si>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</si>
  <si>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</si>
  <si>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</si>
  <si>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</si>
  <si>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</si>
  <si>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</si>
  <si>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</si>
  <si>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</si>
  <si>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</si>
  <si>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</si>
  <si>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</si>
  <si>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</si>
  <si>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</si>
  <si>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</si>
  <si>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</si>
  <si>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</si>
  <si>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</si>
  <si>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</si>
  <si>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</si>
  <si>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</si>
  <si>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</si>
  <si>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</si>
  <si>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</si>
  <si>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</si>
  <si>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</si>
  <si>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</si>
  <si>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</si>
  <si>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</si>
  <si>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</si>
  <si>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</si>
  <si>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</si>
  <si>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</si>
  <si>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</si>
  <si>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</si>
  <si>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</si>
  <si>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</si>
  <si>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</si>
  <si>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</si>
  <si>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</si>
  <si>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</si>
  <si>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</si>
  <si>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</si>
  <si>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</si>
  <si>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</si>
  <si>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</si>
  <si>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</si>
  <si>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</si>
  <si>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</si>
  <si>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</si>
  <si>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</si>
  <si>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"Тильзитер" с массовой долей жира в пересчете на сухое вещество 45%, брус из блока 1/5, пленка желтая, короб складной, весовой¶</t>
  </si>
  <si>
    <t>Сыр Папа Может «Российский традиционный» массовая доля жира в сухом веществе 50 %, вакуум, полимерная пленка, брусок</t>
  </si>
  <si>
    <t xml:space="preserve">Не доступно к заказу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</si>
</sst>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0" xfId="0" applyNumberFormat="1" applyFont="1" applyAlignment="1">
      <alignment horizontal="center"/>
    </xf>
    <xf numFmtId="0" fontId="4" fillId="4" borderId="1" xfId="0" applyNumberFormat="1" applyFont="1" applyFill="1" applyBorder="1" applyAlignment="1">
      <alignment horizontal="center" wrapText="1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/>
    <xf numFmtId="0" fontId="6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19" workbookViewId="0">
      <selection activeCell="E49" sqref="E49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23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14">
        <v>2520</v>
      </c>
      <c r="E4" s="14"/>
      <c r="F4" s="11">
        <f>D4/C4</f>
        <v>252</v>
      </c>
      <c r="G4" s="2">
        <v>0.18</v>
      </c>
      <c r="H4" s="11">
        <f>G4*D4</f>
        <v>453.59999999999997</v>
      </c>
      <c r="I4" s="11"/>
    </row>
    <row r="5" spans="1:9" ht="25.5">
      <c r="A5" s="1">
        <v>5038558</v>
      </c>
      <c r="B5" s="26" t="s">
        <v>60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>
        <v>1920</v>
      </c>
      <c r="E7" s="14"/>
      <c r="F7" s="11">
        <f>D7/C7</f>
        <v>192</v>
      </c>
      <c r="G7" s="2">
        <v>0.18</v>
      </c>
      <c r="H7" s="11">
        <f>G7*D7</f>
        <v>345.59999999999997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29" t="s">
        <v>61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>
        <v>1670</v>
      </c>
      <c r="E10" s="14"/>
      <c r="F10" s="11">
        <f>D10/C10</f>
        <v>167</v>
      </c>
      <c r="G10" s="2">
        <v>0.18</v>
      </c>
      <c r="H10" s="11">
        <f>G10*D10</f>
        <v>300.59999999999997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0" t="s">
        <v>61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>
        <v>850</v>
      </c>
      <c r="E13" s="14"/>
      <c r="F13" s="11">
        <f>D13/C13</f>
        <v>85</v>
      </c>
      <c r="G13" s="2">
        <v>0.18</v>
      </c>
      <c r="H13" s="11">
        <f>G13*D13</f>
        <v>153</v>
      </c>
      <c r="I13" s="11"/>
    </row>
    <row r="14" spans="1:9">
      <c r="A14" s="1">
        <v>5039609</v>
      </c>
      <c r="B14" s="2" t="s">
        <v>51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1" t="s">
        <v>61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>
        <v>870</v>
      </c>
      <c r="E17" s="14"/>
      <c r="F17" s="11">
        <f>D17/C17</f>
        <v>87</v>
      </c>
      <c r="G17" s="2">
        <v>0.2</v>
      </c>
      <c r="H17" s="11">
        <f>G17*D17</f>
        <v>174</v>
      </c>
      <c r="I17" s="11"/>
    </row>
    <row r="18" spans="1:9">
      <c r="A18" s="3">
        <v>5039647</v>
      </c>
      <c r="B18" s="7" t="s">
        <v>52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>
        <v>1150</v>
      </c>
      <c r="E19" s="14"/>
      <c r="F19" s="11">
        <f>D19/C19</f>
        <v>115</v>
      </c>
      <c r="G19" s="2">
        <v>0.18</v>
      </c>
      <c r="H19" s="11">
        <f>G19*D19</f>
        <v>207</v>
      </c>
      <c r="I19" s="11"/>
    </row>
    <row r="20" spans="1:9">
      <c r="A20" s="3">
        <v>5039623</v>
      </c>
      <c r="B20" s="2" t="s">
        <v>53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14"/>
      <c r="E21" s="27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14"/>
      <c r="E25" s="38">
        <v>300</v>
      </c>
      <c r="F25" s="11">
        <f>E25/15</f>
        <v>20</v>
      </c>
      <c r="G25" s="2">
        <v>3.5</v>
      </c>
      <c r="H25" s="11">
        <f>E25</f>
        <v>300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18</v>
      </c>
      <c r="C27" s="13">
        <v>4</v>
      </c>
      <c r="D27" s="14"/>
      <c r="E27" s="38">
        <v>300</v>
      </c>
      <c r="F27" s="11">
        <f>E27/15</f>
        <v>20</v>
      </c>
      <c r="G27" s="2">
        <v>3.5</v>
      </c>
      <c r="H27" s="11">
        <f>E27</f>
        <v>300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>
        <v>522</v>
      </c>
      <c r="E28" s="16"/>
      <c r="F28" s="11">
        <f>D28/C28</f>
        <v>87</v>
      </c>
      <c r="G28" s="2">
        <v>0.1</v>
      </c>
      <c r="H28" s="11">
        <f>G28*D28</f>
        <v>52.2</v>
      </c>
      <c r="I28" s="11"/>
    </row>
    <row r="29" spans="1:9">
      <c r="A29" s="3">
        <v>8444187</v>
      </c>
      <c r="B29" s="4" t="s">
        <v>22</v>
      </c>
      <c r="C29" s="13">
        <v>6</v>
      </c>
      <c r="D29" s="34">
        <v>438</v>
      </c>
      <c r="E29" s="16"/>
      <c r="F29" s="11">
        <f>D29/C29</f>
        <v>73</v>
      </c>
      <c r="G29" s="2">
        <v>0.1</v>
      </c>
      <c r="H29" s="11">
        <f>G29*D29</f>
        <v>43.800000000000004</v>
      </c>
      <c r="I29" s="11"/>
    </row>
    <row r="30" spans="1:9">
      <c r="A30" s="3">
        <v>8444163</v>
      </c>
      <c r="B30" s="4" t="s">
        <v>23</v>
      </c>
      <c r="C30" s="13">
        <v>8</v>
      </c>
      <c r="D30" s="34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34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>
        <v>304</v>
      </c>
      <c r="E33" s="16"/>
      <c r="F33" s="11">
        <f>D33/C33</f>
        <v>19</v>
      </c>
      <c r="G33" s="2">
        <v>0.14000000000000001</v>
      </c>
      <c r="H33" s="11">
        <f>G33*D33</f>
        <v>42.56</v>
      </c>
      <c r="I33" s="11"/>
    </row>
    <row r="34" spans="1:9">
      <c r="A34" s="3">
        <v>5034819</v>
      </c>
      <c r="B34" s="4" t="s">
        <v>27</v>
      </c>
      <c r="C34" s="13">
        <v>6</v>
      </c>
      <c r="D34" s="34">
        <v>900</v>
      </c>
      <c r="E34" s="16"/>
      <c r="F34" s="11">
        <f>D34/C34</f>
        <v>150</v>
      </c>
      <c r="G34" s="2">
        <v>0.18</v>
      </c>
      <c r="H34" s="11">
        <f>G34*D34</f>
        <v>162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27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16"/>
      <c r="E37" s="38"/>
      <c r="F37" s="11">
        <f>E37/16.5</f>
        <v>0</v>
      </c>
      <c r="G37" s="2">
        <v>3.2</v>
      </c>
      <c r="H37" s="11">
        <f t="shared" si="3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>
        <v>288</v>
      </c>
      <c r="E38" s="16"/>
      <c r="F38" s="11">
        <f>D38/C38</f>
        <v>36</v>
      </c>
      <c r="G38" s="2">
        <v>0.4</v>
      </c>
      <c r="H38" s="11">
        <f>G38*D38</f>
        <v>115.2</v>
      </c>
      <c r="I38" s="11"/>
    </row>
    <row r="39" spans="1:9">
      <c r="A39" s="3">
        <v>9988476</v>
      </c>
      <c r="B39" s="4" t="s">
        <v>31</v>
      </c>
      <c r="C39" s="13">
        <v>28</v>
      </c>
      <c r="D39" s="34">
        <v>28</v>
      </c>
      <c r="E39" s="16"/>
      <c r="F39" s="11">
        <f>D39/C39</f>
        <v>1</v>
      </c>
      <c r="G39" s="2">
        <v>0.4</v>
      </c>
      <c r="H39" s="11">
        <f>G39*D39</f>
        <v>11.200000000000001</v>
      </c>
      <c r="I39" s="11"/>
    </row>
    <row r="40" spans="1:9">
      <c r="A40" s="3">
        <v>9988681</v>
      </c>
      <c r="B40" s="4" t="s">
        <v>42</v>
      </c>
      <c r="C40" s="13">
        <v>16</v>
      </c>
      <c r="D40" s="34">
        <v>944</v>
      </c>
      <c r="E40" s="16"/>
      <c r="F40" s="11">
        <f>D40/C40</f>
        <v>59</v>
      </c>
      <c r="G40" s="2">
        <v>0.18</v>
      </c>
      <c r="H40" s="11">
        <f>G40*D40</f>
        <v>169.92</v>
      </c>
      <c r="I40" s="11"/>
    </row>
    <row r="41" spans="1:9">
      <c r="A41" s="3">
        <v>9988438</v>
      </c>
      <c r="B41" s="4" t="s">
        <v>32</v>
      </c>
      <c r="C41" s="13">
        <v>16</v>
      </c>
      <c r="D41" s="34">
        <v>208</v>
      </c>
      <c r="E41" s="16"/>
      <c r="F41" s="11">
        <f>D41/C41</f>
        <v>13</v>
      </c>
      <c r="G41" s="2">
        <v>0.18</v>
      </c>
      <c r="H41" s="11">
        <f>G41*D41</f>
        <v>37.44</v>
      </c>
      <c r="I41" s="11"/>
    </row>
    <row r="42" spans="1:9">
      <c r="A42" s="3">
        <v>9988445</v>
      </c>
      <c r="B42" s="4" t="s">
        <v>33</v>
      </c>
      <c r="C42" s="13">
        <v>16</v>
      </c>
      <c r="D42" s="34">
        <v>272</v>
      </c>
      <c r="E42" s="16"/>
      <c r="F42" s="11">
        <f>D42/C42</f>
        <v>17</v>
      </c>
      <c r="G42" s="2">
        <v>0.18</v>
      </c>
      <c r="H42" s="11">
        <f>G42*D42</f>
        <v>48.96</v>
      </c>
      <c r="I42" s="11"/>
    </row>
    <row r="43" spans="1:9">
      <c r="A43" s="3">
        <v>9988421</v>
      </c>
      <c r="B43" s="4" t="s">
        <v>34</v>
      </c>
      <c r="C43" s="13">
        <v>16</v>
      </c>
      <c r="D43" s="34">
        <v>32</v>
      </c>
      <c r="E43" s="16"/>
      <c r="F43" s="11">
        <f>D43/C43</f>
        <v>2</v>
      </c>
      <c r="G43" s="2">
        <v>0.14000000000000001</v>
      </c>
      <c r="H43" s="11">
        <f>G43*D43</f>
        <v>4.4800000000000004</v>
      </c>
      <c r="I43" s="11"/>
    </row>
    <row r="44" spans="1:9">
      <c r="A44" s="3">
        <v>9988674</v>
      </c>
      <c r="B44" s="4" t="s">
        <v>43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16"/>
      <c r="E45" s="16"/>
      <c r="F45" s="11"/>
      <c r="G45" s="11"/>
      <c r="H45" s="4">
        <f>SUM(H4:H44)</f>
        <v>2921.56</v>
      </c>
      <c r="I45" s="11"/>
    </row>
    <row r="48" spans="1:9">
      <c r="A48" s="8">
        <f>H45+Бердянск!H45+Донецк!H45+Луганск!H45</f>
        <v>4177.2999999999993</v>
      </c>
    </row>
  </sheetData>
  <sheetProtection selectLockedCells="1" selectUnlockedCells="1"/>
  <autoFilter ref="A3:I45" xr:uid="{E7556DDA-53A3-4E9C-9EC6-15028EC3A975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0E25-9C35-46B4-B06E-E9A74D3DB08C}">
  <dimension ref="A1:I45"/>
  <sheetViews>
    <sheetView topLeftCell="A19" workbookViewId="0">
      <selection activeCell="E42" sqref="E42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4" width="21.5703125" style="32" customWidth="1"/>
    <col min="5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36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33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37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34">
        <v>1090</v>
      </c>
      <c r="E4" s="34"/>
      <c r="F4" s="11">
        <f>D4/C4</f>
        <v>109</v>
      </c>
      <c r="G4" s="2">
        <v>0.18</v>
      </c>
      <c r="H4" s="11">
        <f>G4*D4</f>
        <v>196.2</v>
      </c>
      <c r="I4" s="11"/>
    </row>
    <row r="5" spans="1:9" ht="25.5">
      <c r="A5" s="1">
        <v>5038558</v>
      </c>
      <c r="B5" s="26" t="s">
        <v>60</v>
      </c>
      <c r="C5" s="13">
        <v>6</v>
      </c>
      <c r="D5" s="34"/>
      <c r="E5" s="3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34"/>
      <c r="E6" s="3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>
        <v>620</v>
      </c>
      <c r="E7" s="34"/>
      <c r="F7" s="11">
        <f>D7/C7</f>
        <v>62</v>
      </c>
      <c r="G7" s="2">
        <v>0.18</v>
      </c>
      <c r="H7" s="11">
        <f>G7*D7</f>
        <v>111.6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38" t="s">
        <v>61</v>
      </c>
      <c r="E8" s="38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34"/>
      <c r="E9" s="3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>
        <v>690</v>
      </c>
      <c r="E10" s="34"/>
      <c r="F10" s="11">
        <f>D10/C10</f>
        <v>69</v>
      </c>
      <c r="G10" s="2">
        <v>0.18</v>
      </c>
      <c r="H10" s="11">
        <f>G10*D10</f>
        <v>124.19999999999999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8" t="s">
        <v>61</v>
      </c>
      <c r="E11" s="38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34"/>
      <c r="E12" s="3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>
        <v>190</v>
      </c>
      <c r="E13" s="34"/>
      <c r="F13" s="11">
        <f>D13/C13</f>
        <v>19</v>
      </c>
      <c r="G13" s="2">
        <v>0.18</v>
      </c>
      <c r="H13" s="11">
        <f>G13*D13</f>
        <v>34.199999999999996</v>
      </c>
      <c r="I13" s="11"/>
    </row>
    <row r="14" spans="1:9">
      <c r="A14" s="1">
        <v>5039609</v>
      </c>
      <c r="B14" s="2" t="s">
        <v>51</v>
      </c>
      <c r="C14" s="13">
        <v>8</v>
      </c>
      <c r="D14" s="34"/>
      <c r="E14" s="3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8" t="s">
        <v>61</v>
      </c>
      <c r="E15" s="38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34"/>
      <c r="E16" s="3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/>
      <c r="E17" s="3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34"/>
      <c r="E18" s="3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>
        <v>110</v>
      </c>
      <c r="E19" s="34"/>
      <c r="F19" s="11">
        <f>D19/C19</f>
        <v>11</v>
      </c>
      <c r="G19" s="2">
        <v>0.18</v>
      </c>
      <c r="H19" s="11">
        <f>G19*D19</f>
        <v>19.8</v>
      </c>
      <c r="I19" s="11"/>
    </row>
    <row r="20" spans="1:9">
      <c r="A20" s="3">
        <v>5039623</v>
      </c>
      <c r="B20" s="2" t="s">
        <v>53</v>
      </c>
      <c r="C20" s="15">
        <v>8</v>
      </c>
      <c r="D20" s="34"/>
      <c r="E20" s="3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34"/>
      <c r="E21" s="38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34"/>
      <c r="E22" s="3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34"/>
      <c r="E23" s="3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34"/>
      <c r="E24" s="3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34"/>
      <c r="E25" s="38">
        <v>45</v>
      </c>
      <c r="F25" s="11">
        <f>E25/15</f>
        <v>3</v>
      </c>
      <c r="G25" s="2">
        <v>3.5</v>
      </c>
      <c r="H25" s="11">
        <f>E25</f>
        <v>45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>
        <v>54</v>
      </c>
      <c r="E26" s="34"/>
      <c r="F26" s="11">
        <f>D26/C26</f>
        <v>3</v>
      </c>
      <c r="G26" s="2">
        <v>0.2</v>
      </c>
      <c r="H26" s="11">
        <f>G26*D26</f>
        <v>10.8</v>
      </c>
      <c r="I26" s="11"/>
    </row>
    <row r="27" spans="1:9">
      <c r="A27" s="3">
        <v>783828</v>
      </c>
      <c r="B27" s="2" t="s">
        <v>18</v>
      </c>
      <c r="C27" s="13">
        <v>4</v>
      </c>
      <c r="D27" s="34"/>
      <c r="E27" s="38">
        <v>105</v>
      </c>
      <c r="F27" s="11">
        <f>E27/15</f>
        <v>7</v>
      </c>
      <c r="G27" s="2">
        <v>3.5</v>
      </c>
      <c r="H27" s="11">
        <f>E27</f>
        <v>105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>
        <v>744</v>
      </c>
      <c r="E28" s="35"/>
      <c r="F28" s="11">
        <f>D28/C28</f>
        <v>124</v>
      </c>
      <c r="G28" s="2">
        <v>0.1</v>
      </c>
      <c r="H28" s="11">
        <f>G28*D28</f>
        <v>74.400000000000006</v>
      </c>
      <c r="I28" s="11"/>
    </row>
    <row r="29" spans="1:9">
      <c r="A29" s="3">
        <v>8444187</v>
      </c>
      <c r="B29" s="4" t="s">
        <v>22</v>
      </c>
      <c r="C29" s="13">
        <v>6</v>
      </c>
      <c r="D29" s="34">
        <v>1002</v>
      </c>
      <c r="E29" s="35"/>
      <c r="F29" s="11">
        <f>D29/C29</f>
        <v>167</v>
      </c>
      <c r="G29" s="2">
        <v>0.1</v>
      </c>
      <c r="H29" s="11">
        <f>G29*D29</f>
        <v>100.2</v>
      </c>
      <c r="I29" s="11"/>
    </row>
    <row r="30" spans="1:9">
      <c r="A30" s="3">
        <v>8444163</v>
      </c>
      <c r="B30" s="4" t="s">
        <v>23</v>
      </c>
      <c r="C30" s="13">
        <v>8</v>
      </c>
      <c r="D30" s="34">
        <v>96</v>
      </c>
      <c r="E30" s="35"/>
      <c r="F30" s="11">
        <f>D30/C30</f>
        <v>12</v>
      </c>
      <c r="G30" s="2">
        <v>0.1</v>
      </c>
      <c r="H30" s="11">
        <f>G30*D30</f>
        <v>9.6000000000000014</v>
      </c>
      <c r="I30" s="11"/>
    </row>
    <row r="31" spans="1:9">
      <c r="A31" s="3">
        <v>8444170</v>
      </c>
      <c r="B31" s="4" t="s">
        <v>24</v>
      </c>
      <c r="C31" s="13">
        <v>8</v>
      </c>
      <c r="D31" s="34">
        <v>48</v>
      </c>
      <c r="E31" s="35"/>
      <c r="F31" s="11">
        <f>D31/C31</f>
        <v>6</v>
      </c>
      <c r="G31" s="2">
        <v>0.1</v>
      </c>
      <c r="H31" s="11">
        <f>G31*D31</f>
        <v>4.8000000000000007</v>
      </c>
      <c r="I31" s="11"/>
    </row>
    <row r="32" spans="1:9">
      <c r="A32" s="3">
        <v>9988377</v>
      </c>
      <c r="B32" s="4" t="s">
        <v>25</v>
      </c>
      <c r="C32" s="13">
        <v>16</v>
      </c>
      <c r="D32" s="35"/>
      <c r="E32" s="35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>
        <v>144</v>
      </c>
      <c r="E33" s="35"/>
      <c r="F33" s="11">
        <f>D33/C33</f>
        <v>9</v>
      </c>
      <c r="G33" s="2">
        <v>0.14000000000000001</v>
      </c>
      <c r="H33" s="11">
        <f>G33*D33</f>
        <v>20.160000000000004</v>
      </c>
      <c r="I33" s="11"/>
    </row>
    <row r="34" spans="1:9">
      <c r="A34" s="3">
        <v>5034819</v>
      </c>
      <c r="B34" s="4" t="s">
        <v>27</v>
      </c>
      <c r="C34" s="13">
        <v>6</v>
      </c>
      <c r="D34" s="34">
        <v>42</v>
      </c>
      <c r="E34" s="35"/>
      <c r="F34" s="11">
        <f>D34/C34</f>
        <v>7</v>
      </c>
      <c r="G34" s="2">
        <v>0.18</v>
      </c>
      <c r="H34" s="11">
        <f>G34*D34</f>
        <v>7.56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38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35"/>
      <c r="E36" s="35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35"/>
      <c r="E37" s="38">
        <v>16.5</v>
      </c>
      <c r="F37" s="11">
        <f>E37/16.5</f>
        <v>1</v>
      </c>
      <c r="G37" s="2">
        <v>3.2</v>
      </c>
      <c r="H37" s="11">
        <f t="shared" si="3"/>
        <v>16.5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/>
      <c r="E38" s="35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34"/>
      <c r="E39" s="35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34">
        <v>272</v>
      </c>
      <c r="E40" s="35"/>
      <c r="F40" s="11">
        <f>D40/C40</f>
        <v>17</v>
      </c>
      <c r="G40" s="2">
        <v>0.18</v>
      </c>
      <c r="H40" s="11">
        <f>G40*D40</f>
        <v>48.96</v>
      </c>
      <c r="I40" s="11"/>
    </row>
    <row r="41" spans="1:9">
      <c r="A41" s="3">
        <v>9988438</v>
      </c>
      <c r="B41" s="4" t="s">
        <v>32</v>
      </c>
      <c r="C41" s="13">
        <v>16</v>
      </c>
      <c r="D41" s="34">
        <v>80</v>
      </c>
      <c r="E41" s="35"/>
      <c r="F41" s="11">
        <f>D41/C41</f>
        <v>5</v>
      </c>
      <c r="G41" s="2">
        <v>0.18</v>
      </c>
      <c r="H41" s="11">
        <f>G41*D41</f>
        <v>14.399999999999999</v>
      </c>
      <c r="I41" s="11"/>
    </row>
    <row r="42" spans="1:9">
      <c r="A42" s="3">
        <v>9988445</v>
      </c>
      <c r="B42" s="4" t="s">
        <v>33</v>
      </c>
      <c r="C42" s="13">
        <v>16</v>
      </c>
      <c r="D42" s="34"/>
      <c r="E42" s="35"/>
      <c r="F42" s="11">
        <f>D42/C42</f>
        <v>0</v>
      </c>
      <c r="G42" s="2">
        <v>0.18</v>
      </c>
      <c r="H42" s="11">
        <f>G42*D42</f>
        <v>0</v>
      </c>
      <c r="I42" s="11"/>
    </row>
    <row r="43" spans="1:9">
      <c r="A43" s="3">
        <v>9988421</v>
      </c>
      <c r="B43" s="4" t="s">
        <v>34</v>
      </c>
      <c r="C43" s="13">
        <v>16</v>
      </c>
      <c r="D43" s="34"/>
      <c r="E43" s="35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43</v>
      </c>
      <c r="C44" s="13">
        <v>16</v>
      </c>
      <c r="D44" s="35"/>
      <c r="E44" s="35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35"/>
      <c r="E45" s="35"/>
      <c r="F45" s="11"/>
      <c r="G45" s="11"/>
      <c r="H45" s="4">
        <f>SUM(H4:H44)</f>
        <v>943.37999999999988</v>
      </c>
      <c r="I45" s="11"/>
    </row>
  </sheetData>
  <autoFilter ref="A3:I45" xr:uid="{A6790588-91C5-4146-BB97-483B40D5121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A0F6-2D44-445D-BD8A-2B7BEB857C9F}">
  <dimension ref="A1:I45"/>
  <sheetViews>
    <sheetView topLeftCell="A22" workbookViewId="0">
      <selection activeCell="D7" sqref="D7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4" width="21.5703125" style="32" customWidth="1"/>
    <col min="5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36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33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37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34">
        <v>20</v>
      </c>
      <c r="E4" s="14"/>
      <c r="F4" s="11">
        <f>D4/C4</f>
        <v>2</v>
      </c>
      <c r="G4" s="2">
        <v>0.18</v>
      </c>
      <c r="H4" s="11">
        <f>G4*D4</f>
        <v>3.5999999999999996</v>
      </c>
      <c r="I4" s="11"/>
    </row>
    <row r="5" spans="1:9" ht="25.5">
      <c r="A5" s="1">
        <v>5038558</v>
      </c>
      <c r="B5" s="26" t="s">
        <v>60</v>
      </c>
      <c r="C5" s="13">
        <v>6</v>
      </c>
      <c r="D5" s="3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3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38" t="s">
        <v>61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3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8" t="s">
        <v>61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3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51</v>
      </c>
      <c r="C14" s="13">
        <v>8</v>
      </c>
      <c r="D14" s="3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8" t="s">
        <v>61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3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3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>
        <v>50</v>
      </c>
      <c r="E19" s="14"/>
      <c r="F19" s="11">
        <f>D19/C19</f>
        <v>5</v>
      </c>
      <c r="G19" s="2">
        <v>0.18</v>
      </c>
      <c r="H19" s="11">
        <f>G19*D19</f>
        <v>9</v>
      </c>
      <c r="I19" s="11"/>
    </row>
    <row r="20" spans="1:9">
      <c r="A20" s="3">
        <v>5039623</v>
      </c>
      <c r="B20" s="2" t="s">
        <v>53</v>
      </c>
      <c r="C20" s="15">
        <v>8</v>
      </c>
      <c r="D20" s="3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34"/>
      <c r="E21" s="14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3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3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3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34"/>
      <c r="E25" s="34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18</v>
      </c>
      <c r="C27" s="13">
        <v>4</v>
      </c>
      <c r="D27" s="34"/>
      <c r="E27" s="34">
        <v>270</v>
      </c>
      <c r="F27" s="11">
        <f>E27/15</f>
        <v>18</v>
      </c>
      <c r="G27" s="2">
        <v>3.5</v>
      </c>
      <c r="H27" s="11">
        <f>E27</f>
        <v>270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/>
      <c r="E28" s="16"/>
      <c r="F28" s="11">
        <f>D28/C28</f>
        <v>0</v>
      </c>
      <c r="G28" s="2">
        <v>0.1</v>
      </c>
      <c r="H28" s="11">
        <f>G28*D28</f>
        <v>0</v>
      </c>
      <c r="I28" s="11"/>
    </row>
    <row r="29" spans="1:9">
      <c r="A29" s="3">
        <v>8444187</v>
      </c>
      <c r="B29" s="4" t="s">
        <v>22</v>
      </c>
      <c r="C29" s="13">
        <v>6</v>
      </c>
      <c r="D29" s="34"/>
      <c r="E29" s="16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8444163</v>
      </c>
      <c r="B30" s="4" t="s">
        <v>23</v>
      </c>
      <c r="C30" s="13">
        <v>8</v>
      </c>
      <c r="D30" s="34">
        <v>64</v>
      </c>
      <c r="E30" s="16"/>
      <c r="F30" s="11">
        <f>D30/C30</f>
        <v>8</v>
      </c>
      <c r="G30" s="2">
        <v>0.1</v>
      </c>
      <c r="H30" s="11">
        <f>G30*D30</f>
        <v>6.4</v>
      </c>
      <c r="I30" s="11"/>
    </row>
    <row r="31" spans="1:9">
      <c r="A31" s="3">
        <v>8444170</v>
      </c>
      <c r="B31" s="4" t="s">
        <v>24</v>
      </c>
      <c r="C31" s="13">
        <v>8</v>
      </c>
      <c r="D31" s="34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35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34"/>
      <c r="E34" s="16"/>
      <c r="F34" s="11">
        <f>D34/C34</f>
        <v>0</v>
      </c>
      <c r="G34" s="2">
        <v>0.18</v>
      </c>
      <c r="H34" s="11">
        <f>G34*D34</f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27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35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35"/>
      <c r="E37" s="34"/>
      <c r="F37" s="11">
        <f>E37/16.5</f>
        <v>0</v>
      </c>
      <c r="G37" s="2">
        <v>3.2</v>
      </c>
      <c r="H37" s="11">
        <f t="shared" si="3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>
        <v>8</v>
      </c>
      <c r="E38" s="16"/>
      <c r="F38" s="11">
        <f>D38/C38</f>
        <v>1</v>
      </c>
      <c r="G38" s="2">
        <v>0.4</v>
      </c>
      <c r="H38" s="11">
        <f>G38*D38</f>
        <v>3.2</v>
      </c>
      <c r="I38" s="11"/>
    </row>
    <row r="39" spans="1:9">
      <c r="A39" s="3">
        <v>9988476</v>
      </c>
      <c r="B39" s="4" t="s">
        <v>31</v>
      </c>
      <c r="C39" s="13">
        <v>28</v>
      </c>
      <c r="D39" s="34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34">
        <v>32</v>
      </c>
      <c r="E40" s="16"/>
      <c r="F40" s="11">
        <f>D40/C40</f>
        <v>2</v>
      </c>
      <c r="G40" s="2">
        <v>0.18</v>
      </c>
      <c r="H40" s="11">
        <f>G40*D40</f>
        <v>5.76</v>
      </c>
      <c r="I40" s="11"/>
    </row>
    <row r="41" spans="1:9">
      <c r="A41" s="3">
        <v>9988438</v>
      </c>
      <c r="B41" s="4" t="s">
        <v>32</v>
      </c>
      <c r="C41" s="13">
        <v>16</v>
      </c>
      <c r="D41" s="34">
        <v>48</v>
      </c>
      <c r="E41" s="16"/>
      <c r="F41" s="11">
        <f>D41/C41</f>
        <v>3</v>
      </c>
      <c r="G41" s="2">
        <v>0.18</v>
      </c>
      <c r="H41" s="11">
        <f>G41*D41</f>
        <v>8.64</v>
      </c>
      <c r="I41" s="11"/>
    </row>
    <row r="42" spans="1:9">
      <c r="A42" s="3">
        <v>9988445</v>
      </c>
      <c r="B42" s="4" t="s">
        <v>33</v>
      </c>
      <c r="C42" s="13">
        <v>16</v>
      </c>
      <c r="D42" s="34">
        <v>32</v>
      </c>
      <c r="E42" s="16"/>
      <c r="F42" s="11">
        <f>D42/C42</f>
        <v>2</v>
      </c>
      <c r="G42" s="2">
        <v>0.18</v>
      </c>
      <c r="H42" s="11">
        <f>G42*D42</f>
        <v>5.76</v>
      </c>
      <c r="I42" s="11"/>
    </row>
    <row r="43" spans="1:9">
      <c r="A43" s="3">
        <v>9988421</v>
      </c>
      <c r="B43" s="4" t="s">
        <v>34</v>
      </c>
      <c r="C43" s="13">
        <v>16</v>
      </c>
      <c r="D43" s="34"/>
      <c r="E43" s="16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43</v>
      </c>
      <c r="C44" s="13">
        <v>16</v>
      </c>
      <c r="D44" s="35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35"/>
      <c r="E45" s="16"/>
      <c r="F45" s="11"/>
      <c r="G45" s="11"/>
      <c r="H45" s="4">
        <f>SUM(H4:H44)</f>
        <v>312.35999999999996</v>
      </c>
      <c r="I45" s="11"/>
    </row>
  </sheetData>
  <autoFilter ref="A3:I45" xr:uid="{AE6FAF9D-4A37-439D-9AF2-300DA77DDA8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D9F7-DF57-4305-85E6-2ED30EF3824F}">
  <dimension ref="A1:I45"/>
  <sheetViews>
    <sheetView topLeftCell="A19" workbookViewId="0">
      <selection activeCell="E49" sqref="E49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4" width="21.5703125" style="32" customWidth="1"/>
    <col min="5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36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33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37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3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60</v>
      </c>
      <c r="C5" s="13">
        <v>6</v>
      </c>
      <c r="D5" s="3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3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38" t="s">
        <v>61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3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8" t="s">
        <v>61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3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51</v>
      </c>
      <c r="C14" s="13">
        <v>8</v>
      </c>
      <c r="D14" s="3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8" t="s">
        <v>61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3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3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3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34"/>
      <c r="E21" s="14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3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3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3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34"/>
      <c r="E25" s="34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18</v>
      </c>
      <c r="C27" s="13">
        <v>4</v>
      </c>
      <c r="D27" s="34"/>
      <c r="E27" s="34"/>
      <c r="F27" s="11">
        <f>E27/15</f>
        <v>0</v>
      </c>
      <c r="G27" s="2">
        <v>3.5</v>
      </c>
      <c r="H27" s="11">
        <f>E27</f>
        <v>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/>
      <c r="E28" s="16"/>
      <c r="F28" s="11">
        <f t="shared" ref="F28:F34" si="3">D28/C28</f>
        <v>0</v>
      </c>
      <c r="G28" s="2">
        <v>0.1</v>
      </c>
      <c r="H28" s="11">
        <f t="shared" ref="H28:H34" si="4">G28*D28</f>
        <v>0</v>
      </c>
      <c r="I28" s="11"/>
    </row>
    <row r="29" spans="1:9">
      <c r="A29" s="3">
        <v>8444187</v>
      </c>
      <c r="B29" s="4" t="s">
        <v>22</v>
      </c>
      <c r="C29" s="13">
        <v>6</v>
      </c>
      <c r="D29" s="34"/>
      <c r="E29" s="16"/>
      <c r="F29" s="11">
        <f t="shared" si="3"/>
        <v>0</v>
      </c>
      <c r="G29" s="2">
        <v>0.1</v>
      </c>
      <c r="H29" s="11">
        <f t="shared" si="4"/>
        <v>0</v>
      </c>
      <c r="I29" s="11"/>
    </row>
    <row r="30" spans="1:9">
      <c r="A30" s="3">
        <v>8444163</v>
      </c>
      <c r="B30" s="4" t="s">
        <v>23</v>
      </c>
      <c r="C30" s="13">
        <v>8</v>
      </c>
      <c r="D30" s="34"/>
      <c r="E30" s="16"/>
      <c r="F30" s="11">
        <f t="shared" si="3"/>
        <v>0</v>
      </c>
      <c r="G30" s="2">
        <v>0.1</v>
      </c>
      <c r="H30" s="11">
        <f t="shared" si="4"/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34"/>
      <c r="E31" s="16"/>
      <c r="F31" s="11">
        <f t="shared" si="3"/>
        <v>0</v>
      </c>
      <c r="G31" s="2">
        <v>0.1</v>
      </c>
      <c r="H31" s="11">
        <f t="shared" si="4"/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35"/>
      <c r="E32" s="16"/>
      <c r="F32" s="11">
        <f t="shared" si="3"/>
        <v>0</v>
      </c>
      <c r="G32" s="2">
        <v>0.14000000000000001</v>
      </c>
      <c r="H32" s="11">
        <f t="shared" si="4"/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/>
      <c r="E33" s="16"/>
      <c r="F33" s="11">
        <f t="shared" si="3"/>
        <v>0</v>
      </c>
      <c r="G33" s="2">
        <v>0.14000000000000001</v>
      </c>
      <c r="H33" s="11">
        <f t="shared" si="4"/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34"/>
      <c r="E34" s="16"/>
      <c r="F34" s="11">
        <f t="shared" si="3"/>
        <v>0</v>
      </c>
      <c r="G34" s="2">
        <v>0.18</v>
      </c>
      <c r="H34" s="11">
        <f t="shared" si="4"/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28"/>
      <c r="F35" s="18">
        <f>E35/15</f>
        <v>0</v>
      </c>
      <c r="G35" s="19">
        <v>2.5</v>
      </c>
      <c r="H35" s="11">
        <f t="shared" ref="H35:H37" si="5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35"/>
      <c r="E36" s="16"/>
      <c r="F36" s="11">
        <f>E36/7.8</f>
        <v>0</v>
      </c>
      <c r="G36" s="2">
        <v>1.3</v>
      </c>
      <c r="H36" s="11">
        <f t="shared" si="5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35"/>
      <c r="E37" s="16"/>
      <c r="F37" s="11">
        <f>E37/16.5</f>
        <v>0</v>
      </c>
      <c r="G37" s="2">
        <v>3.2</v>
      </c>
      <c r="H37" s="11">
        <f t="shared" si="5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/>
      <c r="E38" s="16"/>
      <c r="F38" s="11">
        <f t="shared" ref="F38:F44" si="6">D38/C38</f>
        <v>0</v>
      </c>
      <c r="G38" s="2">
        <v>0.4</v>
      </c>
      <c r="H38" s="11">
        <f t="shared" ref="H38:H43" si="7"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35"/>
      <c r="E39" s="16"/>
      <c r="F39" s="11">
        <f t="shared" si="6"/>
        <v>0</v>
      </c>
      <c r="G39" s="2">
        <v>0.4</v>
      </c>
      <c r="H39" s="11">
        <f t="shared" si="7"/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34"/>
      <c r="E40" s="16"/>
      <c r="F40" s="11">
        <f t="shared" si="6"/>
        <v>0</v>
      </c>
      <c r="G40" s="2">
        <v>0.18</v>
      </c>
      <c r="H40" s="11">
        <f t="shared" si="7"/>
        <v>0</v>
      </c>
      <c r="I40" s="11"/>
    </row>
    <row r="41" spans="1:9">
      <c r="A41" s="3">
        <v>9988438</v>
      </c>
      <c r="B41" s="4" t="s">
        <v>32</v>
      </c>
      <c r="C41" s="13">
        <v>16</v>
      </c>
      <c r="D41" s="34"/>
      <c r="E41" s="16"/>
      <c r="F41" s="11">
        <f t="shared" si="6"/>
        <v>0</v>
      </c>
      <c r="G41" s="2">
        <v>0.18</v>
      </c>
      <c r="H41" s="11">
        <f t="shared" si="7"/>
        <v>0</v>
      </c>
      <c r="I41" s="11"/>
    </row>
    <row r="42" spans="1:9">
      <c r="A42" s="3">
        <v>9988445</v>
      </c>
      <c r="B42" s="4" t="s">
        <v>33</v>
      </c>
      <c r="C42" s="13">
        <v>16</v>
      </c>
      <c r="D42" s="34"/>
      <c r="E42" s="16"/>
      <c r="F42" s="11">
        <f t="shared" si="6"/>
        <v>0</v>
      </c>
      <c r="G42" s="2">
        <v>0.18</v>
      </c>
      <c r="H42" s="11">
        <f t="shared" si="7"/>
        <v>0</v>
      </c>
      <c r="I42" s="11"/>
    </row>
    <row r="43" spans="1:9">
      <c r="A43" s="3">
        <v>9988421</v>
      </c>
      <c r="B43" s="4" t="s">
        <v>34</v>
      </c>
      <c r="C43" s="13">
        <v>16</v>
      </c>
      <c r="D43" s="34"/>
      <c r="E43" s="16"/>
      <c r="F43" s="11">
        <f t="shared" si="6"/>
        <v>0</v>
      </c>
      <c r="G43" s="2">
        <v>0.14000000000000001</v>
      </c>
      <c r="H43" s="11">
        <f t="shared" si="7"/>
        <v>0</v>
      </c>
      <c r="I43" s="11"/>
    </row>
    <row r="44" spans="1:9">
      <c r="A44" s="3">
        <v>9988674</v>
      </c>
      <c r="B44" s="4" t="s">
        <v>43</v>
      </c>
      <c r="C44" s="13">
        <v>16</v>
      </c>
      <c r="D44" s="35"/>
      <c r="E44" s="16"/>
      <c r="F44" s="11">
        <f t="shared" si="6"/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35"/>
      <c r="E45" s="16"/>
      <c r="F45" s="11"/>
      <c r="G45" s="11"/>
      <c r="H45" s="4">
        <f>SUM(H4:H44)</f>
        <v>0</v>
      </c>
      <c r="I45" s="11"/>
    </row>
  </sheetData>
  <autoFilter ref="A3:I45" xr:uid="{8AE2D671-9C8F-44EC-9693-6CA9D91FDF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2025-01-29T10:15:08Z</dcterms:modified>
</cp:coreProperties>
</file>