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48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9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7" i="1"/>
  <c r="S8" i="1"/>
  <c r="S9" i="1"/>
  <c r="S10" i="1"/>
  <c r="V10" i="1" s="1"/>
  <c r="S11" i="1"/>
  <c r="S12" i="1"/>
  <c r="S13" i="1"/>
  <c r="S14" i="1"/>
  <c r="S15" i="1"/>
  <c r="S16" i="1"/>
  <c r="S17" i="1"/>
  <c r="V17" i="1" s="1"/>
  <c r="S18" i="1"/>
  <c r="S19" i="1"/>
  <c r="S20" i="1"/>
  <c r="S21" i="1"/>
  <c r="V21" i="1" s="1"/>
  <c r="S22" i="1"/>
  <c r="V22" i="1" s="1"/>
  <c r="S23" i="1"/>
  <c r="S24" i="1"/>
  <c r="S25" i="1"/>
  <c r="S26" i="1"/>
  <c r="V26" i="1" s="1"/>
  <c r="S27" i="1"/>
  <c r="S28" i="1"/>
  <c r="S29" i="1"/>
  <c r="S30" i="1"/>
  <c r="V30" i="1" s="1"/>
  <c r="S31" i="1"/>
  <c r="V31" i="1" s="1"/>
  <c r="S32" i="1"/>
  <c r="S33" i="1"/>
  <c r="S34" i="1"/>
  <c r="S35" i="1"/>
  <c r="S36" i="1"/>
  <c r="AF36" i="1" s="1"/>
  <c r="S37" i="1"/>
  <c r="S38" i="1"/>
  <c r="S39" i="1"/>
  <c r="S40" i="1"/>
  <c r="S41" i="1"/>
  <c r="V41" i="1" s="1"/>
  <c r="S42" i="1"/>
  <c r="S43" i="1"/>
  <c r="S44" i="1"/>
  <c r="S45" i="1"/>
  <c r="V45" i="1" s="1"/>
  <c r="S46" i="1"/>
  <c r="S47" i="1"/>
  <c r="S48" i="1"/>
  <c r="V48" i="1" s="1"/>
  <c r="S49" i="1"/>
  <c r="V49" i="1" s="1"/>
  <c r="S50" i="1"/>
  <c r="S51" i="1"/>
  <c r="S52" i="1"/>
  <c r="S53" i="1"/>
  <c r="S54" i="1"/>
  <c r="V54" i="1" s="1"/>
  <c r="S55" i="1"/>
  <c r="S56" i="1"/>
  <c r="S57" i="1"/>
  <c r="S58" i="1"/>
  <c r="S59" i="1"/>
  <c r="V59" i="1" s="1"/>
  <c r="S60" i="1"/>
  <c r="S61" i="1"/>
  <c r="S62" i="1"/>
  <c r="V62" i="1" s="1"/>
  <c r="S63" i="1"/>
  <c r="S64" i="1"/>
  <c r="S65" i="1"/>
  <c r="V65" i="1" s="1"/>
  <c r="S66" i="1"/>
  <c r="S67" i="1"/>
  <c r="S68" i="1"/>
  <c r="S69" i="1"/>
  <c r="S70" i="1"/>
  <c r="V70" i="1" s="1"/>
  <c r="S71" i="1"/>
  <c r="S72" i="1"/>
  <c r="S73" i="1"/>
  <c r="S74" i="1"/>
  <c r="S75" i="1"/>
  <c r="V75" i="1" s="1"/>
  <c r="S76" i="1"/>
  <c r="S77" i="1"/>
  <c r="S78" i="1"/>
  <c r="S79" i="1"/>
  <c r="S80" i="1"/>
  <c r="S81" i="1"/>
  <c r="V81" i="1" s="1"/>
  <c r="S82" i="1"/>
  <c r="S83" i="1"/>
  <c r="S84" i="1"/>
  <c r="S85" i="1"/>
  <c r="S86" i="1"/>
  <c r="V86" i="1" s="1"/>
  <c r="S87" i="1"/>
  <c r="S88" i="1"/>
  <c r="S89" i="1"/>
  <c r="S90" i="1"/>
  <c r="S91" i="1"/>
  <c r="V91" i="1" s="1"/>
  <c r="S92" i="1"/>
  <c r="S93" i="1"/>
  <c r="S94" i="1"/>
  <c r="S95" i="1"/>
  <c r="S96" i="1"/>
  <c r="S97" i="1"/>
  <c r="V97" i="1" s="1"/>
  <c r="S98" i="1"/>
  <c r="S99" i="1"/>
  <c r="S100" i="1"/>
  <c r="V100" i="1" s="1"/>
  <c r="S101" i="1"/>
  <c r="V101" i="1" s="1"/>
  <c r="S102" i="1"/>
  <c r="V102" i="1" s="1"/>
  <c r="S103" i="1"/>
  <c r="V103" i="1" s="1"/>
  <c r="S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W6" i="1"/>
  <c r="N6" i="1"/>
  <c r="O6" i="1"/>
  <c r="P6" i="1"/>
  <c r="Q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AG8" i="1" s="1"/>
  <c r="G9" i="1"/>
  <c r="G10" i="1"/>
  <c r="G11" i="1"/>
  <c r="G12" i="1"/>
  <c r="AG12" i="1" s="1"/>
  <c r="G13" i="1"/>
  <c r="AE13" i="1" s="1"/>
  <c r="G14" i="1"/>
  <c r="G15" i="1"/>
  <c r="G16" i="1"/>
  <c r="G17" i="1"/>
  <c r="AE17" i="1" s="1"/>
  <c r="G18" i="1"/>
  <c r="G19" i="1"/>
  <c r="AE19" i="1" s="1"/>
  <c r="G20" i="1"/>
  <c r="G21" i="1"/>
  <c r="G22" i="1"/>
  <c r="G23" i="1"/>
  <c r="AG23" i="1" s="1"/>
  <c r="G24" i="1"/>
  <c r="AE24" i="1" s="1"/>
  <c r="G25" i="1"/>
  <c r="G26" i="1"/>
  <c r="G27" i="1"/>
  <c r="G28" i="1"/>
  <c r="AE28" i="1" s="1"/>
  <c r="G29" i="1"/>
  <c r="AE29" i="1" s="1"/>
  <c r="G30" i="1"/>
  <c r="G31" i="1"/>
  <c r="G32" i="1"/>
  <c r="G33" i="1"/>
  <c r="AG33" i="1" s="1"/>
  <c r="G34" i="1"/>
  <c r="G35" i="1"/>
  <c r="AE35" i="1" s="1"/>
  <c r="G36" i="1"/>
  <c r="G37" i="1"/>
  <c r="G38" i="1"/>
  <c r="G39" i="1"/>
  <c r="AG39" i="1" s="1"/>
  <c r="G40" i="1"/>
  <c r="AE40" i="1" s="1"/>
  <c r="G41" i="1"/>
  <c r="G42" i="1"/>
  <c r="G43" i="1"/>
  <c r="G44" i="1"/>
  <c r="AG44" i="1" s="1"/>
  <c r="G45" i="1"/>
  <c r="AG45" i="1" s="1"/>
  <c r="G46" i="1"/>
  <c r="G47" i="1"/>
  <c r="G48" i="1"/>
  <c r="G49" i="1"/>
  <c r="AG49" i="1" s="1"/>
  <c r="G50" i="1"/>
  <c r="G51" i="1"/>
  <c r="AE51" i="1" s="1"/>
  <c r="G52" i="1"/>
  <c r="G53" i="1"/>
  <c r="G54" i="1"/>
  <c r="G55" i="1"/>
  <c r="AG55" i="1" s="1"/>
  <c r="G56" i="1"/>
  <c r="AE56" i="1" s="1"/>
  <c r="G57" i="1"/>
  <c r="G58" i="1"/>
  <c r="G59" i="1"/>
  <c r="G60" i="1"/>
  <c r="AG60" i="1" s="1"/>
  <c r="G61" i="1"/>
  <c r="AE61" i="1" s="1"/>
  <c r="G62" i="1"/>
  <c r="G63" i="1"/>
  <c r="G64" i="1"/>
  <c r="G65" i="1"/>
  <c r="AG65" i="1" s="1"/>
  <c r="G66" i="1"/>
  <c r="G67" i="1"/>
  <c r="AE67" i="1" s="1"/>
  <c r="G68" i="1"/>
  <c r="G69" i="1"/>
  <c r="G70" i="1"/>
  <c r="G71" i="1"/>
  <c r="AG71" i="1" s="1"/>
  <c r="G72" i="1"/>
  <c r="AE72" i="1" s="1"/>
  <c r="G73" i="1"/>
  <c r="G74" i="1"/>
  <c r="G75" i="1"/>
  <c r="G76" i="1"/>
  <c r="AG76" i="1" s="1"/>
  <c r="G77" i="1"/>
  <c r="AE77" i="1" s="1"/>
  <c r="G78" i="1"/>
  <c r="G79" i="1"/>
  <c r="G80" i="1"/>
  <c r="G81" i="1"/>
  <c r="AG81" i="1" s="1"/>
  <c r="G82" i="1"/>
  <c r="G83" i="1"/>
  <c r="AE83" i="1" s="1"/>
  <c r="G84" i="1"/>
  <c r="G85" i="1"/>
  <c r="G86" i="1"/>
  <c r="G87" i="1"/>
  <c r="AG87" i="1" s="1"/>
  <c r="G88" i="1"/>
  <c r="AE88" i="1" s="1"/>
  <c r="G89" i="1"/>
  <c r="G90" i="1"/>
  <c r="G91" i="1"/>
  <c r="AG91" i="1" s="1"/>
  <c r="G92" i="1"/>
  <c r="AE92" i="1" s="1"/>
  <c r="G93" i="1"/>
  <c r="G94" i="1"/>
  <c r="G95" i="1"/>
  <c r="AG95" i="1" s="1"/>
  <c r="G96" i="1"/>
  <c r="G97" i="1"/>
  <c r="G98" i="1"/>
  <c r="AE98" i="1" s="1"/>
  <c r="G99" i="1"/>
  <c r="AG99" i="1" s="1"/>
  <c r="G100" i="1"/>
  <c r="G101" i="1"/>
  <c r="G102" i="1"/>
  <c r="G103" i="1"/>
  <c r="AF103" i="1" s="1"/>
  <c r="G7" i="1"/>
  <c r="AF39" i="1" l="1"/>
  <c r="AF15" i="1"/>
  <c r="U48" i="1"/>
  <c r="AG72" i="1"/>
  <c r="AF78" i="1"/>
  <c r="U103" i="1"/>
  <c r="AE91" i="1"/>
  <c r="U102" i="1"/>
  <c r="AG102" i="1"/>
  <c r="AF102" i="1"/>
  <c r="AE102" i="1"/>
  <c r="AG94" i="1"/>
  <c r="AE94" i="1"/>
  <c r="AG79" i="1"/>
  <c r="AE79" i="1"/>
  <c r="AG75" i="1"/>
  <c r="AE75" i="1"/>
  <c r="AG59" i="1"/>
  <c r="AE59" i="1"/>
  <c r="AG43" i="1"/>
  <c r="AE43" i="1"/>
  <c r="AG27" i="1"/>
  <c r="AE27" i="1"/>
  <c r="AE100" i="1"/>
  <c r="AG100" i="1"/>
  <c r="AF100" i="1"/>
  <c r="AG90" i="1"/>
  <c r="AE90" i="1"/>
  <c r="AG63" i="1"/>
  <c r="AE63" i="1"/>
  <c r="AG47" i="1"/>
  <c r="AE47" i="1"/>
  <c r="AG31" i="1"/>
  <c r="AE31" i="1"/>
  <c r="AG15" i="1"/>
  <c r="AE15" i="1"/>
  <c r="AG11" i="1"/>
  <c r="AE11" i="1"/>
  <c r="V7" i="1"/>
  <c r="AF7" i="1"/>
  <c r="V96" i="1"/>
  <c r="AF96" i="1"/>
  <c r="V92" i="1"/>
  <c r="AF92" i="1"/>
  <c r="V85" i="1"/>
  <c r="AF85" i="1"/>
  <c r="V77" i="1"/>
  <c r="AF77" i="1"/>
  <c r="V73" i="1"/>
  <c r="AF73" i="1"/>
  <c r="V69" i="1"/>
  <c r="AF69" i="1"/>
  <c r="V61" i="1"/>
  <c r="AF61" i="1"/>
  <c r="V57" i="1"/>
  <c r="AF57" i="1"/>
  <c r="V53" i="1"/>
  <c r="AF53" i="1"/>
  <c r="V37" i="1"/>
  <c r="AF37" i="1"/>
  <c r="V33" i="1"/>
  <c r="AF33" i="1"/>
  <c r="V29" i="1"/>
  <c r="AF29" i="1"/>
  <c r="V25" i="1"/>
  <c r="AF25" i="1"/>
  <c r="V13" i="1"/>
  <c r="AF13" i="1"/>
  <c r="V9" i="1"/>
  <c r="AF9" i="1"/>
  <c r="U31" i="1"/>
  <c r="U15" i="1"/>
  <c r="AE71" i="1"/>
  <c r="AE49" i="1"/>
  <c r="AG92" i="1"/>
  <c r="AG51" i="1"/>
  <c r="AG29" i="1"/>
  <c r="AF81" i="1"/>
  <c r="AF59" i="1"/>
  <c r="AF101" i="1"/>
  <c r="AG101" i="1"/>
  <c r="AE101" i="1"/>
  <c r="AG97" i="1"/>
  <c r="AE97" i="1"/>
  <c r="AG93" i="1"/>
  <c r="AE93" i="1"/>
  <c r="AG89" i="1"/>
  <c r="AE89" i="1"/>
  <c r="AG86" i="1"/>
  <c r="AE86" i="1"/>
  <c r="AG82" i="1"/>
  <c r="AE82" i="1"/>
  <c r="AG78" i="1"/>
  <c r="AE78" i="1"/>
  <c r="AG74" i="1"/>
  <c r="AE74" i="1"/>
  <c r="AG70" i="1"/>
  <c r="AE70" i="1"/>
  <c r="AG66" i="1"/>
  <c r="AE66" i="1"/>
  <c r="AG62" i="1"/>
  <c r="AE62" i="1"/>
  <c r="AG58" i="1"/>
  <c r="AE58" i="1"/>
  <c r="AG54" i="1"/>
  <c r="AE54" i="1"/>
  <c r="AG50" i="1"/>
  <c r="AE50" i="1"/>
  <c r="AG46" i="1"/>
  <c r="AE46" i="1"/>
  <c r="AG42" i="1"/>
  <c r="AE42" i="1"/>
  <c r="AG38" i="1"/>
  <c r="AE38" i="1"/>
  <c r="AG34" i="1"/>
  <c r="AE34" i="1"/>
  <c r="AG30" i="1"/>
  <c r="AE30" i="1"/>
  <c r="AF30" i="1"/>
  <c r="AG26" i="1"/>
  <c r="AE26" i="1"/>
  <c r="AG22" i="1"/>
  <c r="AE22" i="1"/>
  <c r="AG18" i="1"/>
  <c r="AE18" i="1"/>
  <c r="AG14" i="1"/>
  <c r="AE14" i="1"/>
  <c r="AG10" i="1"/>
  <c r="AE10" i="1"/>
  <c r="AF10" i="1"/>
  <c r="V99" i="1"/>
  <c r="AF99" i="1"/>
  <c r="V95" i="1"/>
  <c r="AF95" i="1"/>
  <c r="V88" i="1"/>
  <c r="AF88" i="1"/>
  <c r="V84" i="1"/>
  <c r="AF84" i="1"/>
  <c r="V80" i="1"/>
  <c r="AF80" i="1"/>
  <c r="V76" i="1"/>
  <c r="AF76" i="1"/>
  <c r="V72" i="1"/>
  <c r="AF72" i="1"/>
  <c r="V68" i="1"/>
  <c r="AF68" i="1"/>
  <c r="V64" i="1"/>
  <c r="AF64" i="1"/>
  <c r="V60" i="1"/>
  <c r="AF60" i="1"/>
  <c r="V56" i="1"/>
  <c r="AF56" i="1"/>
  <c r="V52" i="1"/>
  <c r="AF52" i="1"/>
  <c r="V44" i="1"/>
  <c r="AF44" i="1"/>
  <c r="V40" i="1"/>
  <c r="AF40" i="1"/>
  <c r="AF32" i="1"/>
  <c r="AF24" i="1"/>
  <c r="AF20" i="1"/>
  <c r="AF16" i="1"/>
  <c r="U101" i="1"/>
  <c r="U93" i="1"/>
  <c r="U78" i="1"/>
  <c r="V46" i="1"/>
  <c r="AE103" i="1"/>
  <c r="AE87" i="1"/>
  <c r="AE65" i="1"/>
  <c r="AE44" i="1"/>
  <c r="AE23" i="1"/>
  <c r="AF12" i="1"/>
  <c r="AG88" i="1"/>
  <c r="AG67" i="1"/>
  <c r="AG24" i="1"/>
  <c r="AF97" i="1"/>
  <c r="AF75" i="1"/>
  <c r="AF54" i="1"/>
  <c r="AF31" i="1"/>
  <c r="AG7" i="1"/>
  <c r="AE7" i="1"/>
  <c r="AG85" i="1"/>
  <c r="AE85" i="1"/>
  <c r="AG57" i="1"/>
  <c r="AE57" i="1"/>
  <c r="AG37" i="1"/>
  <c r="AE37" i="1"/>
  <c r="U33" i="1"/>
  <c r="U25" i="1"/>
  <c r="U21" i="1"/>
  <c r="U17" i="1"/>
  <c r="U13" i="1"/>
  <c r="U9" i="1"/>
  <c r="AE99" i="1"/>
  <c r="AE81" i="1"/>
  <c r="AE60" i="1"/>
  <c r="AE39" i="1"/>
  <c r="AG103" i="1"/>
  <c r="AG83" i="1"/>
  <c r="AG61" i="1"/>
  <c r="AG40" i="1"/>
  <c r="AG19" i="1"/>
  <c r="AF91" i="1"/>
  <c r="AF70" i="1"/>
  <c r="AF49" i="1"/>
  <c r="AF22" i="1"/>
  <c r="AE96" i="1"/>
  <c r="AG96" i="1"/>
  <c r="AG73" i="1"/>
  <c r="AE73" i="1"/>
  <c r="AG69" i="1"/>
  <c r="AE69" i="1"/>
  <c r="AG53" i="1"/>
  <c r="AE53" i="1"/>
  <c r="AF45" i="1"/>
  <c r="AE45" i="1"/>
  <c r="AG41" i="1"/>
  <c r="AE41" i="1"/>
  <c r="AG25" i="1"/>
  <c r="AE25" i="1"/>
  <c r="AF21" i="1"/>
  <c r="AG21" i="1"/>
  <c r="AE21" i="1"/>
  <c r="AG17" i="1"/>
  <c r="AF17" i="1"/>
  <c r="AG9" i="1"/>
  <c r="AE9" i="1"/>
  <c r="V98" i="1"/>
  <c r="AF98" i="1"/>
  <c r="V94" i="1"/>
  <c r="AF94" i="1"/>
  <c r="V90" i="1"/>
  <c r="AF90" i="1"/>
  <c r="V87" i="1"/>
  <c r="AF87" i="1"/>
  <c r="V83" i="1"/>
  <c r="AF83" i="1"/>
  <c r="V79" i="1"/>
  <c r="AF79" i="1"/>
  <c r="V71" i="1"/>
  <c r="AF71" i="1"/>
  <c r="V67" i="1"/>
  <c r="AF67" i="1"/>
  <c r="V63" i="1"/>
  <c r="AF63" i="1"/>
  <c r="V55" i="1"/>
  <c r="AF55" i="1"/>
  <c r="V51" i="1"/>
  <c r="AF51" i="1"/>
  <c r="V47" i="1"/>
  <c r="AF47" i="1"/>
  <c r="V43" i="1"/>
  <c r="AF43" i="1"/>
  <c r="V35" i="1"/>
  <c r="AF35" i="1"/>
  <c r="AF27" i="1"/>
  <c r="V27" i="1"/>
  <c r="AF23" i="1"/>
  <c r="V23" i="1"/>
  <c r="V19" i="1"/>
  <c r="AF19" i="1"/>
  <c r="U11" i="1"/>
  <c r="V11" i="1"/>
  <c r="U29" i="1"/>
  <c r="AG84" i="1"/>
  <c r="AE84" i="1"/>
  <c r="AG80" i="1"/>
  <c r="AE80" i="1"/>
  <c r="AG68" i="1"/>
  <c r="AE68" i="1"/>
  <c r="AG64" i="1"/>
  <c r="AE64" i="1"/>
  <c r="AG52" i="1"/>
  <c r="AE52" i="1"/>
  <c r="AG48" i="1"/>
  <c r="AE48" i="1"/>
  <c r="AG36" i="1"/>
  <c r="AE36" i="1"/>
  <c r="AG32" i="1"/>
  <c r="AE32" i="1"/>
  <c r="AF28" i="1"/>
  <c r="AG28" i="1"/>
  <c r="AG20" i="1"/>
  <c r="AE20" i="1"/>
  <c r="AG16" i="1"/>
  <c r="AE16" i="1"/>
  <c r="AF8" i="1"/>
  <c r="AE8" i="1"/>
  <c r="AF93" i="1"/>
  <c r="AF89" i="1"/>
  <c r="V89" i="1"/>
  <c r="AF82" i="1"/>
  <c r="V82" i="1"/>
  <c r="AF74" i="1"/>
  <c r="V74" i="1"/>
  <c r="AF66" i="1"/>
  <c r="V66" i="1"/>
  <c r="AF62" i="1"/>
  <c r="AF58" i="1"/>
  <c r="V58" i="1"/>
  <c r="AF50" i="1"/>
  <c r="V50" i="1"/>
  <c r="AF46" i="1"/>
  <c r="AF42" i="1"/>
  <c r="V42" i="1"/>
  <c r="AF38" i="1"/>
  <c r="V38" i="1"/>
  <c r="V34" i="1"/>
  <c r="AF34" i="1"/>
  <c r="V18" i="1"/>
  <c r="AF18" i="1"/>
  <c r="V14" i="1"/>
  <c r="AF14" i="1"/>
  <c r="U95" i="1"/>
  <c r="U91" i="1"/>
  <c r="U88" i="1"/>
  <c r="U80" i="1"/>
  <c r="U76" i="1"/>
  <c r="U72" i="1"/>
  <c r="U64" i="1"/>
  <c r="U60" i="1"/>
  <c r="U56" i="1"/>
  <c r="U40" i="1"/>
  <c r="V78" i="1"/>
  <c r="V15" i="1"/>
  <c r="AE95" i="1"/>
  <c r="AE76" i="1"/>
  <c r="AE55" i="1"/>
  <c r="AE33" i="1"/>
  <c r="AE12" i="1"/>
  <c r="AF26" i="1"/>
  <c r="AG98" i="1"/>
  <c r="AG77" i="1"/>
  <c r="AG56" i="1"/>
  <c r="AG35" i="1"/>
  <c r="AG13" i="1"/>
  <c r="AF86" i="1"/>
  <c r="AF65" i="1"/>
  <c r="AF41" i="1"/>
  <c r="U70" i="1"/>
  <c r="U66" i="1"/>
  <c r="U62" i="1"/>
  <c r="U54" i="1"/>
  <c r="U50" i="1"/>
  <c r="U46" i="1"/>
  <c r="AF11" i="1"/>
  <c r="U99" i="1"/>
  <c r="U44" i="1"/>
  <c r="U94" i="1"/>
  <c r="U79" i="1"/>
  <c r="U63" i="1"/>
  <c r="U47" i="1"/>
  <c r="J6" i="1"/>
  <c r="V39" i="1"/>
  <c r="U39" i="1"/>
  <c r="V36" i="1"/>
  <c r="U36" i="1"/>
  <c r="V32" i="1"/>
  <c r="U32" i="1"/>
  <c r="V28" i="1"/>
  <c r="U28" i="1"/>
  <c r="V24" i="1"/>
  <c r="U24" i="1"/>
  <c r="V20" i="1"/>
  <c r="V16" i="1"/>
  <c r="U16" i="1"/>
  <c r="V12" i="1"/>
  <c r="U12" i="1"/>
  <c r="V8" i="1"/>
  <c r="U8" i="1"/>
  <c r="U7" i="1"/>
  <c r="U100" i="1"/>
  <c r="U96" i="1"/>
  <c r="U92" i="1"/>
  <c r="U77" i="1"/>
  <c r="U73" i="1"/>
  <c r="U69" i="1"/>
  <c r="U65" i="1"/>
  <c r="U61" i="1"/>
  <c r="U57" i="1"/>
  <c r="U45" i="1"/>
  <c r="U41" i="1"/>
  <c r="U37" i="1"/>
  <c r="U34" i="1"/>
  <c r="U30" i="1"/>
  <c r="U26" i="1"/>
  <c r="U22" i="1"/>
  <c r="U14" i="1"/>
  <c r="U10" i="1"/>
  <c r="U59" i="1"/>
  <c r="U43" i="1"/>
  <c r="AA6" i="1"/>
  <c r="AB6" i="1"/>
  <c r="S6" i="1"/>
  <c r="Z6" i="1"/>
  <c r="Y6" i="1"/>
  <c r="M6" i="1"/>
  <c r="L6" i="1"/>
  <c r="K6" i="1"/>
  <c r="I6" i="1"/>
  <c r="U58" i="1" l="1"/>
  <c r="U18" i="1"/>
  <c r="U49" i="1"/>
  <c r="U81" i="1"/>
  <c r="U20" i="1"/>
  <c r="U52" i="1"/>
  <c r="U68" i="1"/>
  <c r="U84" i="1"/>
  <c r="U97" i="1"/>
  <c r="AF6" i="1"/>
  <c r="U75" i="1"/>
  <c r="U90" i="1"/>
  <c r="U53" i="1"/>
  <c r="U85" i="1"/>
  <c r="U42" i="1"/>
  <c r="U82" i="1"/>
  <c r="U27" i="1"/>
  <c r="U67" i="1"/>
  <c r="R6" i="1"/>
  <c r="U86" i="1"/>
  <c r="U71" i="1"/>
  <c r="AE6" i="1"/>
  <c r="U74" i="1"/>
  <c r="U89" i="1"/>
  <c r="U19" i="1"/>
  <c r="U35" i="1"/>
  <c r="U83" i="1"/>
  <c r="U55" i="1"/>
  <c r="U38" i="1"/>
  <c r="AG6" i="1"/>
  <c r="U23" i="1"/>
  <c r="U51" i="1"/>
  <c r="U98" i="1"/>
  <c r="U87" i="1"/>
</calcChain>
</file>

<file path=xl/sharedStrings.xml><?xml version="1.0" encoding="utf-8"?>
<sst xmlns="http://schemas.openxmlformats.org/spreadsheetml/2006/main" count="246" uniqueCount="133">
  <si>
    <t>Период: 29.11.2024 - 06.12.2024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</si>
  <si>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</si>
  <si>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</si>
  <si>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</si>
  <si>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</si>
  <si>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</si>
  <si>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</si>
  <si>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</si>
  <si>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</si>
  <si>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</si>
  <si>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</si>
  <si>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</si>
  <si>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</si>
  <si>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</si>
  <si>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</si>
  <si>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</si>
  <si>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</si>
  <si>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</si>
  <si>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</si>
  <si>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</si>
  <si>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</si>
  <si>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</si>
  <si>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</si>
  <si>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</si>
  <si>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</si>
  <si>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</si>
  <si>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</si>
  <si>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</si>
  <si>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</si>
  <si>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</si>
  <si>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</si>
  <si>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</si>
  <si>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</si>
  <si>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</si>
  <si>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</si>
  <si>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</si>
  <si>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</si>
  <si>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</si>
  <si>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</si>
  <si>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</si>
  <si>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</si>
  <si>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</si>
  <si>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</si>
  <si>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</si>
  <si>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</si>
  <si>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</si>
  <si>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</si>
  <si>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</si>
  <si>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</si>
  <si>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</si>
  <si>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</si>
  <si>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</si>
  <si>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</si>
  <si>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</si>
  <si>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</si>
  <si>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</si>
  <si>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</si>
  <si>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</si>
  <si>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</si>
  <si>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</si>
  <si>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</si>
  <si>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</si>
  <si>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</si>
  <si>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</si>
  <si>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</si>
  <si>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</si>
  <si>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</si>
  <si>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</si>
  <si>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</si>
  <si>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</si>
  <si>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</si>
  <si>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</si>
  <si>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</si>
  <si>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</si>
  <si>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</si>
  <si>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</si>
  <si>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</si>
  <si>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</si>
  <si>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</si>
  <si>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</si>
  <si>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</si>
  <si>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</si>
  <si>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</si>
  <si>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</si>
  <si>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</si>
  <si>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</si>
  <si>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</si>
  <si>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</si>
  <si>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</si>
  <si>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</si>
  <si>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</si>
  <si>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</si>
  <si>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</si>
  <si>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</si>
  <si>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</si>
  <si>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</si>
  <si>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</si>
  <si>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</si>
  <si>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</si>
  <si>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</si>
  <si>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</si>
  <si>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</si>
  <si>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</si>
  <si>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6609 С ГОВЯДИНОЙ ПМ сар б/о мгс 0.4кг_45с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</si>
  <si>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</si>
  <si>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</si>
  <si>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</si>
  <si>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</si>
  <si>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</si>
  <si>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</si>
  <si>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</si>
  <si>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</si>
  <si>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</si>
  <si>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</si>
  <si>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</si>
  <si>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</si>
  <si>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</si>
  <si>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</si>
  <si>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</si>
  <si>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</si>
  <si>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06,12,</t>
  </si>
  <si>
    <t>10,12-1</t>
  </si>
  <si>
    <t>10,12-2</t>
  </si>
  <si>
    <t>12,12,</t>
  </si>
  <si>
    <t>12,12г</t>
  </si>
  <si>
    <t>13,12,</t>
  </si>
  <si>
    <t>14,11,</t>
  </si>
  <si>
    <t>22,11,</t>
  </si>
  <si>
    <t>29,11,</t>
  </si>
  <si>
    <t>4,1т</t>
  </si>
  <si>
    <t>17т</t>
  </si>
  <si>
    <t>9,6тбп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</si>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</sst>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6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28.11.2024 - 05.12.2024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06,12,</v>
          </cell>
          <cell r="R5" t="str">
            <v>10,12-1</v>
          </cell>
          <cell r="T5" t="str">
            <v>10,12-2</v>
          </cell>
          <cell r="Y5" t="str">
            <v>14,11,</v>
          </cell>
          <cell r="Z5" t="str">
            <v>22,11,</v>
          </cell>
          <cell r="AA5" t="str">
            <v>29,11,</v>
          </cell>
          <cell r="AB5" t="str">
            <v>05,12,</v>
          </cell>
        </row>
        <row r="6">
          <cell r="E6">
            <v>87178.614999999991</v>
          </cell>
          <cell r="F6">
            <v>86191.403000000006</v>
          </cell>
          <cell r="I6">
            <v>88150.672000000006</v>
          </cell>
          <cell r="J6">
            <v>-972.0569999999999</v>
          </cell>
          <cell r="K6">
            <v>11450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4240</v>
          </cell>
          <cell r="S6">
            <v>17435.722999999998</v>
          </cell>
          <cell r="T6">
            <v>28710</v>
          </cell>
          <cell r="W6">
            <v>0</v>
          </cell>
          <cell r="X6">
            <v>0</v>
          </cell>
          <cell r="Y6">
            <v>16948.8658</v>
          </cell>
          <cell r="Z6">
            <v>17209.959799999997</v>
          </cell>
          <cell r="AA6">
            <v>16369.857000000004</v>
          </cell>
          <cell r="AB6">
            <v>13656.437999999998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28.934000000000001</v>
          </cell>
          <cell r="D7">
            <v>1.5129999999999999</v>
          </cell>
          <cell r="E7">
            <v>10.567</v>
          </cell>
          <cell r="F7">
            <v>19.399999999999999</v>
          </cell>
          <cell r="G7">
            <v>1</v>
          </cell>
          <cell r="H7">
            <v>120</v>
          </cell>
          <cell r="I7">
            <v>11.1</v>
          </cell>
          <cell r="J7">
            <v>-0.53299999999999947</v>
          </cell>
          <cell r="K7">
            <v>0</v>
          </cell>
          <cell r="S7">
            <v>2.1133999999999999</v>
          </cell>
          <cell r="U7">
            <v>9.1795211507523415</v>
          </cell>
          <cell r="V7">
            <v>9.1795211507523415</v>
          </cell>
          <cell r="Y7">
            <v>0</v>
          </cell>
          <cell r="Z7">
            <v>0.59499999999999997</v>
          </cell>
          <cell r="AA7">
            <v>2.0962000000000001</v>
          </cell>
          <cell r="AB7">
            <v>1.0029999999999999</v>
          </cell>
          <cell r="AC7" t="str">
            <v>костик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325</v>
          </cell>
          <cell r="D8">
            <v>192</v>
          </cell>
          <cell r="E8">
            <v>326</v>
          </cell>
          <cell r="F8">
            <v>83</v>
          </cell>
          <cell r="G8">
            <v>0.4</v>
          </cell>
          <cell r="H8">
            <v>60</v>
          </cell>
          <cell r="I8">
            <v>412</v>
          </cell>
          <cell r="J8">
            <v>-86</v>
          </cell>
          <cell r="K8">
            <v>0</v>
          </cell>
          <cell r="R8">
            <v>200</v>
          </cell>
          <cell r="S8">
            <v>65.2</v>
          </cell>
          <cell r="T8">
            <v>280</v>
          </cell>
          <cell r="U8">
            <v>8.6349693251533743</v>
          </cell>
          <cell r="V8">
            <v>1.2730061349693251</v>
          </cell>
          <cell r="Y8">
            <v>61.2</v>
          </cell>
          <cell r="Z8">
            <v>58.6</v>
          </cell>
          <cell r="AA8">
            <v>79.8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19.193000000000001</v>
          </cell>
          <cell r="D9">
            <v>32.606000000000002</v>
          </cell>
          <cell r="E9">
            <v>18.068999999999999</v>
          </cell>
          <cell r="F9">
            <v>32.213999999999999</v>
          </cell>
          <cell r="G9">
            <v>1</v>
          </cell>
          <cell r="H9">
            <v>120</v>
          </cell>
          <cell r="I9">
            <v>18.100000000000001</v>
          </cell>
          <cell r="J9">
            <v>-3.1000000000002359E-2</v>
          </cell>
          <cell r="K9">
            <v>0</v>
          </cell>
          <cell r="S9">
            <v>3.6137999999999999</v>
          </cell>
          <cell r="U9">
            <v>8.9141623775527137</v>
          </cell>
          <cell r="V9">
            <v>8.9141623775527137</v>
          </cell>
          <cell r="Y9">
            <v>0</v>
          </cell>
          <cell r="Z9">
            <v>1.1704000000000001</v>
          </cell>
          <cell r="AA9">
            <v>2.6635999999999997</v>
          </cell>
          <cell r="AB9">
            <v>0.51600000000000001</v>
          </cell>
          <cell r="AC9" t="str">
            <v>костик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479</v>
          </cell>
          <cell r="D10">
            <v>286</v>
          </cell>
          <cell r="E10">
            <v>241</v>
          </cell>
          <cell r="F10">
            <v>519</v>
          </cell>
          <cell r="G10">
            <v>0.25</v>
          </cell>
          <cell r="H10">
            <v>120</v>
          </cell>
          <cell r="I10">
            <v>242</v>
          </cell>
          <cell r="J10">
            <v>-1</v>
          </cell>
          <cell r="K10">
            <v>0</v>
          </cell>
          <cell r="S10">
            <v>48.2</v>
          </cell>
          <cell r="U10">
            <v>10.767634854771783</v>
          </cell>
          <cell r="V10">
            <v>10.767634854771783</v>
          </cell>
          <cell r="Y10">
            <v>18.600000000000001</v>
          </cell>
          <cell r="Z10">
            <v>72.599999999999994</v>
          </cell>
          <cell r="AA10">
            <v>18</v>
          </cell>
          <cell r="AB10">
            <v>55</v>
          </cell>
          <cell r="AC10" t="str">
            <v>костик</v>
          </cell>
          <cell r="AD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1201.9380000000001</v>
          </cell>
          <cell r="D11">
            <v>2190.317</v>
          </cell>
          <cell r="E11">
            <v>1457.8820000000001</v>
          </cell>
          <cell r="F11">
            <v>1914.11</v>
          </cell>
          <cell r="G11">
            <v>1</v>
          </cell>
          <cell r="H11">
            <v>60</v>
          </cell>
          <cell r="I11">
            <v>1428.3</v>
          </cell>
          <cell r="J11">
            <v>29.582000000000107</v>
          </cell>
          <cell r="K11">
            <v>590</v>
          </cell>
          <cell r="S11">
            <v>291.57640000000004</v>
          </cell>
          <cell r="T11">
            <v>400</v>
          </cell>
          <cell r="U11">
            <v>9.9600310587550958</v>
          </cell>
          <cell r="V11">
            <v>6.5646945363204967</v>
          </cell>
          <cell r="Y11">
            <v>331.45760000000001</v>
          </cell>
          <cell r="Z11">
            <v>316.5154</v>
          </cell>
          <cell r="AA11">
            <v>290.82060000000001</v>
          </cell>
          <cell r="AB11">
            <v>219.54599999999999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45.637</v>
          </cell>
          <cell r="D12">
            <v>202.75</v>
          </cell>
          <cell r="E12">
            <v>57.207000000000001</v>
          </cell>
          <cell r="F12">
            <v>190.69</v>
          </cell>
          <cell r="G12">
            <v>1</v>
          </cell>
          <cell r="H12">
            <v>120</v>
          </cell>
          <cell r="I12">
            <v>56.7</v>
          </cell>
          <cell r="J12">
            <v>0.5069999999999979</v>
          </cell>
          <cell r="K12">
            <v>0</v>
          </cell>
          <cell r="S12">
            <v>11.4414</v>
          </cell>
          <cell r="U12">
            <v>16.666666666666668</v>
          </cell>
          <cell r="V12">
            <v>16.666666666666668</v>
          </cell>
          <cell r="Y12">
            <v>15.6938</v>
          </cell>
          <cell r="Z12">
            <v>6.920399999999999</v>
          </cell>
          <cell r="AA12">
            <v>15.571199999999999</v>
          </cell>
          <cell r="AB12">
            <v>3.0569999999999999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13.483000000000001</v>
          </cell>
          <cell r="D13">
            <v>24.312000000000001</v>
          </cell>
          <cell r="E13">
            <v>16.227</v>
          </cell>
          <cell r="F13">
            <v>21.568000000000001</v>
          </cell>
          <cell r="G13">
            <v>1</v>
          </cell>
          <cell r="H13">
            <v>60</v>
          </cell>
          <cell r="I13">
            <v>15.65</v>
          </cell>
          <cell r="J13">
            <v>0.57699999999999996</v>
          </cell>
          <cell r="K13">
            <v>0</v>
          </cell>
          <cell r="S13">
            <v>3.2454000000000001</v>
          </cell>
          <cell r="T13">
            <v>10</v>
          </cell>
          <cell r="U13">
            <v>9.7269982128551185</v>
          </cell>
          <cell r="V13">
            <v>6.6457139335675111</v>
          </cell>
          <cell r="Y13">
            <v>3.5186000000000002</v>
          </cell>
          <cell r="Z13">
            <v>3.2496</v>
          </cell>
          <cell r="AA13">
            <v>4.0632000000000001</v>
          </cell>
          <cell r="AB13">
            <v>2.681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81.370999999999995</v>
          </cell>
          <cell r="D14">
            <v>154.65700000000001</v>
          </cell>
          <cell r="E14">
            <v>123.209</v>
          </cell>
          <cell r="F14">
            <v>112.819</v>
          </cell>
          <cell r="G14">
            <v>1</v>
          </cell>
          <cell r="H14">
            <v>60</v>
          </cell>
          <cell r="I14">
            <v>119.31</v>
          </cell>
          <cell r="J14">
            <v>3.8990000000000009</v>
          </cell>
          <cell r="K14">
            <v>0</v>
          </cell>
          <cell r="S14">
            <v>24.6418</v>
          </cell>
          <cell r="T14">
            <v>60</v>
          </cell>
          <cell r="U14">
            <v>7.0132457856163111</v>
          </cell>
          <cell r="V14">
            <v>4.578358723794528</v>
          </cell>
          <cell r="Y14">
            <v>25.1812</v>
          </cell>
          <cell r="Z14">
            <v>26.4846</v>
          </cell>
          <cell r="AA14">
            <v>23.417400000000001</v>
          </cell>
          <cell r="AB14">
            <v>26.632999999999999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85</v>
          </cell>
          <cell r="D15">
            <v>169</v>
          </cell>
          <cell r="E15">
            <v>103</v>
          </cell>
          <cell r="F15">
            <v>147</v>
          </cell>
          <cell r="G15">
            <v>0.3</v>
          </cell>
          <cell r="H15">
            <v>45</v>
          </cell>
          <cell r="I15">
            <v>107</v>
          </cell>
          <cell r="J15">
            <v>-4</v>
          </cell>
          <cell r="K15">
            <v>0</v>
          </cell>
          <cell r="S15">
            <v>20.6</v>
          </cell>
          <cell r="U15">
            <v>7.1359223300970873</v>
          </cell>
          <cell r="V15">
            <v>7.1359223300970873</v>
          </cell>
          <cell r="Y15">
            <v>16.8</v>
          </cell>
          <cell r="Z15">
            <v>20</v>
          </cell>
          <cell r="AA15">
            <v>25.8</v>
          </cell>
          <cell r="AB15">
            <v>15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50</v>
          </cell>
          <cell r="D16">
            <v>127</v>
          </cell>
          <cell r="E16">
            <v>104</v>
          </cell>
          <cell r="F16">
            <v>66</v>
          </cell>
          <cell r="G16">
            <v>7.0000000000000007E-2</v>
          </cell>
          <cell r="H16">
            <v>120</v>
          </cell>
          <cell r="I16">
            <v>111</v>
          </cell>
          <cell r="J16">
            <v>-7</v>
          </cell>
          <cell r="K16">
            <v>0</v>
          </cell>
          <cell r="S16">
            <v>20.8</v>
          </cell>
          <cell r="T16">
            <v>80</v>
          </cell>
          <cell r="U16">
            <v>7.0192307692307692</v>
          </cell>
          <cell r="V16">
            <v>3.1730769230769229</v>
          </cell>
          <cell r="Y16">
            <v>28.4</v>
          </cell>
          <cell r="Z16">
            <v>19.2</v>
          </cell>
          <cell r="AA16">
            <v>19.2</v>
          </cell>
          <cell r="AB16">
            <v>25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356.47699999999998</v>
          </cell>
          <cell r="D17">
            <v>678.45699999999999</v>
          </cell>
          <cell r="E17">
            <v>420.39400000000001</v>
          </cell>
          <cell r="F17">
            <v>611.85500000000002</v>
          </cell>
          <cell r="G17">
            <v>1</v>
          </cell>
          <cell r="H17">
            <v>60</v>
          </cell>
          <cell r="I17">
            <v>405.25</v>
          </cell>
          <cell r="J17">
            <v>15.144000000000005</v>
          </cell>
          <cell r="K17">
            <v>260</v>
          </cell>
          <cell r="S17">
            <v>84.078800000000001</v>
          </cell>
          <cell r="U17">
            <v>10.369498613205707</v>
          </cell>
          <cell r="V17">
            <v>7.2771614247586784</v>
          </cell>
          <cell r="Y17">
            <v>99.350800000000007</v>
          </cell>
          <cell r="Z17">
            <v>104.977</v>
          </cell>
          <cell r="AA17">
            <v>96.419799999999995</v>
          </cell>
          <cell r="AB17">
            <v>56.756999999999998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1372</v>
          </cell>
          <cell r="D18">
            <v>20</v>
          </cell>
          <cell r="E18">
            <v>487</v>
          </cell>
          <cell r="F18">
            <v>894</v>
          </cell>
          <cell r="G18">
            <v>0.25</v>
          </cell>
          <cell r="H18">
            <v>120</v>
          </cell>
          <cell r="I18">
            <v>491</v>
          </cell>
          <cell r="J18">
            <v>-4</v>
          </cell>
          <cell r="K18">
            <v>0</v>
          </cell>
          <cell r="S18">
            <v>97.4</v>
          </cell>
          <cell r="U18">
            <v>9.178644763860369</v>
          </cell>
          <cell r="V18">
            <v>9.178644763860369</v>
          </cell>
          <cell r="Y18">
            <v>82.2</v>
          </cell>
          <cell r="Z18">
            <v>124.2</v>
          </cell>
          <cell r="AA18">
            <v>71.400000000000006</v>
          </cell>
          <cell r="AB18">
            <v>91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23.988</v>
          </cell>
          <cell r="D19">
            <v>27.105</v>
          </cell>
          <cell r="E19">
            <v>26.736000000000001</v>
          </cell>
          <cell r="F19">
            <v>24.356999999999999</v>
          </cell>
          <cell r="G19">
            <v>1</v>
          </cell>
          <cell r="H19">
            <v>30</v>
          </cell>
          <cell r="I19">
            <v>26.6</v>
          </cell>
          <cell r="J19">
            <v>0.13599999999999923</v>
          </cell>
          <cell r="K19">
            <v>0</v>
          </cell>
          <cell r="S19">
            <v>5.3472</v>
          </cell>
          <cell r="T19">
            <v>10</v>
          </cell>
          <cell r="U19">
            <v>6.4252318970676239</v>
          </cell>
          <cell r="V19">
            <v>4.5550942549371634</v>
          </cell>
          <cell r="Y19">
            <v>7.4535999999999998</v>
          </cell>
          <cell r="Z19">
            <v>6.5126000000000008</v>
          </cell>
          <cell r="AA19">
            <v>5.3764000000000003</v>
          </cell>
          <cell r="AB19">
            <v>1.4950000000000001</v>
          </cell>
          <cell r="AC19" t="str">
            <v>костик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303.84800000000001</v>
          </cell>
          <cell r="D20">
            <v>668.88</v>
          </cell>
          <cell r="E20">
            <v>484.70400000000001</v>
          </cell>
          <cell r="F20">
            <v>478.11900000000003</v>
          </cell>
          <cell r="G20">
            <v>1</v>
          </cell>
          <cell r="H20">
            <v>45</v>
          </cell>
          <cell r="I20">
            <v>469.16</v>
          </cell>
          <cell r="J20">
            <v>15.543999999999983</v>
          </cell>
          <cell r="K20">
            <v>100</v>
          </cell>
          <cell r="S20">
            <v>96.940799999999996</v>
          </cell>
          <cell r="T20">
            <v>200</v>
          </cell>
          <cell r="U20">
            <v>8.0267441572588645</v>
          </cell>
          <cell r="V20">
            <v>4.9320719449395929</v>
          </cell>
          <cell r="Y20">
            <v>98.6798</v>
          </cell>
          <cell r="Z20">
            <v>97.424000000000007</v>
          </cell>
          <cell r="AA20">
            <v>95.072599999999994</v>
          </cell>
          <cell r="AB20">
            <v>49.024000000000001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1443</v>
          </cell>
          <cell r="D21">
            <v>1031</v>
          </cell>
          <cell r="E21">
            <v>856</v>
          </cell>
          <cell r="F21">
            <v>1601</v>
          </cell>
          <cell r="G21">
            <v>0.25</v>
          </cell>
          <cell r="H21">
            <v>120</v>
          </cell>
          <cell r="I21">
            <v>866</v>
          </cell>
          <cell r="J21">
            <v>-10</v>
          </cell>
          <cell r="K21">
            <v>0</v>
          </cell>
          <cell r="S21">
            <v>171.2</v>
          </cell>
          <cell r="T21">
            <v>400</v>
          </cell>
          <cell r="U21">
            <v>11.688084112149534</v>
          </cell>
          <cell r="V21">
            <v>9.3516355140186924</v>
          </cell>
          <cell r="Y21">
            <v>185.2</v>
          </cell>
          <cell r="Z21">
            <v>178.6</v>
          </cell>
          <cell r="AA21">
            <v>154.4</v>
          </cell>
          <cell r="AB21">
            <v>183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891.70299999999997</v>
          </cell>
          <cell r="D22">
            <v>1007.525</v>
          </cell>
          <cell r="E22">
            <v>928.05399999999997</v>
          </cell>
          <cell r="F22">
            <v>961.95100000000002</v>
          </cell>
          <cell r="G22">
            <v>1</v>
          </cell>
          <cell r="H22">
            <v>45</v>
          </cell>
          <cell r="I22">
            <v>899.97699999999998</v>
          </cell>
          <cell r="J22">
            <v>28.076999999999998</v>
          </cell>
          <cell r="K22">
            <v>200</v>
          </cell>
          <cell r="S22">
            <v>185.61079999999998</v>
          </cell>
          <cell r="T22">
            <v>300</v>
          </cell>
          <cell r="U22">
            <v>7.8764328368823371</v>
          </cell>
          <cell r="V22">
            <v>5.1826240714441187</v>
          </cell>
          <cell r="Y22">
            <v>219.62600000000003</v>
          </cell>
          <cell r="Z22">
            <v>222.65819999999999</v>
          </cell>
          <cell r="AA22">
            <v>178.28479999999999</v>
          </cell>
          <cell r="AB22">
            <v>76.424000000000007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174</v>
          </cell>
          <cell r="D23">
            <v>286</v>
          </cell>
          <cell r="E23">
            <v>259</v>
          </cell>
          <cell r="F23">
            <v>195</v>
          </cell>
          <cell r="G23">
            <v>0.15</v>
          </cell>
          <cell r="H23">
            <v>60</v>
          </cell>
          <cell r="I23">
            <v>264</v>
          </cell>
          <cell r="J23">
            <v>-5</v>
          </cell>
          <cell r="K23">
            <v>0</v>
          </cell>
          <cell r="S23">
            <v>51.8</v>
          </cell>
          <cell r="T23">
            <v>160</v>
          </cell>
          <cell r="U23">
            <v>6.853281853281854</v>
          </cell>
          <cell r="V23">
            <v>3.7644787644787647</v>
          </cell>
          <cell r="Y23">
            <v>44.8</v>
          </cell>
          <cell r="Z23">
            <v>55</v>
          </cell>
          <cell r="AA23">
            <v>47</v>
          </cell>
          <cell r="AB23">
            <v>60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1119</v>
          </cell>
          <cell r="D24">
            <v>3467</v>
          </cell>
          <cell r="E24">
            <v>1769</v>
          </cell>
          <cell r="F24">
            <v>2761</v>
          </cell>
          <cell r="G24">
            <v>0.12</v>
          </cell>
          <cell r="H24">
            <v>60</v>
          </cell>
          <cell r="I24">
            <v>1818</v>
          </cell>
          <cell r="J24">
            <v>-49</v>
          </cell>
          <cell r="K24">
            <v>0</v>
          </cell>
          <cell r="S24">
            <v>353.8</v>
          </cell>
          <cell r="T24">
            <v>400</v>
          </cell>
          <cell r="U24">
            <v>8.9344262295081958</v>
          </cell>
          <cell r="V24">
            <v>7.8038439796495194</v>
          </cell>
          <cell r="Y24">
            <v>453.6</v>
          </cell>
          <cell r="Z24">
            <v>445.6</v>
          </cell>
          <cell r="AA24">
            <v>448.6</v>
          </cell>
          <cell r="AB24">
            <v>263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93.611999999999995</v>
          </cell>
          <cell r="D25">
            <v>387.34899999999999</v>
          </cell>
          <cell r="E25">
            <v>227.17599999999999</v>
          </cell>
          <cell r="F25">
            <v>247.74600000000001</v>
          </cell>
          <cell r="G25">
            <v>1</v>
          </cell>
          <cell r="H25">
            <v>45</v>
          </cell>
          <cell r="I25">
            <v>235.3</v>
          </cell>
          <cell r="J25">
            <v>-8.1240000000000236</v>
          </cell>
          <cell r="K25">
            <v>0</v>
          </cell>
          <cell r="S25">
            <v>45.435199999999995</v>
          </cell>
          <cell r="T25">
            <v>80</v>
          </cell>
          <cell r="U25">
            <v>7.2134820579638701</v>
          </cell>
          <cell r="V25">
            <v>5.4527326830298986</v>
          </cell>
          <cell r="Y25">
            <v>42.320800000000006</v>
          </cell>
          <cell r="Z25">
            <v>43.4694</v>
          </cell>
          <cell r="AA25">
            <v>46.419600000000003</v>
          </cell>
          <cell r="AB25">
            <v>57.517000000000003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2300</v>
          </cell>
          <cell r="D26">
            <v>453</v>
          </cell>
          <cell r="E26">
            <v>977</v>
          </cell>
          <cell r="F26">
            <v>1735</v>
          </cell>
          <cell r="G26">
            <v>0.25</v>
          </cell>
          <cell r="H26">
            <v>120</v>
          </cell>
          <cell r="I26">
            <v>1011</v>
          </cell>
          <cell r="J26">
            <v>-34</v>
          </cell>
          <cell r="K26">
            <v>0</v>
          </cell>
          <cell r="S26">
            <v>195.4</v>
          </cell>
          <cell r="T26">
            <v>600</v>
          </cell>
          <cell r="U26">
            <v>11.949846468781985</v>
          </cell>
          <cell r="V26">
            <v>8.8792221084953944</v>
          </cell>
          <cell r="Y26">
            <v>167</v>
          </cell>
          <cell r="Z26">
            <v>230.2</v>
          </cell>
          <cell r="AA26">
            <v>147.6</v>
          </cell>
          <cell r="AB26">
            <v>226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157.18299999999999</v>
          </cell>
          <cell r="D27">
            <v>0.97399999999999998</v>
          </cell>
          <cell r="E27">
            <v>44.837000000000003</v>
          </cell>
          <cell r="F27">
            <v>111.376</v>
          </cell>
          <cell r="G27">
            <v>1</v>
          </cell>
          <cell r="H27">
            <v>120</v>
          </cell>
          <cell r="I27">
            <v>44.2</v>
          </cell>
          <cell r="J27">
            <v>0.63700000000000045</v>
          </cell>
          <cell r="K27">
            <v>0</v>
          </cell>
          <cell r="S27">
            <v>8.9674000000000014</v>
          </cell>
          <cell r="U27">
            <v>12.420099471418693</v>
          </cell>
          <cell r="V27">
            <v>12.420099471418693</v>
          </cell>
          <cell r="Y27">
            <v>11.9016</v>
          </cell>
          <cell r="Z27">
            <v>7.9037999999999995</v>
          </cell>
          <cell r="AA27">
            <v>11.1858</v>
          </cell>
          <cell r="AB27">
            <v>8.5079999999999991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252.81100000000001</v>
          </cell>
          <cell r="D28">
            <v>499.53800000000001</v>
          </cell>
          <cell r="E28">
            <v>334.327</v>
          </cell>
          <cell r="F28">
            <v>415.33300000000003</v>
          </cell>
          <cell r="G28">
            <v>1</v>
          </cell>
          <cell r="H28">
            <v>60</v>
          </cell>
          <cell r="I28">
            <v>325.5</v>
          </cell>
          <cell r="J28">
            <v>8.8269999999999982</v>
          </cell>
          <cell r="K28">
            <v>200</v>
          </cell>
          <cell r="S28">
            <v>66.865399999999994</v>
          </cell>
          <cell r="T28">
            <v>100</v>
          </cell>
          <cell r="U28">
            <v>10.698103952118736</v>
          </cell>
          <cell r="V28">
            <v>6.2114785823460279</v>
          </cell>
          <cell r="Y28">
            <v>75.046000000000006</v>
          </cell>
          <cell r="Z28">
            <v>67.136200000000002</v>
          </cell>
          <cell r="AA28">
            <v>69.994</v>
          </cell>
          <cell r="AB28">
            <v>48.786999999999999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1000</v>
          </cell>
          <cell r="D29">
            <v>861</v>
          </cell>
          <cell r="E29">
            <v>1100</v>
          </cell>
          <cell r="F29">
            <v>746</v>
          </cell>
          <cell r="G29">
            <v>0.22</v>
          </cell>
          <cell r="H29">
            <v>120</v>
          </cell>
          <cell r="I29">
            <v>1104</v>
          </cell>
          <cell r="J29">
            <v>-4</v>
          </cell>
          <cell r="K29">
            <v>0</v>
          </cell>
          <cell r="S29">
            <v>220</v>
          </cell>
          <cell r="T29">
            <v>1000</v>
          </cell>
          <cell r="U29">
            <v>7.9363636363636365</v>
          </cell>
          <cell r="V29">
            <v>3.3909090909090911</v>
          </cell>
          <cell r="Y29">
            <v>191.2</v>
          </cell>
          <cell r="Z29">
            <v>224</v>
          </cell>
          <cell r="AA29">
            <v>165.4</v>
          </cell>
          <cell r="AB29">
            <v>153</v>
          </cell>
          <cell r="AC29" t="str">
            <v>костик</v>
          </cell>
          <cell r="AD29">
            <v>0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2182</v>
          </cell>
          <cell r="D30">
            <v>2013</v>
          </cell>
          <cell r="E30">
            <v>1572</v>
          </cell>
          <cell r="F30">
            <v>2612</v>
          </cell>
          <cell r="G30">
            <v>0.4</v>
          </cell>
          <cell r="H30" t="e">
            <v>#N/A</v>
          </cell>
          <cell r="I30">
            <v>1564</v>
          </cell>
          <cell r="J30">
            <v>8</v>
          </cell>
          <cell r="K30">
            <v>0</v>
          </cell>
          <cell r="S30">
            <v>314.39999999999998</v>
          </cell>
          <cell r="T30">
            <v>280</v>
          </cell>
          <cell r="U30">
            <v>9.1984732824427482</v>
          </cell>
          <cell r="V30">
            <v>8.3078880407124682</v>
          </cell>
          <cell r="Y30">
            <v>167</v>
          </cell>
          <cell r="Z30">
            <v>106</v>
          </cell>
          <cell r="AA30">
            <v>268</v>
          </cell>
          <cell r="AB30">
            <v>48</v>
          </cell>
          <cell r="AC30" t="str">
            <v>Костик</v>
          </cell>
          <cell r="AD30" t="str">
            <v>увел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1.3280000000000001</v>
          </cell>
          <cell r="D31">
            <v>50.347000000000001</v>
          </cell>
          <cell r="E31">
            <v>32.356999999999999</v>
          </cell>
          <cell r="F31">
            <v>15.962</v>
          </cell>
          <cell r="G31">
            <v>1</v>
          </cell>
          <cell r="H31" t="e">
            <v>#N/A</v>
          </cell>
          <cell r="I31">
            <v>32.049999999999997</v>
          </cell>
          <cell r="J31">
            <v>0.30700000000000216</v>
          </cell>
          <cell r="K31">
            <v>0</v>
          </cell>
          <cell r="S31">
            <v>6.4714</v>
          </cell>
          <cell r="T31">
            <v>40</v>
          </cell>
          <cell r="U31">
            <v>8.6475878480699695</v>
          </cell>
          <cell r="V31">
            <v>2.4665451061594093</v>
          </cell>
          <cell r="Y31">
            <v>5.1530000000000005</v>
          </cell>
          <cell r="Z31">
            <v>7.0968</v>
          </cell>
          <cell r="AA31">
            <v>4.3146000000000004</v>
          </cell>
          <cell r="AB31">
            <v>18.789000000000001</v>
          </cell>
          <cell r="AC31" t="str">
            <v>увел</v>
          </cell>
          <cell r="AD31" t="str">
            <v>костик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188</v>
          </cell>
          <cell r="D32">
            <v>612</v>
          </cell>
          <cell r="E32">
            <v>390</v>
          </cell>
          <cell r="F32">
            <v>403</v>
          </cell>
          <cell r="G32">
            <v>0.3</v>
          </cell>
          <cell r="H32" t="e">
            <v>#N/A</v>
          </cell>
          <cell r="I32">
            <v>398</v>
          </cell>
          <cell r="J32">
            <v>-8</v>
          </cell>
          <cell r="K32">
            <v>0</v>
          </cell>
          <cell r="S32">
            <v>78</v>
          </cell>
          <cell r="T32">
            <v>160</v>
          </cell>
          <cell r="U32">
            <v>7.2179487179487181</v>
          </cell>
          <cell r="V32">
            <v>5.166666666666667</v>
          </cell>
          <cell r="Y32">
            <v>67.8</v>
          </cell>
          <cell r="Z32">
            <v>87.4</v>
          </cell>
          <cell r="AA32">
            <v>81.8</v>
          </cell>
          <cell r="AB32">
            <v>75</v>
          </cell>
          <cell r="AC32" t="e">
            <v>#N/A</v>
          </cell>
          <cell r="AD32" t="e">
            <v>#N/A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664</v>
          </cell>
          <cell r="D33">
            <v>749</v>
          </cell>
          <cell r="E33">
            <v>652</v>
          </cell>
          <cell r="F33">
            <v>737</v>
          </cell>
          <cell r="G33">
            <v>0.3</v>
          </cell>
          <cell r="H33" t="e">
            <v>#N/A</v>
          </cell>
          <cell r="I33">
            <v>666</v>
          </cell>
          <cell r="J33">
            <v>-14</v>
          </cell>
          <cell r="K33">
            <v>0</v>
          </cell>
          <cell r="S33">
            <v>130.4</v>
          </cell>
          <cell r="T33">
            <v>180</v>
          </cell>
          <cell r="U33">
            <v>7.0322085889570545</v>
          </cell>
          <cell r="V33">
            <v>5.6518404907975457</v>
          </cell>
          <cell r="Y33">
            <v>135.6</v>
          </cell>
          <cell r="Z33">
            <v>169.8</v>
          </cell>
          <cell r="AA33">
            <v>121.2</v>
          </cell>
          <cell r="AB33">
            <v>41</v>
          </cell>
          <cell r="AC33" t="str">
            <v>костик</v>
          </cell>
          <cell r="AD33" t="e">
            <v>#N/A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557</v>
          </cell>
          <cell r="D34">
            <v>306</v>
          </cell>
          <cell r="E34">
            <v>561</v>
          </cell>
          <cell r="F34">
            <v>292</v>
          </cell>
          <cell r="G34">
            <v>0.09</v>
          </cell>
          <cell r="H34" t="e">
            <v>#N/A</v>
          </cell>
          <cell r="I34">
            <v>565</v>
          </cell>
          <cell r="J34">
            <v>-4</v>
          </cell>
          <cell r="K34">
            <v>0</v>
          </cell>
          <cell r="S34">
            <v>112.2</v>
          </cell>
          <cell r="T34">
            <v>480</v>
          </cell>
          <cell r="U34">
            <v>6.880570409982175</v>
          </cell>
          <cell r="V34">
            <v>2.6024955436720143</v>
          </cell>
          <cell r="Y34">
            <v>93.2</v>
          </cell>
          <cell r="Z34">
            <v>133.19999999999999</v>
          </cell>
          <cell r="AA34">
            <v>73.2</v>
          </cell>
          <cell r="AB34">
            <v>132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107</v>
          </cell>
          <cell r="D35">
            <v>242</v>
          </cell>
          <cell r="E35">
            <v>183</v>
          </cell>
          <cell r="F35">
            <v>165</v>
          </cell>
          <cell r="G35">
            <v>0.09</v>
          </cell>
          <cell r="H35" t="e">
            <v>#N/A</v>
          </cell>
          <cell r="I35">
            <v>194</v>
          </cell>
          <cell r="J35">
            <v>-11</v>
          </cell>
          <cell r="K35">
            <v>0</v>
          </cell>
          <cell r="S35">
            <v>36.6</v>
          </cell>
          <cell r="T35">
            <v>120</v>
          </cell>
          <cell r="U35">
            <v>7.7868852459016393</v>
          </cell>
          <cell r="V35">
            <v>4.5081967213114753</v>
          </cell>
          <cell r="Y35">
            <v>26</v>
          </cell>
          <cell r="Z35">
            <v>35.6</v>
          </cell>
          <cell r="AA35">
            <v>35.799999999999997</v>
          </cell>
          <cell r="AB35">
            <v>59</v>
          </cell>
          <cell r="AC35" t="str">
            <v>увел</v>
          </cell>
          <cell r="AD35" t="str">
            <v>увел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282</v>
          </cell>
          <cell r="D36">
            <v>510</v>
          </cell>
          <cell r="E36">
            <v>599</v>
          </cell>
          <cell r="F36">
            <v>184</v>
          </cell>
          <cell r="G36">
            <v>0.09</v>
          </cell>
          <cell r="H36">
            <v>45</v>
          </cell>
          <cell r="I36">
            <v>605</v>
          </cell>
          <cell r="J36">
            <v>-6</v>
          </cell>
          <cell r="K36">
            <v>0</v>
          </cell>
          <cell r="S36">
            <v>119.8</v>
          </cell>
          <cell r="T36">
            <v>480</v>
          </cell>
          <cell r="U36">
            <v>5.5425709515859767</v>
          </cell>
          <cell r="V36">
            <v>1.5358931552587647</v>
          </cell>
          <cell r="Y36">
            <v>94.6</v>
          </cell>
          <cell r="Z36">
            <v>96.8</v>
          </cell>
          <cell r="AA36">
            <v>82</v>
          </cell>
          <cell r="AB36">
            <v>181</v>
          </cell>
          <cell r="AC36">
            <v>0</v>
          </cell>
          <cell r="AD36">
            <v>0</v>
          </cell>
        </row>
        <row r="37">
          <cell r="A37" t="str">
            <v>6234 МОЛОЧНЫЕ Коровино сос п/о мгс 1.5*6_Ц  ОСТАНКИНО</v>
          </cell>
          <cell r="B37" t="str">
            <v>кг</v>
          </cell>
          <cell r="C37">
            <v>4.8520000000000003</v>
          </cell>
          <cell r="D37">
            <v>1.538</v>
          </cell>
          <cell r="E37">
            <v>1.538</v>
          </cell>
          <cell r="F37">
            <v>3.3140000000000001</v>
          </cell>
          <cell r="G37">
            <v>0</v>
          </cell>
          <cell r="H37" t="e">
            <v>#N/A</v>
          </cell>
          <cell r="I37">
            <v>2</v>
          </cell>
          <cell r="J37">
            <v>-0.46199999999999997</v>
          </cell>
          <cell r="K37">
            <v>0</v>
          </cell>
          <cell r="S37">
            <v>0.30759999999999998</v>
          </cell>
          <cell r="U37">
            <v>10.773732119635891</v>
          </cell>
          <cell r="V37">
            <v>10.773732119635891</v>
          </cell>
          <cell r="Y37">
            <v>1.5582</v>
          </cell>
          <cell r="Z37">
            <v>2.1577999999999999</v>
          </cell>
          <cell r="AA37">
            <v>0.92179999999999995</v>
          </cell>
          <cell r="AB37">
            <v>1.538</v>
          </cell>
          <cell r="AC37" t="e">
            <v>#N/A</v>
          </cell>
          <cell r="AD37" t="e">
            <v>#N/A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79</v>
          </cell>
          <cell r="D38">
            <v>304</v>
          </cell>
          <cell r="E38">
            <v>185</v>
          </cell>
          <cell r="F38">
            <v>189</v>
          </cell>
          <cell r="G38">
            <v>0.4</v>
          </cell>
          <cell r="H38">
            <v>60</v>
          </cell>
          <cell r="I38">
            <v>194</v>
          </cell>
          <cell r="J38">
            <v>-9</v>
          </cell>
          <cell r="K38">
            <v>0</v>
          </cell>
          <cell r="S38">
            <v>37</v>
          </cell>
          <cell r="T38">
            <v>120</v>
          </cell>
          <cell r="U38">
            <v>8.3513513513513509</v>
          </cell>
          <cell r="V38">
            <v>5.1081081081081079</v>
          </cell>
          <cell r="Y38">
            <v>37.6</v>
          </cell>
          <cell r="Z38">
            <v>32.6</v>
          </cell>
          <cell r="AA38">
            <v>35</v>
          </cell>
          <cell r="AB38">
            <v>12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129</v>
          </cell>
          <cell r="D39">
            <v>733</v>
          </cell>
          <cell r="E39">
            <v>363</v>
          </cell>
          <cell r="F39">
            <v>492</v>
          </cell>
          <cell r="G39">
            <v>0.4</v>
          </cell>
          <cell r="H39">
            <v>60</v>
          </cell>
          <cell r="I39">
            <v>366</v>
          </cell>
          <cell r="J39">
            <v>-3</v>
          </cell>
          <cell r="K39">
            <v>0</v>
          </cell>
          <cell r="S39">
            <v>72.599999999999994</v>
          </cell>
          <cell r="T39">
            <v>40</v>
          </cell>
          <cell r="U39">
            <v>7.3278236914600559</v>
          </cell>
          <cell r="V39">
            <v>6.7768595041322319</v>
          </cell>
          <cell r="Y39">
            <v>73</v>
          </cell>
          <cell r="Z39">
            <v>73</v>
          </cell>
          <cell r="AA39">
            <v>84.8</v>
          </cell>
          <cell r="AB39">
            <v>82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444</v>
          </cell>
          <cell r="D40">
            <v>213</v>
          </cell>
          <cell r="E40">
            <v>378</v>
          </cell>
          <cell r="F40">
            <v>272</v>
          </cell>
          <cell r="G40">
            <v>0.15</v>
          </cell>
          <cell r="H40" t="e">
            <v>#N/A</v>
          </cell>
          <cell r="I40">
            <v>377</v>
          </cell>
          <cell r="J40">
            <v>1</v>
          </cell>
          <cell r="K40">
            <v>0</v>
          </cell>
          <cell r="S40">
            <v>75.599999999999994</v>
          </cell>
          <cell r="T40">
            <v>280</v>
          </cell>
          <cell r="U40">
            <v>7.3015873015873023</v>
          </cell>
          <cell r="V40">
            <v>3.5978835978835981</v>
          </cell>
          <cell r="Y40">
            <v>39.799999999999997</v>
          </cell>
          <cell r="Z40">
            <v>96.8</v>
          </cell>
          <cell r="AA40">
            <v>48.2</v>
          </cell>
          <cell r="AB40">
            <v>53</v>
          </cell>
          <cell r="AC40" t="str">
            <v>костик</v>
          </cell>
          <cell r="AD40" t="e">
            <v>#N/A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139.72300000000001</v>
          </cell>
          <cell r="D41">
            <v>720.37199999999996</v>
          </cell>
          <cell r="E41">
            <v>365.988</v>
          </cell>
          <cell r="F41">
            <v>468.50599999999997</v>
          </cell>
          <cell r="G41">
            <v>1</v>
          </cell>
          <cell r="H41">
            <v>45</v>
          </cell>
          <cell r="I41">
            <v>374</v>
          </cell>
          <cell r="J41">
            <v>-8.0120000000000005</v>
          </cell>
          <cell r="K41">
            <v>0</v>
          </cell>
          <cell r="S41">
            <v>73.197599999999994</v>
          </cell>
          <cell r="T41">
            <v>60</v>
          </cell>
          <cell r="U41">
            <v>7.2202640523733024</v>
          </cell>
          <cell r="V41">
            <v>6.4005650458484977</v>
          </cell>
          <cell r="Y41">
            <v>85.653999999999996</v>
          </cell>
          <cell r="Z41">
            <v>78.359400000000008</v>
          </cell>
          <cell r="AA41">
            <v>84.344999999999999</v>
          </cell>
          <cell r="AB41">
            <v>72.724000000000004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323</v>
          </cell>
          <cell r="D42">
            <v>418</v>
          </cell>
          <cell r="E42">
            <v>456</v>
          </cell>
          <cell r="F42">
            <v>234</v>
          </cell>
          <cell r="G42">
            <v>0.4</v>
          </cell>
          <cell r="H42">
            <v>60</v>
          </cell>
          <cell r="I42">
            <v>467</v>
          </cell>
          <cell r="J42">
            <v>-11</v>
          </cell>
          <cell r="K42">
            <v>0</v>
          </cell>
          <cell r="S42">
            <v>91.2</v>
          </cell>
          <cell r="T42">
            <v>480</v>
          </cell>
          <cell r="U42">
            <v>7.8289473684210522</v>
          </cell>
          <cell r="V42">
            <v>2.5657894736842106</v>
          </cell>
          <cell r="Y42">
            <v>87</v>
          </cell>
          <cell r="Z42">
            <v>86</v>
          </cell>
          <cell r="AA42">
            <v>68.599999999999994</v>
          </cell>
          <cell r="AB42">
            <v>128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187</v>
          </cell>
          <cell r="D43">
            <v>932</v>
          </cell>
          <cell r="E43">
            <v>512</v>
          </cell>
          <cell r="F43">
            <v>596</v>
          </cell>
          <cell r="G43">
            <v>0.4</v>
          </cell>
          <cell r="H43">
            <v>60</v>
          </cell>
          <cell r="I43">
            <v>523</v>
          </cell>
          <cell r="J43">
            <v>-11</v>
          </cell>
          <cell r="K43">
            <v>0</v>
          </cell>
          <cell r="S43">
            <v>102.4</v>
          </cell>
          <cell r="T43">
            <v>160</v>
          </cell>
          <cell r="U43">
            <v>7.3828125</v>
          </cell>
          <cell r="V43">
            <v>5.8203125</v>
          </cell>
          <cell r="Y43">
            <v>101.8</v>
          </cell>
          <cell r="Z43">
            <v>104.6</v>
          </cell>
          <cell r="AA43">
            <v>110.6</v>
          </cell>
          <cell r="AB43">
            <v>58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2325</v>
          </cell>
          <cell r="D44">
            <v>8023</v>
          </cell>
          <cell r="E44">
            <v>6110</v>
          </cell>
          <cell r="F44">
            <v>4173</v>
          </cell>
          <cell r="G44">
            <v>0.4</v>
          </cell>
          <cell r="H44">
            <v>60</v>
          </cell>
          <cell r="I44">
            <v>6162</v>
          </cell>
          <cell r="J44">
            <v>-52</v>
          </cell>
          <cell r="K44">
            <v>2000</v>
          </cell>
          <cell r="R44">
            <v>1000</v>
          </cell>
          <cell r="S44">
            <v>1222</v>
          </cell>
          <cell r="T44">
            <v>1800</v>
          </cell>
          <cell r="U44">
            <v>7.3428805237315879</v>
          </cell>
          <cell r="V44">
            <v>3.4148936170212765</v>
          </cell>
          <cell r="Y44">
            <v>1004.2</v>
          </cell>
          <cell r="Z44">
            <v>952.4</v>
          </cell>
          <cell r="AA44">
            <v>982.6</v>
          </cell>
          <cell r="AB44">
            <v>934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630</v>
          </cell>
          <cell r="D45">
            <v>1216</v>
          </cell>
          <cell r="E45">
            <v>1300</v>
          </cell>
          <cell r="F45">
            <v>520</v>
          </cell>
          <cell r="G45">
            <v>0.5</v>
          </cell>
          <cell r="H45" t="e">
            <v>#N/A</v>
          </cell>
          <cell r="I45">
            <v>1380</v>
          </cell>
          <cell r="J45">
            <v>-80</v>
          </cell>
          <cell r="K45">
            <v>0</v>
          </cell>
          <cell r="S45">
            <v>260</v>
          </cell>
          <cell r="T45">
            <v>1200</v>
          </cell>
          <cell r="U45">
            <v>6.615384615384615</v>
          </cell>
          <cell r="V45">
            <v>2</v>
          </cell>
          <cell r="Y45">
            <v>222.6</v>
          </cell>
          <cell r="Z45">
            <v>231.6</v>
          </cell>
          <cell r="AA45">
            <v>215</v>
          </cell>
          <cell r="AB45">
            <v>267</v>
          </cell>
          <cell r="AC45" t="e">
            <v>#N/A</v>
          </cell>
          <cell r="AD45" t="e">
            <v>#N/A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23</v>
          </cell>
          <cell r="D46">
            <v>249</v>
          </cell>
          <cell r="E46">
            <v>43</v>
          </cell>
          <cell r="F46">
            <v>209</v>
          </cell>
          <cell r="G46">
            <v>0.5</v>
          </cell>
          <cell r="H46" t="e">
            <v>#N/A</v>
          </cell>
          <cell r="I46">
            <v>69</v>
          </cell>
          <cell r="J46">
            <v>-26</v>
          </cell>
          <cell r="K46">
            <v>0</v>
          </cell>
          <cell r="S46">
            <v>8.6</v>
          </cell>
          <cell r="U46">
            <v>24.302325581395351</v>
          </cell>
          <cell r="V46">
            <v>24.302325581395351</v>
          </cell>
          <cell r="Y46">
            <v>13</v>
          </cell>
          <cell r="Z46">
            <v>15.6</v>
          </cell>
          <cell r="AA46">
            <v>23.6</v>
          </cell>
          <cell r="AB46">
            <v>-3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740</v>
          </cell>
          <cell r="D47">
            <v>3863</v>
          </cell>
          <cell r="E47">
            <v>2381</v>
          </cell>
          <cell r="F47">
            <v>2184</v>
          </cell>
          <cell r="G47">
            <v>0.4</v>
          </cell>
          <cell r="H47">
            <v>60</v>
          </cell>
          <cell r="I47">
            <v>2411</v>
          </cell>
          <cell r="J47">
            <v>-30</v>
          </cell>
          <cell r="K47">
            <v>0</v>
          </cell>
          <cell r="R47">
            <v>600</v>
          </cell>
          <cell r="S47">
            <v>476.2</v>
          </cell>
          <cell r="T47">
            <v>600</v>
          </cell>
          <cell r="U47">
            <v>7.1062578748425036</v>
          </cell>
          <cell r="V47">
            <v>4.5863082738345238</v>
          </cell>
          <cell r="Y47">
            <v>418.6</v>
          </cell>
          <cell r="Z47">
            <v>393.8</v>
          </cell>
          <cell r="AA47">
            <v>438</v>
          </cell>
          <cell r="AB47">
            <v>322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2258</v>
          </cell>
          <cell r="D48">
            <v>9553</v>
          </cell>
          <cell r="E48">
            <v>5640</v>
          </cell>
          <cell r="F48">
            <v>6082</v>
          </cell>
          <cell r="G48">
            <v>0.4</v>
          </cell>
          <cell r="H48">
            <v>60</v>
          </cell>
          <cell r="I48">
            <v>5706</v>
          </cell>
          <cell r="J48">
            <v>-66</v>
          </cell>
          <cell r="K48">
            <v>1800</v>
          </cell>
          <cell r="S48">
            <v>1128</v>
          </cell>
          <cell r="T48">
            <v>1000</v>
          </cell>
          <cell r="U48">
            <v>7.874113475177305</v>
          </cell>
          <cell r="V48">
            <v>5.3918439716312054</v>
          </cell>
          <cell r="Y48">
            <v>1152</v>
          </cell>
          <cell r="Z48">
            <v>1012.4</v>
          </cell>
          <cell r="AA48">
            <v>1060.4000000000001</v>
          </cell>
          <cell r="AB48">
            <v>797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38</v>
          </cell>
          <cell r="D49">
            <v>121</v>
          </cell>
          <cell r="E49">
            <v>40</v>
          </cell>
          <cell r="F49">
            <v>118</v>
          </cell>
          <cell r="G49">
            <v>0.84</v>
          </cell>
          <cell r="H49" t="e">
            <v>#N/A</v>
          </cell>
          <cell r="I49">
            <v>49</v>
          </cell>
          <cell r="J49">
            <v>-9</v>
          </cell>
          <cell r="K49">
            <v>0</v>
          </cell>
          <cell r="S49">
            <v>8</v>
          </cell>
          <cell r="U49">
            <v>14.75</v>
          </cell>
          <cell r="V49">
            <v>14.75</v>
          </cell>
          <cell r="Y49">
            <v>15.2</v>
          </cell>
          <cell r="Z49">
            <v>14</v>
          </cell>
          <cell r="AA49">
            <v>20.8</v>
          </cell>
          <cell r="AB49">
            <v>4</v>
          </cell>
          <cell r="AC49" t="str">
            <v>склад</v>
          </cell>
          <cell r="AD49" t="str">
            <v>увел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826</v>
          </cell>
          <cell r="D50">
            <v>1801</v>
          </cell>
          <cell r="E50">
            <v>1668</v>
          </cell>
          <cell r="F50">
            <v>935</v>
          </cell>
          <cell r="G50">
            <v>0.3</v>
          </cell>
          <cell r="H50">
            <v>60</v>
          </cell>
          <cell r="I50">
            <v>1683</v>
          </cell>
          <cell r="J50">
            <v>-15</v>
          </cell>
          <cell r="K50">
            <v>0</v>
          </cell>
          <cell r="R50">
            <v>400</v>
          </cell>
          <cell r="S50">
            <v>333.6</v>
          </cell>
          <cell r="T50">
            <v>800</v>
          </cell>
          <cell r="U50">
            <v>6.3998800959232609</v>
          </cell>
          <cell r="V50">
            <v>2.8027577937649877</v>
          </cell>
          <cell r="Y50">
            <v>347.2</v>
          </cell>
          <cell r="Z50">
            <v>322</v>
          </cell>
          <cell r="AA50">
            <v>327.39999999999998</v>
          </cell>
          <cell r="AB50">
            <v>130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375</v>
          </cell>
          <cell r="D51">
            <v>388</v>
          </cell>
          <cell r="E51">
            <v>491</v>
          </cell>
          <cell r="F51">
            <v>260</v>
          </cell>
          <cell r="G51">
            <v>0.1</v>
          </cell>
          <cell r="H51" t="e">
            <v>#N/A</v>
          </cell>
          <cell r="I51">
            <v>501</v>
          </cell>
          <cell r="J51">
            <v>-10</v>
          </cell>
          <cell r="K51">
            <v>0</v>
          </cell>
          <cell r="S51">
            <v>98.2</v>
          </cell>
          <cell r="T51">
            <v>480</v>
          </cell>
          <cell r="U51">
            <v>7.5356415478615073</v>
          </cell>
          <cell r="V51">
            <v>2.6476578411405294</v>
          </cell>
          <cell r="Y51">
            <v>48.6</v>
          </cell>
          <cell r="Z51">
            <v>103.4</v>
          </cell>
          <cell r="AA51">
            <v>62.4</v>
          </cell>
          <cell r="AB51">
            <v>131</v>
          </cell>
          <cell r="AC51" t="str">
            <v>костик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1067</v>
          </cell>
          <cell r="D52">
            <v>2295</v>
          </cell>
          <cell r="E52">
            <v>1544</v>
          </cell>
          <cell r="F52">
            <v>1794</v>
          </cell>
          <cell r="G52">
            <v>0.1</v>
          </cell>
          <cell r="H52">
            <v>60</v>
          </cell>
          <cell r="I52">
            <v>1560</v>
          </cell>
          <cell r="J52">
            <v>-16</v>
          </cell>
          <cell r="K52">
            <v>0</v>
          </cell>
          <cell r="S52">
            <v>308.8</v>
          </cell>
          <cell r="T52">
            <v>560</v>
          </cell>
          <cell r="U52">
            <v>7.6230569948186524</v>
          </cell>
          <cell r="V52">
            <v>5.8095854922279795</v>
          </cell>
          <cell r="Y52">
            <v>371.4</v>
          </cell>
          <cell r="Z52">
            <v>373.4</v>
          </cell>
          <cell r="AA52">
            <v>328.2</v>
          </cell>
          <cell r="AB52">
            <v>351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945</v>
          </cell>
          <cell r="D53">
            <v>2143</v>
          </cell>
          <cell r="E53">
            <v>1575</v>
          </cell>
          <cell r="F53">
            <v>1479</v>
          </cell>
          <cell r="G53">
            <v>0.1</v>
          </cell>
          <cell r="H53">
            <v>60</v>
          </cell>
          <cell r="I53">
            <v>1607</v>
          </cell>
          <cell r="J53">
            <v>-32</v>
          </cell>
          <cell r="K53">
            <v>0</v>
          </cell>
          <cell r="S53">
            <v>315</v>
          </cell>
          <cell r="T53">
            <v>980</v>
          </cell>
          <cell r="U53">
            <v>7.8063492063492061</v>
          </cell>
          <cell r="V53">
            <v>4.6952380952380954</v>
          </cell>
          <cell r="Y53">
            <v>306.2</v>
          </cell>
          <cell r="Z53">
            <v>326.39999999999998</v>
          </cell>
          <cell r="AA53">
            <v>284.39999999999998</v>
          </cell>
          <cell r="AB53">
            <v>328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124</v>
          </cell>
          <cell r="D54">
            <v>144</v>
          </cell>
          <cell r="E54">
            <v>192</v>
          </cell>
          <cell r="F54">
            <v>76</v>
          </cell>
          <cell r="G54">
            <v>0.1</v>
          </cell>
          <cell r="H54" t="e">
            <v>#N/A</v>
          </cell>
          <cell r="I54">
            <v>228</v>
          </cell>
          <cell r="J54">
            <v>-36</v>
          </cell>
          <cell r="K54">
            <v>0</v>
          </cell>
          <cell r="S54">
            <v>38.4</v>
          </cell>
          <cell r="T54">
            <v>200</v>
          </cell>
          <cell r="U54">
            <v>7.1875</v>
          </cell>
          <cell r="V54">
            <v>1.9791666666666667</v>
          </cell>
          <cell r="Y54">
            <v>29.4</v>
          </cell>
          <cell r="Z54">
            <v>40.200000000000003</v>
          </cell>
          <cell r="AA54">
            <v>28</v>
          </cell>
          <cell r="AB54">
            <v>21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42.418999999999997</v>
          </cell>
          <cell r="D55">
            <v>59.244999999999997</v>
          </cell>
          <cell r="E55">
            <v>31.488</v>
          </cell>
          <cell r="F55">
            <v>68.975999999999999</v>
          </cell>
          <cell r="G55">
            <v>1</v>
          </cell>
          <cell r="H55">
            <v>45</v>
          </cell>
          <cell r="I55">
            <v>48.731000000000002</v>
          </cell>
          <cell r="J55">
            <v>-17.243000000000002</v>
          </cell>
          <cell r="K55">
            <v>0</v>
          </cell>
          <cell r="S55">
            <v>6.2976000000000001</v>
          </cell>
          <cell r="T55">
            <v>20</v>
          </cell>
          <cell r="U55">
            <v>14.128556910569106</v>
          </cell>
          <cell r="V55">
            <v>10.952743902439025</v>
          </cell>
          <cell r="Y55">
            <v>7.7824</v>
          </cell>
          <cell r="Z55">
            <v>9.4847999999999999</v>
          </cell>
          <cell r="AA55">
            <v>15.1144</v>
          </cell>
          <cell r="AB55">
            <v>-0.59499999999999997</v>
          </cell>
          <cell r="AC55" t="str">
            <v>костик</v>
          </cell>
          <cell r="AD55" t="str">
            <v>увел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412</v>
          </cell>
          <cell r="D56">
            <v>339</v>
          </cell>
          <cell r="E56">
            <v>374</v>
          </cell>
          <cell r="F56">
            <v>368</v>
          </cell>
          <cell r="G56">
            <v>0.3</v>
          </cell>
          <cell r="H56">
            <v>45</v>
          </cell>
          <cell r="I56">
            <v>379</v>
          </cell>
          <cell r="J56">
            <v>-5</v>
          </cell>
          <cell r="K56">
            <v>0</v>
          </cell>
          <cell r="S56">
            <v>74.8</v>
          </cell>
          <cell r="T56">
            <v>160</v>
          </cell>
          <cell r="U56">
            <v>7.0588235294117654</v>
          </cell>
          <cell r="V56">
            <v>4.9197860962566846</v>
          </cell>
          <cell r="Y56">
            <v>52.2</v>
          </cell>
          <cell r="Z56">
            <v>102.4</v>
          </cell>
          <cell r="AA56">
            <v>52.4</v>
          </cell>
          <cell r="AB56">
            <v>43</v>
          </cell>
          <cell r="AC56" t="str">
            <v>костик</v>
          </cell>
          <cell r="AD56" t="e">
            <v>#N/A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381</v>
          </cell>
          <cell r="D57">
            <v>803</v>
          </cell>
          <cell r="E57">
            <v>613</v>
          </cell>
          <cell r="F57">
            <v>307</v>
          </cell>
          <cell r="G57">
            <v>0.3</v>
          </cell>
          <cell r="H57">
            <v>45</v>
          </cell>
          <cell r="I57">
            <v>630</v>
          </cell>
          <cell r="J57">
            <v>-17</v>
          </cell>
          <cell r="K57">
            <v>0</v>
          </cell>
          <cell r="R57">
            <v>150</v>
          </cell>
          <cell r="S57">
            <v>122.6</v>
          </cell>
          <cell r="T57">
            <v>400</v>
          </cell>
          <cell r="U57">
            <v>6.9902120717781404</v>
          </cell>
          <cell r="V57">
            <v>2.504078303425775</v>
          </cell>
          <cell r="Y57">
            <v>124.6</v>
          </cell>
          <cell r="Z57">
            <v>117</v>
          </cell>
          <cell r="AA57">
            <v>94.8</v>
          </cell>
          <cell r="AB57">
            <v>157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128.303</v>
          </cell>
          <cell r="D58">
            <v>801.83199999999999</v>
          </cell>
          <cell r="E58">
            <v>455.45800000000003</v>
          </cell>
          <cell r="F58">
            <v>470.75400000000002</v>
          </cell>
          <cell r="G58">
            <v>1</v>
          </cell>
          <cell r="H58">
            <v>45</v>
          </cell>
          <cell r="I58">
            <v>464.1</v>
          </cell>
          <cell r="J58">
            <v>-8.6419999999999959</v>
          </cell>
          <cell r="K58">
            <v>0</v>
          </cell>
          <cell r="S58">
            <v>91.0916</v>
          </cell>
          <cell r="T58">
            <v>180</v>
          </cell>
          <cell r="U58">
            <v>7.1439518023615793</v>
          </cell>
          <cell r="V58">
            <v>5.1679188860443777</v>
          </cell>
          <cell r="Y58">
            <v>90.225400000000008</v>
          </cell>
          <cell r="Z58">
            <v>85.893799999999999</v>
          </cell>
          <cell r="AA58">
            <v>100.83920000000001</v>
          </cell>
          <cell r="AB58">
            <v>112.459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436</v>
          </cell>
          <cell r="D59">
            <v>371</v>
          </cell>
          <cell r="E59">
            <v>400</v>
          </cell>
          <cell r="F59">
            <v>403</v>
          </cell>
          <cell r="G59">
            <v>0.09</v>
          </cell>
          <cell r="H59">
            <v>45</v>
          </cell>
          <cell r="I59">
            <v>402</v>
          </cell>
          <cell r="J59">
            <v>-2</v>
          </cell>
          <cell r="K59">
            <v>0</v>
          </cell>
          <cell r="S59">
            <v>80</v>
          </cell>
          <cell r="T59">
            <v>160</v>
          </cell>
          <cell r="U59">
            <v>7.0374999999999996</v>
          </cell>
          <cell r="V59">
            <v>5.0374999999999996</v>
          </cell>
          <cell r="Y59">
            <v>71.8</v>
          </cell>
          <cell r="Z59">
            <v>100.8</v>
          </cell>
          <cell r="AA59">
            <v>48.6</v>
          </cell>
          <cell r="AB59">
            <v>38</v>
          </cell>
          <cell r="AC59" t="str">
            <v>костик</v>
          </cell>
          <cell r="AD59">
            <v>0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60</v>
          </cell>
          <cell r="D60">
            <v>170</v>
          </cell>
          <cell r="E60">
            <v>92</v>
          </cell>
          <cell r="F60">
            <v>132</v>
          </cell>
          <cell r="G60">
            <v>0.4</v>
          </cell>
          <cell r="H60" t="e">
            <v>#N/A</v>
          </cell>
          <cell r="I60">
            <v>98</v>
          </cell>
          <cell r="J60">
            <v>-6</v>
          </cell>
          <cell r="K60">
            <v>0</v>
          </cell>
          <cell r="S60">
            <v>18.399999999999999</v>
          </cell>
          <cell r="U60">
            <v>7.1739130434782616</v>
          </cell>
          <cell r="V60">
            <v>7.1739130434782616</v>
          </cell>
          <cell r="Y60">
            <v>0</v>
          </cell>
          <cell r="Z60">
            <v>15.4</v>
          </cell>
          <cell r="AA60">
            <v>22.6</v>
          </cell>
          <cell r="AB60">
            <v>18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112</v>
          </cell>
          <cell r="D61">
            <v>165</v>
          </cell>
          <cell r="E61">
            <v>143</v>
          </cell>
          <cell r="F61">
            <v>126</v>
          </cell>
          <cell r="G61">
            <v>0.3</v>
          </cell>
          <cell r="H61" t="e">
            <v>#N/A</v>
          </cell>
          <cell r="I61">
            <v>147</v>
          </cell>
          <cell r="J61">
            <v>-4</v>
          </cell>
          <cell r="K61">
            <v>0</v>
          </cell>
          <cell r="S61">
            <v>28.6</v>
          </cell>
          <cell r="T61">
            <v>80</v>
          </cell>
          <cell r="U61">
            <v>7.2027972027972025</v>
          </cell>
          <cell r="V61">
            <v>4.405594405594405</v>
          </cell>
          <cell r="Y61">
            <v>0</v>
          </cell>
          <cell r="Z61">
            <v>17.600000000000001</v>
          </cell>
          <cell r="AA61">
            <v>26.2</v>
          </cell>
          <cell r="AB61">
            <v>34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591</v>
          </cell>
          <cell r="D62">
            <v>4044</v>
          </cell>
          <cell r="E62">
            <v>1275</v>
          </cell>
          <cell r="F62">
            <v>1909</v>
          </cell>
          <cell r="G62">
            <v>0.28000000000000003</v>
          </cell>
          <cell r="H62">
            <v>45</v>
          </cell>
          <cell r="I62">
            <v>1288</v>
          </cell>
          <cell r="J62">
            <v>-13</v>
          </cell>
          <cell r="K62">
            <v>0</v>
          </cell>
          <cell r="S62">
            <v>255</v>
          </cell>
          <cell r="U62">
            <v>7.4862745098039216</v>
          </cell>
          <cell r="V62">
            <v>7.4862745098039216</v>
          </cell>
          <cell r="Y62">
            <v>256</v>
          </cell>
          <cell r="Z62">
            <v>275.60000000000002</v>
          </cell>
          <cell r="AA62">
            <v>290.60000000000002</v>
          </cell>
          <cell r="AB62">
            <v>257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2230</v>
          </cell>
          <cell r="D63">
            <v>5269</v>
          </cell>
          <cell r="E63">
            <v>3609</v>
          </cell>
          <cell r="F63">
            <v>3843</v>
          </cell>
          <cell r="G63">
            <v>0.35</v>
          </cell>
          <cell r="H63">
            <v>45</v>
          </cell>
          <cell r="I63">
            <v>3642</v>
          </cell>
          <cell r="J63">
            <v>-33</v>
          </cell>
          <cell r="K63">
            <v>600</v>
          </cell>
          <cell r="S63">
            <v>721.8</v>
          </cell>
          <cell r="T63">
            <v>1000</v>
          </cell>
          <cell r="U63">
            <v>7.5408700471044616</v>
          </cell>
          <cell r="V63">
            <v>5.3241895261845391</v>
          </cell>
          <cell r="Y63">
            <v>723.8</v>
          </cell>
          <cell r="Z63">
            <v>753.8</v>
          </cell>
          <cell r="AA63">
            <v>677.2</v>
          </cell>
          <cell r="AB63">
            <v>545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1690</v>
          </cell>
          <cell r="D64">
            <v>5326</v>
          </cell>
          <cell r="E64">
            <v>2883</v>
          </cell>
          <cell r="F64">
            <v>3471</v>
          </cell>
          <cell r="G64">
            <v>0.28000000000000003</v>
          </cell>
          <cell r="H64">
            <v>45</v>
          </cell>
          <cell r="I64">
            <v>2919</v>
          </cell>
          <cell r="J64">
            <v>-36</v>
          </cell>
          <cell r="K64">
            <v>400</v>
          </cell>
          <cell r="S64">
            <v>576.6</v>
          </cell>
          <cell r="T64">
            <v>600</v>
          </cell>
          <cell r="U64">
            <v>7.7540756156781132</v>
          </cell>
          <cell r="V64">
            <v>6.019771071800208</v>
          </cell>
          <cell r="Y64">
            <v>602</v>
          </cell>
          <cell r="Z64">
            <v>598.4</v>
          </cell>
          <cell r="AA64">
            <v>565.79999999999995</v>
          </cell>
          <cell r="AB64">
            <v>443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1464</v>
          </cell>
          <cell r="D65">
            <v>6448</v>
          </cell>
          <cell r="E65">
            <v>3575</v>
          </cell>
          <cell r="F65">
            <v>4268</v>
          </cell>
          <cell r="G65">
            <v>0.35</v>
          </cell>
          <cell r="H65">
            <v>45</v>
          </cell>
          <cell r="I65">
            <v>3617</v>
          </cell>
          <cell r="J65">
            <v>-42</v>
          </cell>
          <cell r="K65">
            <v>600</v>
          </cell>
          <cell r="S65">
            <v>715</v>
          </cell>
          <cell r="T65">
            <v>600</v>
          </cell>
          <cell r="U65">
            <v>7.6475524475524477</v>
          </cell>
          <cell r="V65">
            <v>5.9692307692307693</v>
          </cell>
          <cell r="Y65">
            <v>741.2</v>
          </cell>
          <cell r="Z65">
            <v>702</v>
          </cell>
          <cell r="AA65">
            <v>738.4</v>
          </cell>
          <cell r="AB65">
            <v>680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2374</v>
          </cell>
          <cell r="D66">
            <v>9118</v>
          </cell>
          <cell r="E66">
            <v>5114</v>
          </cell>
          <cell r="F66">
            <v>6278</v>
          </cell>
          <cell r="G66">
            <v>0.35</v>
          </cell>
          <cell r="H66">
            <v>45</v>
          </cell>
          <cell r="I66">
            <v>5164</v>
          </cell>
          <cell r="J66">
            <v>-50</v>
          </cell>
          <cell r="K66">
            <v>1000</v>
          </cell>
          <cell r="S66">
            <v>1022.8</v>
          </cell>
          <cell r="T66">
            <v>600</v>
          </cell>
          <cell r="U66">
            <v>7.7023856081345334</v>
          </cell>
          <cell r="V66">
            <v>6.1380524051623002</v>
          </cell>
          <cell r="Y66">
            <v>1058.4000000000001</v>
          </cell>
          <cell r="Z66">
            <v>1026.5999999999999</v>
          </cell>
          <cell r="AA66">
            <v>1048.4000000000001</v>
          </cell>
          <cell r="AB66">
            <v>867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1052</v>
          </cell>
          <cell r="D67">
            <v>1763</v>
          </cell>
          <cell r="E67">
            <v>1612</v>
          </cell>
          <cell r="F67">
            <v>1159</v>
          </cell>
          <cell r="G67">
            <v>0.41</v>
          </cell>
          <cell r="H67">
            <v>45</v>
          </cell>
          <cell r="I67">
            <v>1637</v>
          </cell>
          <cell r="J67">
            <v>-25</v>
          </cell>
          <cell r="K67">
            <v>0</v>
          </cell>
          <cell r="R67">
            <v>200</v>
          </cell>
          <cell r="S67">
            <v>322.39999999999998</v>
          </cell>
          <cell r="T67">
            <v>600</v>
          </cell>
          <cell r="U67">
            <v>6.0763027295285363</v>
          </cell>
          <cell r="V67">
            <v>3.5949131513647643</v>
          </cell>
          <cell r="Y67">
            <v>296.39999999999998</v>
          </cell>
          <cell r="Z67">
            <v>310.60000000000002</v>
          </cell>
          <cell r="AA67">
            <v>277.8</v>
          </cell>
          <cell r="AB67">
            <v>183</v>
          </cell>
          <cell r="AC67" t="str">
            <v>плакат</v>
          </cell>
          <cell r="AD67" t="str">
            <v>плакат</v>
          </cell>
        </row>
        <row r="68">
          <cell r="A68" t="str">
            <v>6719 СОЧНЫЕ ПМ сос п/о мгс 0,6кг 8шт.  ОСТАНКИНО</v>
          </cell>
          <cell r="B68" t="str">
            <v>шт</v>
          </cell>
          <cell r="C68">
            <v>937</v>
          </cell>
          <cell r="D68">
            <v>129</v>
          </cell>
          <cell r="E68">
            <v>851</v>
          </cell>
          <cell r="F68">
            <v>22</v>
          </cell>
          <cell r="G68">
            <v>0</v>
          </cell>
          <cell r="H68" t="e">
            <v>#N/A</v>
          </cell>
          <cell r="I68">
            <v>906</v>
          </cell>
          <cell r="J68">
            <v>-55</v>
          </cell>
          <cell r="K68">
            <v>0</v>
          </cell>
          <cell r="S68">
            <v>170.2</v>
          </cell>
          <cell r="U68">
            <v>0.1292596944770858</v>
          </cell>
          <cell r="V68">
            <v>0.1292596944770858</v>
          </cell>
          <cell r="Y68">
            <v>0</v>
          </cell>
          <cell r="Z68">
            <v>0</v>
          </cell>
          <cell r="AA68">
            <v>222.6</v>
          </cell>
          <cell r="AB68">
            <v>0</v>
          </cell>
          <cell r="AC68" t="e">
            <v>#N/A</v>
          </cell>
          <cell r="AD68" t="e">
            <v>#N/A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5765</v>
          </cell>
          <cell r="D69">
            <v>10296</v>
          </cell>
          <cell r="E69">
            <v>8780</v>
          </cell>
          <cell r="F69">
            <v>7564</v>
          </cell>
          <cell r="G69">
            <v>0.41</v>
          </cell>
          <cell r="H69">
            <v>45</v>
          </cell>
          <cell r="I69">
            <v>8673</v>
          </cell>
          <cell r="J69">
            <v>107</v>
          </cell>
          <cell r="K69">
            <v>2900</v>
          </cell>
          <cell r="S69">
            <v>1756</v>
          </cell>
          <cell r="T69">
            <v>2100</v>
          </cell>
          <cell r="U69">
            <v>7.1548974943052395</v>
          </cell>
          <cell r="V69">
            <v>4.3075170842824599</v>
          </cell>
          <cell r="Y69">
            <v>1921.6</v>
          </cell>
          <cell r="Z69">
            <v>1917</v>
          </cell>
          <cell r="AA69">
            <v>1701.2</v>
          </cell>
          <cell r="AB69">
            <v>918</v>
          </cell>
          <cell r="AC69" t="str">
            <v>акция</v>
          </cell>
          <cell r="AD69" t="str">
            <v>акция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1921</v>
          </cell>
          <cell r="D70">
            <v>3897</v>
          </cell>
          <cell r="E70">
            <v>2928</v>
          </cell>
          <cell r="F70">
            <v>2801</v>
          </cell>
          <cell r="G70">
            <v>0.41</v>
          </cell>
          <cell r="H70">
            <v>45</v>
          </cell>
          <cell r="I70">
            <v>2980</v>
          </cell>
          <cell r="J70">
            <v>-52</v>
          </cell>
          <cell r="K70">
            <v>0</v>
          </cell>
          <cell r="R70">
            <v>200</v>
          </cell>
          <cell r="S70">
            <v>585.6</v>
          </cell>
          <cell r="T70">
            <v>1000</v>
          </cell>
          <cell r="U70">
            <v>6.8323087431693983</v>
          </cell>
          <cell r="V70">
            <v>4.7831284153005464</v>
          </cell>
          <cell r="Y70">
            <v>626</v>
          </cell>
          <cell r="Z70">
            <v>631</v>
          </cell>
          <cell r="AA70">
            <v>545.20000000000005</v>
          </cell>
          <cell r="AB70">
            <v>542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8.9749999999999996</v>
          </cell>
          <cell r="D71">
            <v>35.82</v>
          </cell>
          <cell r="E71">
            <v>25.48</v>
          </cell>
          <cell r="F71">
            <v>19.315000000000001</v>
          </cell>
          <cell r="G71">
            <v>1</v>
          </cell>
          <cell r="H71">
            <v>30</v>
          </cell>
          <cell r="I71">
            <v>25.5</v>
          </cell>
          <cell r="J71">
            <v>-1.9999999999999574E-2</v>
          </cell>
          <cell r="K71">
            <v>0</v>
          </cell>
          <cell r="S71">
            <v>5.0960000000000001</v>
          </cell>
          <cell r="T71">
            <v>10</v>
          </cell>
          <cell r="U71">
            <v>5.7525510204081636</v>
          </cell>
          <cell r="V71">
            <v>3.7902276295133439</v>
          </cell>
          <cell r="Y71">
            <v>4.1899999999999995</v>
          </cell>
          <cell r="Z71">
            <v>6.2939999999999996</v>
          </cell>
          <cell r="AA71">
            <v>5.3810000000000002</v>
          </cell>
          <cell r="AB71">
            <v>0</v>
          </cell>
          <cell r="AC71" t="str">
            <v>увел</v>
          </cell>
          <cell r="AD71" t="str">
            <v>увел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82</v>
          </cell>
          <cell r="D72">
            <v>576</v>
          </cell>
          <cell r="E72">
            <v>252</v>
          </cell>
          <cell r="F72">
            <v>382</v>
          </cell>
          <cell r="G72">
            <v>0.41</v>
          </cell>
          <cell r="H72" t="e">
            <v>#N/A</v>
          </cell>
          <cell r="I72">
            <v>275</v>
          </cell>
          <cell r="J72">
            <v>-23</v>
          </cell>
          <cell r="K72">
            <v>0</v>
          </cell>
          <cell r="S72">
            <v>50.4</v>
          </cell>
          <cell r="U72">
            <v>7.57936507936508</v>
          </cell>
          <cell r="V72">
            <v>7.57936507936508</v>
          </cell>
          <cell r="Y72">
            <v>54.4</v>
          </cell>
          <cell r="Z72">
            <v>48.8</v>
          </cell>
          <cell r="AA72">
            <v>65.400000000000006</v>
          </cell>
          <cell r="AB72">
            <v>11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385</v>
          </cell>
          <cell r="D73">
            <v>857</v>
          </cell>
          <cell r="E73">
            <v>762</v>
          </cell>
          <cell r="F73">
            <v>432</v>
          </cell>
          <cell r="G73">
            <v>0.36</v>
          </cell>
          <cell r="H73" t="e">
            <v>#N/A</v>
          </cell>
          <cell r="I73">
            <v>770</v>
          </cell>
          <cell r="J73">
            <v>-8</v>
          </cell>
          <cell r="K73">
            <v>0</v>
          </cell>
          <cell r="R73">
            <v>150</v>
          </cell>
          <cell r="S73">
            <v>152.4</v>
          </cell>
          <cell r="T73">
            <v>360</v>
          </cell>
          <cell r="U73">
            <v>6.1811023622047241</v>
          </cell>
          <cell r="V73">
            <v>2.8346456692913384</v>
          </cell>
          <cell r="Y73">
            <v>159.19999999999999</v>
          </cell>
          <cell r="Z73">
            <v>127.8</v>
          </cell>
          <cell r="AA73">
            <v>120.2</v>
          </cell>
          <cell r="AB73">
            <v>145</v>
          </cell>
          <cell r="AC73" t="str">
            <v>к720</v>
          </cell>
          <cell r="AD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50.929000000000002</v>
          </cell>
          <cell r="D74">
            <v>42.966000000000001</v>
          </cell>
          <cell r="E74">
            <v>49.162999999999997</v>
          </cell>
          <cell r="F74">
            <v>42.628</v>
          </cell>
          <cell r="G74">
            <v>1</v>
          </cell>
          <cell r="H74" t="e">
            <v>#N/A</v>
          </cell>
          <cell r="I74">
            <v>48</v>
          </cell>
          <cell r="J74">
            <v>1.1629999999999967</v>
          </cell>
          <cell r="K74">
            <v>0</v>
          </cell>
          <cell r="S74">
            <v>9.8325999999999993</v>
          </cell>
          <cell r="T74">
            <v>20</v>
          </cell>
          <cell r="U74">
            <v>6.3694241604458641</v>
          </cell>
          <cell r="V74">
            <v>4.3353741634969394</v>
          </cell>
          <cell r="Y74">
            <v>9.7480000000000011</v>
          </cell>
          <cell r="Z74">
            <v>12.507200000000001</v>
          </cell>
          <cell r="AA74">
            <v>8.7897999999999996</v>
          </cell>
          <cell r="AB74">
            <v>6.5</v>
          </cell>
          <cell r="AC74" t="e">
            <v>#N/A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141</v>
          </cell>
          <cell r="D75">
            <v>129</v>
          </cell>
          <cell r="E75">
            <v>157</v>
          </cell>
          <cell r="F75">
            <v>38</v>
          </cell>
          <cell r="G75">
            <v>0.41</v>
          </cell>
          <cell r="H75" t="e">
            <v>#N/A</v>
          </cell>
          <cell r="I75">
            <v>163</v>
          </cell>
          <cell r="J75">
            <v>-6</v>
          </cell>
          <cell r="K75">
            <v>0</v>
          </cell>
          <cell r="R75">
            <v>60</v>
          </cell>
          <cell r="S75">
            <v>31.4</v>
          </cell>
          <cell r="T75">
            <v>120</v>
          </cell>
          <cell r="U75">
            <v>6.9426751592356695</v>
          </cell>
          <cell r="V75">
            <v>1.2101910828025477</v>
          </cell>
          <cell r="Y75">
            <v>34.200000000000003</v>
          </cell>
          <cell r="Z75">
            <v>28.6</v>
          </cell>
          <cell r="AA75">
            <v>17</v>
          </cell>
          <cell r="AB75">
            <v>49</v>
          </cell>
          <cell r="AC75" t="str">
            <v>увел</v>
          </cell>
          <cell r="AD75" t="str">
            <v>увел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207</v>
          </cell>
          <cell r="D76">
            <v>1390</v>
          </cell>
          <cell r="E76">
            <v>560</v>
          </cell>
          <cell r="F76">
            <v>719</v>
          </cell>
          <cell r="G76">
            <v>0.28000000000000003</v>
          </cell>
          <cell r="H76" t="e">
            <v>#N/A</v>
          </cell>
          <cell r="I76">
            <v>566</v>
          </cell>
          <cell r="J76">
            <v>-6</v>
          </cell>
          <cell r="K76">
            <v>0</v>
          </cell>
          <cell r="S76">
            <v>112</v>
          </cell>
          <cell r="T76">
            <v>40</v>
          </cell>
          <cell r="U76">
            <v>6.7767857142857144</v>
          </cell>
          <cell r="V76">
            <v>6.4196428571428568</v>
          </cell>
          <cell r="Y76">
            <v>133.4</v>
          </cell>
          <cell r="Z76">
            <v>112</v>
          </cell>
          <cell r="AA76">
            <v>131.19999999999999</v>
          </cell>
          <cell r="AB76">
            <v>78</v>
          </cell>
          <cell r="AC76" t="str">
            <v>м10з</v>
          </cell>
          <cell r="AD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751</v>
          </cell>
          <cell r="D77">
            <v>1863</v>
          </cell>
          <cell r="E77">
            <v>1363</v>
          </cell>
          <cell r="F77">
            <v>1235</v>
          </cell>
          <cell r="G77">
            <v>0.4</v>
          </cell>
          <cell r="H77" t="e">
            <v>#N/A</v>
          </cell>
          <cell r="I77">
            <v>1359</v>
          </cell>
          <cell r="J77">
            <v>4</v>
          </cell>
          <cell r="K77">
            <v>0</v>
          </cell>
          <cell r="S77">
            <v>272.60000000000002</v>
          </cell>
          <cell r="T77">
            <v>680</v>
          </cell>
          <cell r="U77">
            <v>7.0249449743213495</v>
          </cell>
          <cell r="V77">
            <v>4.5304475421863533</v>
          </cell>
          <cell r="Y77">
            <v>227</v>
          </cell>
          <cell r="Z77">
            <v>266.2</v>
          </cell>
          <cell r="AA77">
            <v>248.6</v>
          </cell>
          <cell r="AB77">
            <v>172</v>
          </cell>
          <cell r="AC77" t="str">
            <v>м122з</v>
          </cell>
          <cell r="AD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232</v>
          </cell>
          <cell r="D78">
            <v>564</v>
          </cell>
          <cell r="E78">
            <v>422</v>
          </cell>
          <cell r="F78">
            <v>342</v>
          </cell>
          <cell r="G78">
            <v>0.33</v>
          </cell>
          <cell r="H78" t="e">
            <v>#N/A</v>
          </cell>
          <cell r="I78">
            <v>430</v>
          </cell>
          <cell r="J78">
            <v>-8</v>
          </cell>
          <cell r="K78">
            <v>0</v>
          </cell>
          <cell r="S78">
            <v>84.4</v>
          </cell>
          <cell r="T78">
            <v>240</v>
          </cell>
          <cell r="U78">
            <v>6.8957345971563972</v>
          </cell>
          <cell r="V78">
            <v>4.0521327014218009</v>
          </cell>
          <cell r="Y78">
            <v>91</v>
          </cell>
          <cell r="Z78">
            <v>80.8</v>
          </cell>
          <cell r="AA78">
            <v>76</v>
          </cell>
          <cell r="AB78">
            <v>103</v>
          </cell>
          <cell r="AC78" t="str">
            <v>костик</v>
          </cell>
          <cell r="AD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235</v>
          </cell>
          <cell r="D79">
            <v>409</v>
          </cell>
          <cell r="E79">
            <v>454</v>
          </cell>
          <cell r="F79">
            <v>185</v>
          </cell>
          <cell r="G79">
            <v>0.33</v>
          </cell>
          <cell r="H79" t="e">
            <v>#N/A</v>
          </cell>
          <cell r="I79">
            <v>458</v>
          </cell>
          <cell r="J79">
            <v>-4</v>
          </cell>
          <cell r="K79">
            <v>0</v>
          </cell>
          <cell r="R79">
            <v>200</v>
          </cell>
          <cell r="S79">
            <v>90.8</v>
          </cell>
          <cell r="T79">
            <v>240</v>
          </cell>
          <cell r="U79">
            <v>6.8832599118942737</v>
          </cell>
          <cell r="V79">
            <v>2.037444933920705</v>
          </cell>
          <cell r="Y79">
            <v>99.4</v>
          </cell>
          <cell r="Z79">
            <v>75.599999999999994</v>
          </cell>
          <cell r="AA79">
            <v>61.6</v>
          </cell>
          <cell r="AB79">
            <v>106</v>
          </cell>
          <cell r="AC79" t="str">
            <v>костик</v>
          </cell>
          <cell r="AD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236</v>
          </cell>
          <cell r="D80">
            <v>212</v>
          </cell>
          <cell r="E80">
            <v>344</v>
          </cell>
          <cell r="F80">
            <v>94</v>
          </cell>
          <cell r="G80">
            <v>0.33</v>
          </cell>
          <cell r="H80" t="e">
            <v>#N/A</v>
          </cell>
          <cell r="I80">
            <v>352</v>
          </cell>
          <cell r="J80">
            <v>-8</v>
          </cell>
          <cell r="K80">
            <v>0</v>
          </cell>
          <cell r="R80">
            <v>120</v>
          </cell>
          <cell r="S80">
            <v>68.8</v>
          </cell>
          <cell r="T80">
            <v>240</v>
          </cell>
          <cell r="U80">
            <v>6.5988372093023262</v>
          </cell>
          <cell r="V80">
            <v>1.3662790697674418</v>
          </cell>
          <cell r="Y80">
            <v>71.400000000000006</v>
          </cell>
          <cell r="Z80">
            <v>65.8</v>
          </cell>
          <cell r="AA80">
            <v>41.4</v>
          </cell>
          <cell r="AB80">
            <v>120</v>
          </cell>
          <cell r="AC80" t="str">
            <v>костик</v>
          </cell>
          <cell r="AD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554</v>
          </cell>
          <cell r="D81">
            <v>858</v>
          </cell>
          <cell r="E81">
            <v>790</v>
          </cell>
          <cell r="F81">
            <v>490</v>
          </cell>
          <cell r="G81">
            <v>0.33</v>
          </cell>
          <cell r="H81" t="e">
            <v>#N/A</v>
          </cell>
          <cell r="I81">
            <v>812</v>
          </cell>
          <cell r="J81">
            <v>-22</v>
          </cell>
          <cell r="K81">
            <v>0</v>
          </cell>
          <cell r="R81">
            <v>160</v>
          </cell>
          <cell r="S81">
            <v>158</v>
          </cell>
          <cell r="T81">
            <v>400</v>
          </cell>
          <cell r="U81">
            <v>6.6455696202531644</v>
          </cell>
          <cell r="V81">
            <v>3.1012658227848102</v>
          </cell>
          <cell r="Y81">
            <v>165.6</v>
          </cell>
          <cell r="Z81">
            <v>145</v>
          </cell>
          <cell r="AA81">
            <v>130.6</v>
          </cell>
          <cell r="AB81">
            <v>199</v>
          </cell>
          <cell r="AC81" t="str">
            <v>костик</v>
          </cell>
          <cell r="AD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3.1949999999999998</v>
          </cell>
          <cell r="D82">
            <v>47.232999999999997</v>
          </cell>
          <cell r="E82">
            <v>12.282999999999999</v>
          </cell>
          <cell r="F82">
            <v>32.295999999999999</v>
          </cell>
          <cell r="G82">
            <v>1</v>
          </cell>
          <cell r="H82" t="e">
            <v>#N/A</v>
          </cell>
          <cell r="I82">
            <v>18.940000000000001</v>
          </cell>
          <cell r="J82">
            <v>-6.6570000000000018</v>
          </cell>
          <cell r="K82">
            <v>0</v>
          </cell>
          <cell r="S82">
            <v>2.4565999999999999</v>
          </cell>
          <cell r="U82">
            <v>13.146625417243344</v>
          </cell>
          <cell r="V82">
            <v>13.146625417243344</v>
          </cell>
          <cell r="Y82">
            <v>4.5549999999999997</v>
          </cell>
          <cell r="Z82">
            <v>2.714</v>
          </cell>
          <cell r="AA82">
            <v>9.8552</v>
          </cell>
          <cell r="AB82">
            <v>0</v>
          </cell>
          <cell r="AC82" t="str">
            <v>увел</v>
          </cell>
          <cell r="AD82" t="str">
            <v>увел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106</v>
          </cell>
          <cell r="D83">
            <v>75</v>
          </cell>
          <cell r="E83">
            <v>64</v>
          </cell>
          <cell r="F83">
            <v>81</v>
          </cell>
          <cell r="G83">
            <v>0.33</v>
          </cell>
          <cell r="H83" t="e">
            <v>#N/A</v>
          </cell>
          <cell r="I83">
            <v>102</v>
          </cell>
          <cell r="J83">
            <v>-38</v>
          </cell>
          <cell r="K83">
            <v>0</v>
          </cell>
          <cell r="S83">
            <v>12.8</v>
          </cell>
          <cell r="T83">
            <v>40</v>
          </cell>
          <cell r="U83">
            <v>9.453125</v>
          </cell>
          <cell r="V83">
            <v>6.328125</v>
          </cell>
          <cell r="Y83">
            <v>25.8</v>
          </cell>
          <cell r="Z83">
            <v>18.399999999999999</v>
          </cell>
          <cell r="AA83">
            <v>14</v>
          </cell>
          <cell r="AB83">
            <v>-4</v>
          </cell>
          <cell r="AC83" t="str">
            <v>костик</v>
          </cell>
          <cell r="AD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72</v>
          </cell>
          <cell r="D84">
            <v>59</v>
          </cell>
          <cell r="E84">
            <v>102</v>
          </cell>
          <cell r="F84">
            <v>29</v>
          </cell>
          <cell r="G84">
            <v>0.4</v>
          </cell>
          <cell r="H84" t="e">
            <v>#N/A</v>
          </cell>
          <cell r="I84">
            <v>112</v>
          </cell>
          <cell r="J84">
            <v>-10</v>
          </cell>
          <cell r="K84">
            <v>0</v>
          </cell>
          <cell r="R84">
            <v>40</v>
          </cell>
          <cell r="S84">
            <v>20.399999999999999</v>
          </cell>
          <cell r="T84">
            <v>80</v>
          </cell>
          <cell r="U84">
            <v>7.3039215686274517</v>
          </cell>
          <cell r="V84">
            <v>1.4215686274509804</v>
          </cell>
          <cell r="Y84">
            <v>28.4</v>
          </cell>
          <cell r="Z84">
            <v>12.6</v>
          </cell>
          <cell r="AA84">
            <v>14.8</v>
          </cell>
          <cell r="AB84">
            <v>42</v>
          </cell>
          <cell r="AC84" t="str">
            <v>увел</v>
          </cell>
          <cell r="AD84" t="str">
            <v>увел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113</v>
          </cell>
          <cell r="D85">
            <v>177</v>
          </cell>
          <cell r="E85">
            <v>155</v>
          </cell>
          <cell r="F85">
            <v>99</v>
          </cell>
          <cell r="G85">
            <v>0.33</v>
          </cell>
          <cell r="H85" t="e">
            <v>#N/A</v>
          </cell>
          <cell r="I85">
            <v>157</v>
          </cell>
          <cell r="J85">
            <v>-2</v>
          </cell>
          <cell r="K85">
            <v>0</v>
          </cell>
          <cell r="S85">
            <v>31</v>
          </cell>
          <cell r="T85">
            <v>120</v>
          </cell>
          <cell r="U85">
            <v>7.064516129032258</v>
          </cell>
          <cell r="V85">
            <v>3.193548387096774</v>
          </cell>
          <cell r="Y85">
            <v>29.6</v>
          </cell>
          <cell r="Z85">
            <v>27.4</v>
          </cell>
          <cell r="AA85">
            <v>23</v>
          </cell>
          <cell r="AB85">
            <v>34</v>
          </cell>
          <cell r="AC85" t="str">
            <v>костик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214.34399999999999</v>
          </cell>
          <cell r="D86">
            <v>746.44500000000005</v>
          </cell>
          <cell r="E86">
            <v>409.92200000000003</v>
          </cell>
          <cell r="F86">
            <v>521.59500000000003</v>
          </cell>
          <cell r="G86">
            <v>1</v>
          </cell>
          <cell r="H86" t="e">
            <v>#N/A</v>
          </cell>
          <cell r="I86">
            <v>418.54300000000001</v>
          </cell>
          <cell r="J86">
            <v>-8.6209999999999809</v>
          </cell>
          <cell r="K86">
            <v>0</v>
          </cell>
          <cell r="S86">
            <v>81.984400000000008</v>
          </cell>
          <cell r="T86">
            <v>70</v>
          </cell>
          <cell r="U86">
            <v>7.2159459604510126</v>
          </cell>
          <cell r="V86">
            <v>6.3621249896321732</v>
          </cell>
          <cell r="Y86">
            <v>106.95519999999999</v>
          </cell>
          <cell r="Z86">
            <v>79.427800000000005</v>
          </cell>
          <cell r="AA86">
            <v>88.715999999999994</v>
          </cell>
          <cell r="AB86">
            <v>44.066000000000003</v>
          </cell>
          <cell r="AC86" t="str">
            <v>костик</v>
          </cell>
          <cell r="AD86" t="str">
            <v>костик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255</v>
          </cell>
          <cell r="D87">
            <v>9</v>
          </cell>
          <cell r="E87">
            <v>164</v>
          </cell>
          <cell r="F87">
            <v>98</v>
          </cell>
          <cell r="G87">
            <v>0</v>
          </cell>
          <cell r="H87" t="e">
            <v>#N/A</v>
          </cell>
          <cell r="I87">
            <v>166</v>
          </cell>
          <cell r="J87">
            <v>-2</v>
          </cell>
          <cell r="K87">
            <v>0</v>
          </cell>
          <cell r="S87">
            <v>32.799999999999997</v>
          </cell>
          <cell r="U87">
            <v>2.9878048780487809</v>
          </cell>
          <cell r="V87">
            <v>2.9878048780487809</v>
          </cell>
          <cell r="Y87">
            <v>47.4</v>
          </cell>
          <cell r="Z87">
            <v>37.4</v>
          </cell>
          <cell r="AA87">
            <v>25.2</v>
          </cell>
          <cell r="AB87">
            <v>41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641</v>
          </cell>
          <cell r="D88">
            <v>1978</v>
          </cell>
          <cell r="E88">
            <v>1241</v>
          </cell>
          <cell r="F88">
            <v>1105</v>
          </cell>
          <cell r="G88">
            <v>0.4</v>
          </cell>
          <cell r="H88" t="e">
            <v>#N/A</v>
          </cell>
          <cell r="I88">
            <v>1247</v>
          </cell>
          <cell r="J88">
            <v>-6</v>
          </cell>
          <cell r="K88">
            <v>0</v>
          </cell>
          <cell r="S88">
            <v>248.2</v>
          </cell>
          <cell r="T88">
            <v>640</v>
          </cell>
          <cell r="U88">
            <v>7.0306204673650283</v>
          </cell>
          <cell r="V88">
            <v>4.4520547945205484</v>
          </cell>
          <cell r="Y88">
            <v>239.4</v>
          </cell>
          <cell r="Z88">
            <v>222.4</v>
          </cell>
          <cell r="AA88">
            <v>218</v>
          </cell>
          <cell r="AB88">
            <v>160</v>
          </cell>
          <cell r="AC88" t="e">
            <v>#N/A</v>
          </cell>
          <cell r="AD88" t="e">
            <v>#N/A</v>
          </cell>
        </row>
        <row r="89">
          <cell r="A89" t="str">
            <v>6842 ДЫМОВИЦА ИЗ ОКОРОКА к/в мл/к в/у 0,3кг  ОСТАНКИНО</v>
          </cell>
          <cell r="B89" t="str">
            <v>шт</v>
          </cell>
          <cell r="C89">
            <v>282</v>
          </cell>
          <cell r="D89">
            <v>213</v>
          </cell>
          <cell r="E89">
            <v>189</v>
          </cell>
          <cell r="F89">
            <v>298</v>
          </cell>
          <cell r="G89">
            <v>0.3</v>
          </cell>
          <cell r="H89" t="e">
            <v>#N/A</v>
          </cell>
          <cell r="I89">
            <v>184</v>
          </cell>
          <cell r="J89">
            <v>5</v>
          </cell>
          <cell r="K89">
            <v>0</v>
          </cell>
          <cell r="S89">
            <v>37.799999999999997</v>
          </cell>
          <cell r="U89">
            <v>7.8835978835978846</v>
          </cell>
          <cell r="V89">
            <v>7.8835978835978846</v>
          </cell>
          <cell r="Y89">
            <v>13.4</v>
          </cell>
          <cell r="Z89">
            <v>56.4</v>
          </cell>
          <cell r="AA89">
            <v>20</v>
          </cell>
          <cell r="AB89">
            <v>7</v>
          </cell>
          <cell r="AC89" t="str">
            <v>костик</v>
          </cell>
          <cell r="AD89" t="str">
            <v>костик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1415</v>
          </cell>
          <cell r="D90">
            <v>6425</v>
          </cell>
          <cell r="E90">
            <v>2716</v>
          </cell>
          <cell r="F90">
            <v>2555</v>
          </cell>
          <cell r="G90">
            <v>0.35</v>
          </cell>
          <cell r="H90" t="e">
            <v>#N/A</v>
          </cell>
          <cell r="I90">
            <v>2740</v>
          </cell>
          <cell r="J90">
            <v>-24</v>
          </cell>
          <cell r="K90">
            <v>0</v>
          </cell>
          <cell r="S90">
            <v>543.20000000000005</v>
          </cell>
          <cell r="T90">
            <v>1200</v>
          </cell>
          <cell r="U90">
            <v>6.9127393225331364</v>
          </cell>
          <cell r="V90">
            <v>4.7036082474226797</v>
          </cell>
          <cell r="Y90">
            <v>604.20000000000005</v>
          </cell>
          <cell r="Z90">
            <v>523.6</v>
          </cell>
          <cell r="AA90">
            <v>509.8</v>
          </cell>
          <cell r="AB90">
            <v>455</v>
          </cell>
          <cell r="AC90" t="str">
            <v>увел</v>
          </cell>
          <cell r="AD90" t="str">
            <v>увел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13.632999999999999</v>
          </cell>
          <cell r="E91">
            <v>3.1829999999999998</v>
          </cell>
          <cell r="F91">
            <v>10.45</v>
          </cell>
          <cell r="G91">
            <v>0</v>
          </cell>
          <cell r="H91" t="e">
            <v>#N/A</v>
          </cell>
          <cell r="I91">
            <v>3</v>
          </cell>
          <cell r="J91">
            <v>0.18299999999999983</v>
          </cell>
          <cell r="K91">
            <v>0</v>
          </cell>
          <cell r="S91">
            <v>0.63659999999999994</v>
          </cell>
          <cell r="U91">
            <v>16.415331448319197</v>
          </cell>
          <cell r="V91">
            <v>16.415331448319197</v>
          </cell>
          <cell r="Y91">
            <v>40.108999999999995</v>
          </cell>
          <cell r="Z91">
            <v>62.4</v>
          </cell>
          <cell r="AA91">
            <v>34.200000000000003</v>
          </cell>
          <cell r="AB91">
            <v>0</v>
          </cell>
          <cell r="AC91" t="str">
            <v>костик</v>
          </cell>
          <cell r="AD91" t="str">
            <v>рот1,5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174</v>
          </cell>
          <cell r="D92">
            <v>568</v>
          </cell>
          <cell r="E92">
            <v>297</v>
          </cell>
          <cell r="F92">
            <v>232</v>
          </cell>
          <cell r="G92">
            <v>0.6</v>
          </cell>
          <cell r="H92" t="e">
            <v>#N/A</v>
          </cell>
          <cell r="I92">
            <v>305</v>
          </cell>
          <cell r="J92">
            <v>-8</v>
          </cell>
          <cell r="K92">
            <v>0</v>
          </cell>
          <cell r="S92">
            <v>59.4</v>
          </cell>
          <cell r="T92">
            <v>160</v>
          </cell>
          <cell r="U92">
            <v>6.5993265993265995</v>
          </cell>
          <cell r="V92">
            <v>3.9057239057239057</v>
          </cell>
          <cell r="Y92">
            <v>67.400000000000006</v>
          </cell>
          <cell r="Z92">
            <v>61.6</v>
          </cell>
          <cell r="AA92">
            <v>56.6</v>
          </cell>
          <cell r="AB92">
            <v>90</v>
          </cell>
          <cell r="AC92" t="str">
            <v>костик</v>
          </cell>
          <cell r="AD92" t="str">
            <v>костик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191.803</v>
          </cell>
          <cell r="D93">
            <v>674.03599999999994</v>
          </cell>
          <cell r="E93">
            <v>463</v>
          </cell>
          <cell r="F93">
            <v>433</v>
          </cell>
          <cell r="G93">
            <v>1</v>
          </cell>
          <cell r="H93" t="e">
            <v>#N/A</v>
          </cell>
          <cell r="I93">
            <v>426.6</v>
          </cell>
          <cell r="J93">
            <v>36.399999999999977</v>
          </cell>
          <cell r="K93">
            <v>0</v>
          </cell>
          <cell r="S93">
            <v>92.6</v>
          </cell>
          <cell r="T93">
            <v>250</v>
          </cell>
          <cell r="U93">
            <v>7.3758099352051838</v>
          </cell>
          <cell r="V93">
            <v>4.676025917926566</v>
          </cell>
          <cell r="Y93">
            <v>72</v>
          </cell>
          <cell r="Z93">
            <v>63</v>
          </cell>
          <cell r="AA93">
            <v>84.8</v>
          </cell>
          <cell r="AB93">
            <v>88.397999999999996</v>
          </cell>
          <cell r="AC93" t="str">
            <v>увел</v>
          </cell>
          <cell r="AD93" t="str">
            <v>увел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87.289000000000001</v>
          </cell>
          <cell r="D94">
            <v>5.9610000000000003</v>
          </cell>
          <cell r="E94">
            <v>45.628</v>
          </cell>
          <cell r="F94">
            <v>43.64</v>
          </cell>
          <cell r="G94">
            <v>1</v>
          </cell>
          <cell r="H94" t="e">
            <v>#N/A</v>
          </cell>
          <cell r="I94">
            <v>49.3</v>
          </cell>
          <cell r="J94">
            <v>-3.671999999999997</v>
          </cell>
          <cell r="K94">
            <v>0</v>
          </cell>
          <cell r="S94">
            <v>9.1256000000000004</v>
          </cell>
          <cell r="T94">
            <v>10</v>
          </cell>
          <cell r="U94">
            <v>5.8779696677478741</v>
          </cell>
          <cell r="V94">
            <v>4.7821513105987554</v>
          </cell>
          <cell r="Y94">
            <v>8.6609999999999996</v>
          </cell>
          <cell r="Z94">
            <v>5.1486000000000001</v>
          </cell>
          <cell r="AA94">
            <v>4.3502000000000001</v>
          </cell>
          <cell r="AB94">
            <v>9.5380000000000003</v>
          </cell>
          <cell r="AC94" t="str">
            <v>костик</v>
          </cell>
          <cell r="AD94" t="str">
            <v>увел</v>
          </cell>
        </row>
        <row r="95">
          <cell r="A95" t="str">
            <v>6866 ВЕТЧ.НЕЖНАЯ Коровино п/о_Маяк  ОСТАНКИНО</v>
          </cell>
          <cell r="B95" t="str">
            <v>кг</v>
          </cell>
          <cell r="C95">
            <v>171.53100000000001</v>
          </cell>
          <cell r="D95">
            <v>117.99299999999999</v>
          </cell>
          <cell r="E95">
            <v>141.62</v>
          </cell>
          <cell r="F95">
            <v>79.724000000000004</v>
          </cell>
          <cell r="G95">
            <v>1</v>
          </cell>
          <cell r="H95" t="e">
            <v>#N/A</v>
          </cell>
          <cell r="I95">
            <v>147.5</v>
          </cell>
          <cell r="J95">
            <v>-5.8799999999999955</v>
          </cell>
          <cell r="K95">
            <v>0</v>
          </cell>
          <cell r="R95">
            <v>100</v>
          </cell>
          <cell r="S95">
            <v>28.324000000000002</v>
          </cell>
          <cell r="T95">
            <v>50</v>
          </cell>
          <cell r="U95">
            <v>8.1105776020336098</v>
          </cell>
          <cell r="V95">
            <v>2.8147154356729276</v>
          </cell>
          <cell r="Y95">
            <v>34</v>
          </cell>
          <cell r="Z95">
            <v>27.036000000000001</v>
          </cell>
          <cell r="AA95">
            <v>31.8</v>
          </cell>
          <cell r="AB95">
            <v>27.193000000000001</v>
          </cell>
          <cell r="AC95" t="e">
            <v>#N/A</v>
          </cell>
          <cell r="AD95" t="e">
            <v>#N/A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C96">
            <v>44</v>
          </cell>
          <cell r="D96">
            <v>245</v>
          </cell>
          <cell r="E96">
            <v>125</v>
          </cell>
          <cell r="F96">
            <v>86</v>
          </cell>
          <cell r="G96">
            <v>1</v>
          </cell>
          <cell r="H96">
            <v>45</v>
          </cell>
          <cell r="I96">
            <v>193</v>
          </cell>
          <cell r="J96">
            <v>-68</v>
          </cell>
          <cell r="K96">
            <v>0</v>
          </cell>
          <cell r="S96">
            <v>25</v>
          </cell>
          <cell r="T96">
            <v>100</v>
          </cell>
          <cell r="U96">
            <v>7.44</v>
          </cell>
          <cell r="V96">
            <v>3.44</v>
          </cell>
          <cell r="Y96">
            <v>20.8</v>
          </cell>
          <cell r="Z96">
            <v>10.199999999999999</v>
          </cell>
          <cell r="AA96">
            <v>16.399999999999999</v>
          </cell>
          <cell r="AB96">
            <v>0</v>
          </cell>
          <cell r="AC96" t="str">
            <v>увел</v>
          </cell>
          <cell r="AD96" t="str">
            <v>увел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153</v>
          </cell>
          <cell r="D97">
            <v>752</v>
          </cell>
          <cell r="E97">
            <v>473</v>
          </cell>
          <cell r="F97">
            <v>168</v>
          </cell>
          <cell r="G97">
            <v>0.33</v>
          </cell>
          <cell r="H97">
            <v>30</v>
          </cell>
          <cell r="I97">
            <v>578</v>
          </cell>
          <cell r="J97">
            <v>-105</v>
          </cell>
          <cell r="K97">
            <v>0</v>
          </cell>
          <cell r="R97">
            <v>90</v>
          </cell>
          <cell r="S97">
            <v>94.6</v>
          </cell>
          <cell r="T97">
            <v>240</v>
          </cell>
          <cell r="U97">
            <v>5.264270613107823</v>
          </cell>
          <cell r="V97">
            <v>1.7758985200845667</v>
          </cell>
          <cell r="Y97">
            <v>106</v>
          </cell>
          <cell r="Z97">
            <v>102.8</v>
          </cell>
          <cell r="AA97">
            <v>94.2</v>
          </cell>
          <cell r="AB97">
            <v>71</v>
          </cell>
          <cell r="AC97" t="str">
            <v>костик</v>
          </cell>
          <cell r="AD97" t="str">
            <v>костик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57</v>
          </cell>
          <cell r="D98">
            <v>873</v>
          </cell>
          <cell r="E98">
            <v>327</v>
          </cell>
          <cell r="F98">
            <v>452</v>
          </cell>
          <cell r="G98">
            <v>0.18</v>
          </cell>
          <cell r="H98" t="e">
            <v>#N/A</v>
          </cell>
          <cell r="I98">
            <v>331</v>
          </cell>
          <cell r="J98">
            <v>-4</v>
          </cell>
          <cell r="K98">
            <v>0</v>
          </cell>
          <cell r="S98">
            <v>65.400000000000006</v>
          </cell>
          <cell r="T98">
            <v>40</v>
          </cell>
          <cell r="U98">
            <v>7.5229357798165131</v>
          </cell>
          <cell r="V98">
            <v>6.9113149847094792</v>
          </cell>
          <cell r="Y98">
            <v>72.400000000000006</v>
          </cell>
          <cell r="Z98">
            <v>65.599999999999994</v>
          </cell>
          <cell r="AA98">
            <v>83</v>
          </cell>
          <cell r="AB98">
            <v>76</v>
          </cell>
          <cell r="AC98" t="str">
            <v>костик</v>
          </cell>
          <cell r="AD98" t="str">
            <v>костик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C99">
            <v>506</v>
          </cell>
          <cell r="D99">
            <v>1065</v>
          </cell>
          <cell r="E99">
            <v>810</v>
          </cell>
          <cell r="F99">
            <v>441</v>
          </cell>
          <cell r="G99">
            <v>0.14000000000000001</v>
          </cell>
          <cell r="H99" t="e">
            <v>#N/A</v>
          </cell>
          <cell r="I99">
            <v>840</v>
          </cell>
          <cell r="J99">
            <v>-30</v>
          </cell>
          <cell r="K99">
            <v>0</v>
          </cell>
          <cell r="S99">
            <v>162</v>
          </cell>
          <cell r="T99">
            <v>600</v>
          </cell>
          <cell r="U99">
            <v>6.4259259259259256</v>
          </cell>
          <cell r="V99">
            <v>2.7222222222222223</v>
          </cell>
          <cell r="Y99">
            <v>166.8</v>
          </cell>
          <cell r="Z99">
            <v>170.8</v>
          </cell>
          <cell r="AA99">
            <v>135.19999999999999</v>
          </cell>
          <cell r="AB99">
            <v>209</v>
          </cell>
          <cell r="AC99" t="str">
            <v>костик</v>
          </cell>
          <cell r="AD99" t="str">
            <v>костик</v>
          </cell>
        </row>
        <row r="100">
          <cell r="A100" t="str">
            <v>6948 МОЛОЧНЫЕ ПРЕМИУМ.ПМ сос п/о мгс 1,5*4 Останкино</v>
          </cell>
          <cell r="B100" t="str">
            <v>кг</v>
          </cell>
          <cell r="C100">
            <v>230.82</v>
          </cell>
          <cell r="D100">
            <v>202.30500000000001</v>
          </cell>
          <cell r="E100">
            <v>227.97900000000001</v>
          </cell>
          <cell r="F100">
            <v>192.691</v>
          </cell>
          <cell r="G100">
            <v>1</v>
          </cell>
          <cell r="H100" t="e">
            <v>#N/A</v>
          </cell>
          <cell r="I100">
            <v>231.7</v>
          </cell>
          <cell r="J100">
            <v>-3.7209999999999752</v>
          </cell>
          <cell r="K100">
            <v>0</v>
          </cell>
          <cell r="S100">
            <v>45.595800000000004</v>
          </cell>
          <cell r="T100">
            <v>140</v>
          </cell>
          <cell r="U100">
            <v>7.2965273117260798</v>
          </cell>
          <cell r="V100">
            <v>4.226069067765013</v>
          </cell>
          <cell r="Y100">
            <v>40.108999999999995</v>
          </cell>
          <cell r="Z100">
            <v>62.4</v>
          </cell>
          <cell r="AA100">
            <v>33.2072</v>
          </cell>
          <cell r="AB100">
            <v>58.615000000000002</v>
          </cell>
          <cell r="AC100" t="e">
            <v>#N/A</v>
          </cell>
          <cell r="AD100" t="e">
            <v>#N/A</v>
          </cell>
        </row>
        <row r="101">
          <cell r="A101" t="str">
            <v>6951 СЛИВОЧНЫЕ Папа может сос п/о мгс 1.5*4  ОСТАНКИНО</v>
          </cell>
          <cell r="B101" t="str">
            <v>кг</v>
          </cell>
          <cell r="C101">
            <v>44.414000000000001</v>
          </cell>
          <cell r="D101">
            <v>220.548</v>
          </cell>
          <cell r="E101">
            <v>122.738</v>
          </cell>
          <cell r="F101">
            <v>134.42400000000001</v>
          </cell>
          <cell r="G101">
            <v>1</v>
          </cell>
          <cell r="H101" t="e">
            <v>#N/A</v>
          </cell>
          <cell r="I101">
            <v>120.8</v>
          </cell>
          <cell r="J101">
            <v>1.9380000000000024</v>
          </cell>
          <cell r="K101">
            <v>0</v>
          </cell>
          <cell r="S101">
            <v>24.547599999999999</v>
          </cell>
          <cell r="T101">
            <v>40</v>
          </cell>
          <cell r="U101">
            <v>7.1055418859684858</v>
          </cell>
          <cell r="V101">
            <v>5.4760546855904453</v>
          </cell>
          <cell r="Y101">
            <v>24.6</v>
          </cell>
          <cell r="Z101">
            <v>22.720199999999998</v>
          </cell>
          <cell r="AA101">
            <v>23.332799999999999</v>
          </cell>
          <cell r="AB101">
            <v>29.321000000000002</v>
          </cell>
          <cell r="AC101" t="e">
            <v>#N/A</v>
          </cell>
          <cell r="AD101" t="e">
            <v>#N/A</v>
          </cell>
        </row>
        <row r="102">
          <cell r="A102" t="str">
            <v>6955 СОЧНЫЕ Папа может сос п/о мгс1.5*4_А Останкино</v>
          </cell>
          <cell r="B102" t="str">
            <v>кг</v>
          </cell>
          <cell r="C102">
            <v>2421.7640000000001</v>
          </cell>
          <cell r="D102">
            <v>3335.777</v>
          </cell>
          <cell r="E102">
            <v>3185</v>
          </cell>
          <cell r="F102">
            <v>3016</v>
          </cell>
          <cell r="G102">
            <v>1</v>
          </cell>
          <cell r="H102" t="e">
            <v>#N/A</v>
          </cell>
          <cell r="I102">
            <v>2968.761</v>
          </cell>
          <cell r="J102">
            <v>216.23900000000003</v>
          </cell>
          <cell r="K102">
            <v>800</v>
          </cell>
          <cell r="R102">
            <v>570</v>
          </cell>
          <cell r="S102">
            <v>637</v>
          </cell>
          <cell r="T102">
            <v>500</v>
          </cell>
          <cell r="U102">
            <v>7.6703296703296706</v>
          </cell>
          <cell r="V102">
            <v>4.7346938775510203</v>
          </cell>
          <cell r="Y102">
            <v>419</v>
          </cell>
          <cell r="Z102">
            <v>681</v>
          </cell>
          <cell r="AA102">
            <v>579.79999999999995</v>
          </cell>
          <cell r="AB102">
            <v>481.25099999999998</v>
          </cell>
          <cell r="AC102" t="str">
            <v>кофшар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39</v>
          </cell>
          <cell r="D103">
            <v>8</v>
          </cell>
          <cell r="E103">
            <v>21</v>
          </cell>
          <cell r="F103">
            <v>18</v>
          </cell>
          <cell r="G103">
            <v>0</v>
          </cell>
          <cell r="H103" t="e">
            <v>#N/A</v>
          </cell>
          <cell r="I103">
            <v>32</v>
          </cell>
          <cell r="J103">
            <v>-11</v>
          </cell>
          <cell r="K103">
            <v>0</v>
          </cell>
          <cell r="S103">
            <v>4.2</v>
          </cell>
          <cell r="U103">
            <v>4.2857142857142856</v>
          </cell>
          <cell r="V103">
            <v>4.2857142857142856</v>
          </cell>
          <cell r="Y103">
            <v>5</v>
          </cell>
          <cell r="Z103">
            <v>6.8</v>
          </cell>
          <cell r="AA103">
            <v>6.2</v>
          </cell>
          <cell r="AB103">
            <v>4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44.384999999999998</v>
          </cell>
          <cell r="D104">
            <v>3.9</v>
          </cell>
          <cell r="E104">
            <v>29.548999999999999</v>
          </cell>
          <cell r="F104">
            <v>16.786999999999999</v>
          </cell>
          <cell r="G104">
            <v>0</v>
          </cell>
          <cell r="H104" t="e">
            <v>#N/A</v>
          </cell>
          <cell r="I104">
            <v>32</v>
          </cell>
          <cell r="J104">
            <v>-2.4510000000000005</v>
          </cell>
          <cell r="K104">
            <v>0</v>
          </cell>
          <cell r="S104">
            <v>5.9097999999999997</v>
          </cell>
          <cell r="U104">
            <v>2.8405360587498731</v>
          </cell>
          <cell r="V104">
            <v>2.8405360587498731</v>
          </cell>
          <cell r="Y104">
            <v>3.9357999999999995</v>
          </cell>
          <cell r="Z104">
            <v>3.9028</v>
          </cell>
          <cell r="AA104">
            <v>6.7774000000000001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484.65499999999997</v>
          </cell>
          <cell r="E105">
            <v>177.852</v>
          </cell>
          <cell r="F105">
            <v>306.803</v>
          </cell>
          <cell r="G105">
            <v>0</v>
          </cell>
          <cell r="H105" t="e">
            <v>#N/A</v>
          </cell>
          <cell r="I105">
            <v>173</v>
          </cell>
          <cell r="J105">
            <v>4.8520000000000039</v>
          </cell>
          <cell r="K105">
            <v>0</v>
          </cell>
          <cell r="S105">
            <v>35.570399999999999</v>
          </cell>
          <cell r="U105">
            <v>8.6252333400805163</v>
          </cell>
          <cell r="V105">
            <v>8.6252333400805163</v>
          </cell>
          <cell r="Y105">
            <v>0</v>
          </cell>
          <cell r="Z105">
            <v>0</v>
          </cell>
          <cell r="AA105">
            <v>11.7272</v>
          </cell>
          <cell r="AB105">
            <v>4.6929999999999996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345</v>
          </cell>
          <cell r="D106">
            <v>1</v>
          </cell>
          <cell r="E106">
            <v>155</v>
          </cell>
          <cell r="F106">
            <v>190</v>
          </cell>
          <cell r="G106">
            <v>0</v>
          </cell>
          <cell r="H106">
            <v>0</v>
          </cell>
          <cell r="I106">
            <v>156</v>
          </cell>
          <cell r="J106">
            <v>-1</v>
          </cell>
          <cell r="K106">
            <v>0</v>
          </cell>
          <cell r="S106">
            <v>31</v>
          </cell>
          <cell r="U106">
            <v>6.129032258064516</v>
          </cell>
          <cell r="V106">
            <v>6.129032258064516</v>
          </cell>
          <cell r="Y106">
            <v>23.4</v>
          </cell>
          <cell r="Z106">
            <v>23.6</v>
          </cell>
          <cell r="AA106">
            <v>22.8</v>
          </cell>
          <cell r="AB106">
            <v>35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30.11.2024 - 06.12.2024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13.01</v>
          </cell>
          <cell r="F7">
            <v>468.52699999999999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11.708</v>
          </cell>
          <cell r="F8">
            <v>587.80799999999999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10.407999999999999</v>
          </cell>
          <cell r="F9">
            <v>1535.9580000000001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1.625</v>
          </cell>
        </row>
        <row r="11">
          <cell r="A11" t="str">
            <v xml:space="preserve"> 022  Колбаса Вязанка со шпиком, вектор 0,5кг, ПОКОМ</v>
          </cell>
          <cell r="F11">
            <v>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631</v>
          </cell>
          <cell r="F12">
            <v>2889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1222</v>
          </cell>
          <cell r="F13">
            <v>5058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1221</v>
          </cell>
          <cell r="F14">
            <v>4351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14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60</v>
          </cell>
        </row>
        <row r="17">
          <cell r="A17" t="str">
            <v xml:space="preserve"> 045  Ветчина Филейбургская, 0,42 кг, БАВАРУШКА  ПОКОМ</v>
          </cell>
          <cell r="F17">
            <v>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</v>
          </cell>
          <cell r="F18">
            <v>421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404</v>
          </cell>
        </row>
        <row r="22">
          <cell r="A22" t="str">
            <v xml:space="preserve"> 079  Колбаса Сервелат Кремлевский,  0.35 кг, ПОКОМ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1665</v>
          </cell>
        </row>
        <row r="24">
          <cell r="A24" t="str">
            <v xml:space="preserve"> 093  Сосиски Баварские с сыром, БАВАРУШКИ МГС 0.42кг, ТМ Стародворье    ПОКОМ</v>
          </cell>
          <cell r="D24">
            <v>2</v>
          </cell>
          <cell r="F24">
            <v>2</v>
          </cell>
        </row>
        <row r="25">
          <cell r="A25" t="str">
            <v xml:space="preserve"> 112  Сосиски Филейбургские, 0,55 кг, БАВАРУШКА ПОКОМ</v>
          </cell>
          <cell r="F25">
            <v>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16</v>
          </cell>
          <cell r="F26">
            <v>643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511</v>
          </cell>
          <cell r="F27">
            <v>608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30</v>
          </cell>
          <cell r="F28">
            <v>506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15</v>
          </cell>
          <cell r="F29">
            <v>785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1.65</v>
          </cell>
          <cell r="F30">
            <v>441.95400000000001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40.01</v>
          </cell>
          <cell r="F31">
            <v>5417.8869999999997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355.38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0.85</v>
          </cell>
          <cell r="F33">
            <v>555.38699999999994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232.57599999999999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0.85</v>
          </cell>
          <cell r="F35">
            <v>210.80699999999999</v>
          </cell>
        </row>
        <row r="36">
          <cell r="A36" t="str">
            <v xml:space="preserve"> 240  Колбаса Салями охотничья, ВЕС. ПОКОМ</v>
          </cell>
          <cell r="D36">
            <v>0.35</v>
          </cell>
          <cell r="F36">
            <v>28.395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0.85</v>
          </cell>
          <cell r="F37">
            <v>613.798</v>
          </cell>
        </row>
        <row r="38">
          <cell r="A38" t="str">
            <v xml:space="preserve"> 247  Сардельки Нежные, ВЕС.  ПОКОМ</v>
          </cell>
          <cell r="F38">
            <v>169.958</v>
          </cell>
        </row>
        <row r="39">
          <cell r="A39" t="str">
            <v xml:space="preserve"> 248  Сардельки Сочные ТМ Особый рецепт,   ПОКОМ</v>
          </cell>
          <cell r="F39">
            <v>206.90799999999999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9.1539999999999999</v>
          </cell>
          <cell r="F40">
            <v>1221.0719999999999</v>
          </cell>
        </row>
        <row r="41">
          <cell r="A41" t="str">
            <v xml:space="preserve"> 254 Сосиски Датские, ВЕС, ТМ КОЛБАСНЫЙ СТАНДАРТ ПОКОМ</v>
          </cell>
          <cell r="F41">
            <v>1.3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83.4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F43">
            <v>123.708</v>
          </cell>
        </row>
        <row r="44">
          <cell r="A44" t="str">
            <v xml:space="preserve"> 263  Шпикачки Стародворские, ВЕС.  ПОКОМ</v>
          </cell>
          <cell r="F44">
            <v>128.44800000000001</v>
          </cell>
        </row>
        <row r="45">
          <cell r="A45" t="str">
            <v xml:space="preserve"> 265  Колбаса Балыкбургская, ВЕС, ТМ Баварушка  ПОКОМ</v>
          </cell>
          <cell r="F45">
            <v>105.56699999999999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F46">
            <v>141.16499999999999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F47">
            <v>102.586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134</v>
          </cell>
          <cell r="F48">
            <v>1563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764</v>
          </cell>
          <cell r="F49">
            <v>3221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3131</v>
          </cell>
          <cell r="F50">
            <v>6741</v>
          </cell>
        </row>
        <row r="51">
          <cell r="A51" t="str">
            <v xml:space="preserve"> 277  Колбаса Мясорубская ТМ Стародворье с сочной грудинкой , 0,35 кг срез  ПОКОМ</v>
          </cell>
          <cell r="F51">
            <v>1</v>
          </cell>
        </row>
        <row r="52">
          <cell r="A52" t="str">
            <v xml:space="preserve"> 283  Сосиски Сочинки, ВЕС, ТМ Стародворье ПОКОМ</v>
          </cell>
          <cell r="D52">
            <v>8.6999999999999993</v>
          </cell>
          <cell r="F52">
            <v>615.59299999999996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11</v>
          </cell>
          <cell r="F53">
            <v>757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F54">
            <v>1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9</v>
          </cell>
          <cell r="F55">
            <v>1639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F56">
            <v>281.88</v>
          </cell>
        </row>
        <row r="57">
          <cell r="A57" t="str">
            <v xml:space="preserve"> 298  Колбаса Сливушка ТМ Вязанка, 0,375кг,  ПОКОМ</v>
          </cell>
          <cell r="F57">
            <v>1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10</v>
          </cell>
          <cell r="F58">
            <v>1908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18</v>
          </cell>
          <cell r="F59">
            <v>2936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88.441999999999993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269.96899999999999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6</v>
          </cell>
          <cell r="F62">
            <v>1349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24</v>
          </cell>
          <cell r="F63">
            <v>2255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13</v>
          </cell>
          <cell r="F64">
            <v>1173</v>
          </cell>
        </row>
        <row r="65">
          <cell r="A65" t="str">
            <v xml:space="preserve"> 312  Ветчина Филейская ВЕС ТМ  Вязанка ТС Столичная  ПОКОМ</v>
          </cell>
          <cell r="F65">
            <v>385.512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13.01</v>
          </cell>
          <cell r="F66">
            <v>684.13400000000001</v>
          </cell>
        </row>
        <row r="67">
          <cell r="A67" t="str">
            <v xml:space="preserve"> 316  Колбаса Нежная ТМ Зареченские ВЕС  ПОКОМ</v>
          </cell>
          <cell r="F67">
            <v>72.2</v>
          </cell>
        </row>
        <row r="68">
          <cell r="A68" t="str">
            <v xml:space="preserve"> 317 Колбаса Сервелат Рижский ТМ Зареченские, ВЕС  ПОКОМ</v>
          </cell>
          <cell r="F68">
            <v>13.612</v>
          </cell>
        </row>
        <row r="69">
          <cell r="A69" t="str">
            <v xml:space="preserve"> 318  Сосиски Датские ТМ Зареченские, ВЕС  ПОКОМ</v>
          </cell>
          <cell r="D69">
            <v>132.85599999999999</v>
          </cell>
          <cell r="F69">
            <v>3545.9569999999999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329</v>
          </cell>
          <cell r="F70">
            <v>3240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1215</v>
          </cell>
          <cell r="F71">
            <v>4684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19</v>
          </cell>
          <cell r="F72">
            <v>1677</v>
          </cell>
        </row>
        <row r="73">
          <cell r="A73" t="str">
            <v xml:space="preserve"> 328  Сардельки Сочинки Стародворье ТМ  0,4 кг ПОКОМ</v>
          </cell>
          <cell r="D73">
            <v>4</v>
          </cell>
          <cell r="F73">
            <v>585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</v>
          </cell>
          <cell r="F74">
            <v>492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14.31</v>
          </cell>
          <cell r="F75">
            <v>845.49599999999998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13</v>
          </cell>
          <cell r="F76">
            <v>476</v>
          </cell>
        </row>
        <row r="77">
          <cell r="A77" t="str">
            <v xml:space="preserve"> 335  Колбаса Сливушка ТМ Вязанка. ВЕС.  ПОКОМ </v>
          </cell>
          <cell r="F77">
            <v>265.87200000000001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701</v>
          </cell>
          <cell r="F78">
            <v>3074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23</v>
          </cell>
          <cell r="F79">
            <v>2160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488.88200000000001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390.02499999999998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</v>
          </cell>
          <cell r="F82">
            <v>884.13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1.6</v>
          </cell>
          <cell r="F83">
            <v>471.75700000000001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F84">
            <v>161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9</v>
          </cell>
          <cell r="F85">
            <v>377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14</v>
          </cell>
          <cell r="F86">
            <v>903</v>
          </cell>
        </row>
        <row r="87">
          <cell r="A87" t="str">
            <v xml:space="preserve"> 364  Сардельки Филейские Вязанка ВЕС NDX ТМ Вязанка  ПОКОМ</v>
          </cell>
          <cell r="F87">
            <v>137.61699999999999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12</v>
          </cell>
          <cell r="F88">
            <v>574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17</v>
          </cell>
          <cell r="F89">
            <v>1013</v>
          </cell>
        </row>
        <row r="90">
          <cell r="A90" t="str">
            <v xml:space="preserve"> 378  Колбаса Докторская Дугушка 0,6кг НЕГОСТ ТМ Стародворье  ПОКОМ </v>
          </cell>
          <cell r="F90">
            <v>2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2</v>
          </cell>
          <cell r="F91">
            <v>13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8</v>
          </cell>
          <cell r="F92">
            <v>610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12</v>
          </cell>
          <cell r="F93">
            <v>691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8</v>
          </cell>
          <cell r="F94">
            <v>416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10</v>
          </cell>
          <cell r="F95">
            <v>222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637</v>
          </cell>
          <cell r="F96">
            <v>4807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3054</v>
          </cell>
          <cell r="F97">
            <v>9364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2</v>
          </cell>
          <cell r="F98">
            <v>36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3</v>
          </cell>
          <cell r="F99">
            <v>170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81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4</v>
          </cell>
          <cell r="F102">
            <v>733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1.45</v>
          </cell>
          <cell r="F103">
            <v>210.85300000000001</v>
          </cell>
        </row>
        <row r="104">
          <cell r="A104" t="str">
            <v xml:space="preserve"> 433 Колбаса Стародворская со шпиком  в оболочке полиамид. ТМ Стародворье ВЕС ПОКОМ</v>
          </cell>
          <cell r="F104">
            <v>28.8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1</v>
          </cell>
          <cell r="F105">
            <v>421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158.203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</v>
          </cell>
          <cell r="F107">
            <v>34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F108">
            <v>159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F109">
            <v>136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4</v>
          </cell>
          <cell r="F110">
            <v>328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</v>
          </cell>
          <cell r="F111">
            <v>282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0.85</v>
          </cell>
          <cell r="F112">
            <v>367.678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32.506</v>
          </cell>
          <cell r="F113">
            <v>3369.7159999999999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52.515999999999998</v>
          </cell>
          <cell r="F114">
            <v>8001.3469999999998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110.024</v>
          </cell>
          <cell r="F115">
            <v>2915.8980000000001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F116">
            <v>2</v>
          </cell>
        </row>
        <row r="117">
          <cell r="A117" t="str">
            <v xml:space="preserve"> 460  Колбаса Стародворская Традиционная ВЕС ТМ Стародворье в оболочке полиамид. ПОКОМ</v>
          </cell>
          <cell r="F117">
            <v>15.05</v>
          </cell>
        </row>
        <row r="118">
          <cell r="A118" t="str">
            <v xml:space="preserve"> 463  Колбаса Молочная Традиционнаяв оболочке полиамид.ТМ Стародворье. ВЕС ПОКОМ</v>
          </cell>
          <cell r="F118">
            <v>8.1</v>
          </cell>
        </row>
        <row r="119">
          <cell r="A119" t="str">
            <v xml:space="preserve"> 465  Колбаса Филейная оригинальная ВЕС 0,8кг ТМ Особый рецепт в оболочке полиамид  ПОКОМ</v>
          </cell>
          <cell r="F119">
            <v>210.34299999999999</v>
          </cell>
        </row>
        <row r="120">
          <cell r="A120" t="str">
            <v xml:space="preserve"> 467  Колбаса Филейная 0,5кг ТМ Особый рецепт  ПОКОМ</v>
          </cell>
          <cell r="D120">
            <v>1</v>
          </cell>
          <cell r="F120">
            <v>217</v>
          </cell>
        </row>
        <row r="121">
          <cell r="A121" t="str">
            <v xml:space="preserve"> 468  Колбаса Стародворская Традиционная ТМ Стародворье в оболочке полиамид 0,4 кг. ПОКОМ</v>
          </cell>
          <cell r="F121">
            <v>43</v>
          </cell>
        </row>
        <row r="122">
          <cell r="A122" t="str">
            <v xml:space="preserve"> 483  Колбаса Молочная Традиционная ТМ Стародворье в оболочке полиамид 0,4 кг. ПОКОМ </v>
          </cell>
          <cell r="F122">
            <v>28</v>
          </cell>
        </row>
        <row r="123">
          <cell r="A123" t="str">
            <v xml:space="preserve"> 490  Колбаса Сервелат Филейский ТМ Вязанка  0,3 кг. срез  ПОКОМ</v>
          </cell>
          <cell r="F123">
            <v>53</v>
          </cell>
        </row>
        <row r="124">
          <cell r="A124" t="str">
            <v xml:space="preserve"> 491  Колбаса Филейская Рубленая ТМ Вязанка  0,3 кг. срез.  ПОКОМ</v>
          </cell>
          <cell r="D124">
            <v>2</v>
          </cell>
          <cell r="F124">
            <v>80</v>
          </cell>
        </row>
        <row r="125">
          <cell r="A125" t="str">
            <v xml:space="preserve"> 492  Колбаса Салями Филейская 0,3кг ТМ Вязанка  ПОКОМ</v>
          </cell>
          <cell r="D125">
            <v>1</v>
          </cell>
          <cell r="F125">
            <v>71</v>
          </cell>
        </row>
        <row r="126">
          <cell r="A126" t="str">
            <v xml:space="preserve"> 493  Колбаса Салями Филейская ТМ Вязанка ВЕС  ПОКОМ</v>
          </cell>
          <cell r="F126">
            <v>4.9000000000000004</v>
          </cell>
        </row>
        <row r="127">
          <cell r="A127" t="str">
            <v xml:space="preserve"> 494  Колбаса Филейская Рубленая ТМ Вязанка ВЕС  ПОКОМ</v>
          </cell>
          <cell r="F127">
            <v>2.8</v>
          </cell>
        </row>
        <row r="128">
          <cell r="A128" t="str">
            <v xml:space="preserve"> 495  Колбаса Сочинка по-европейски с сочной грудинкой 0,3кг ТМ Стародворье  ПОКОМ</v>
          </cell>
          <cell r="D128">
            <v>5</v>
          </cell>
          <cell r="F128">
            <v>1007</v>
          </cell>
        </row>
        <row r="129">
          <cell r="A129" t="str">
            <v xml:space="preserve"> 496  Колбаса Сочинка по-фински с сочным окроком 0,3кг ТМ Стародворье  ПОКОМ</v>
          </cell>
          <cell r="D129">
            <v>4</v>
          </cell>
          <cell r="F129">
            <v>850</v>
          </cell>
        </row>
        <row r="130">
          <cell r="A130" t="str">
            <v xml:space="preserve"> 497  Колбаса Сочинка зернистая с сочной грудинкой 0,3кг ТМ Стародворье  ПОКОМ</v>
          </cell>
          <cell r="D130">
            <v>5</v>
          </cell>
          <cell r="F130">
            <v>1118</v>
          </cell>
        </row>
        <row r="131">
          <cell r="A131" t="str">
            <v xml:space="preserve"> 498  Колбаса Сочинка рубленая с сочным окороком 0,3кг ТМ Стародворье  ПОКОМ</v>
          </cell>
          <cell r="D131">
            <v>4</v>
          </cell>
          <cell r="F131">
            <v>694</v>
          </cell>
        </row>
        <row r="132">
          <cell r="A132" t="str">
            <v xml:space="preserve"> 499  Сардельки Дугушки со сливочным маслом ВЕС ТМ Стародворье ТС Дугушка  ПОКОМ</v>
          </cell>
          <cell r="F132">
            <v>52.151000000000003</v>
          </cell>
        </row>
        <row r="133">
          <cell r="A133" t="str">
            <v xml:space="preserve"> 500  Сосиски Сливушки по-венски ВЕС ТМ Вязанка  ПОКОМ</v>
          </cell>
          <cell r="F133">
            <v>5.2</v>
          </cell>
        </row>
        <row r="134">
          <cell r="A134" t="str">
            <v xml:space="preserve"> 502  Колбаски Краковюрст ТМ Баварушка с изысканными пряностями в оболочке NDX в мгс 0,28 кг. ПОКОМ</v>
          </cell>
          <cell r="F134">
            <v>804</v>
          </cell>
        </row>
        <row r="135">
          <cell r="A135" t="str">
            <v xml:space="preserve"> 504  Ветчина Мясорубская с окороком 0,33кг срез ТМ Стародворье  ПОКОМ</v>
          </cell>
          <cell r="F135">
            <v>49</v>
          </cell>
        </row>
        <row r="136">
          <cell r="A136" t="str">
            <v>1146 Ароматная с/к в/у ОСТАНКИНО</v>
          </cell>
          <cell r="D136">
            <v>14.6</v>
          </cell>
          <cell r="F136">
            <v>14.6</v>
          </cell>
        </row>
        <row r="137">
          <cell r="A137" t="str">
            <v>3215 ВЕТЧ.МЯСНАЯ Папа может п/о 0.4кг 8шт.    ОСТАНКИНО</v>
          </cell>
          <cell r="D137">
            <v>345</v>
          </cell>
          <cell r="F137">
            <v>345</v>
          </cell>
        </row>
        <row r="138">
          <cell r="A138" t="str">
            <v>3680 ПРЕСИЖН с/к дек. спец мгс ОСТАНКИНО</v>
          </cell>
          <cell r="D138">
            <v>21.1</v>
          </cell>
          <cell r="F138">
            <v>21.1</v>
          </cell>
        </row>
        <row r="139">
          <cell r="A139" t="str">
            <v>3684 ПРЕСИЖН с/к в/у 1/250 8шт.   ОСТАНКИНО</v>
          </cell>
          <cell r="D139">
            <v>282</v>
          </cell>
          <cell r="F139">
            <v>282</v>
          </cell>
        </row>
        <row r="140">
          <cell r="A140" t="str">
            <v>3812 СОЧНЫЕ сос п/о мгс 2*2  ОСТАНКИНО</v>
          </cell>
          <cell r="D140">
            <v>18</v>
          </cell>
          <cell r="F140">
            <v>18</v>
          </cell>
        </row>
        <row r="141">
          <cell r="A141" t="str">
            <v>4063 МЯСНАЯ Папа может вар п/о_Л   ОСТАНКИНО</v>
          </cell>
          <cell r="D141">
            <v>1674.4</v>
          </cell>
          <cell r="F141">
            <v>1674.4</v>
          </cell>
        </row>
        <row r="142">
          <cell r="A142" t="str">
            <v>4117 ЭКСТРА Папа может с/к в/у_Л   ОСТАНКИНО</v>
          </cell>
          <cell r="D142">
            <v>87.2</v>
          </cell>
          <cell r="F142">
            <v>87.2</v>
          </cell>
        </row>
        <row r="143">
          <cell r="A143" t="str">
            <v>4555 Докторская ГОСТ вар п/о ОСТАНКИНО</v>
          </cell>
          <cell r="D143">
            <v>19.5</v>
          </cell>
          <cell r="F143">
            <v>19.5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120.61</v>
          </cell>
          <cell r="F144">
            <v>120.61</v>
          </cell>
        </row>
        <row r="145">
          <cell r="A145" t="str">
            <v>4691 ШЕЙКА КОПЧЕНАЯ к/в мл/к в/у 300*6  ОСТАНКИНО</v>
          </cell>
          <cell r="D145">
            <v>118</v>
          </cell>
          <cell r="F145">
            <v>118</v>
          </cell>
        </row>
        <row r="146">
          <cell r="A146" t="str">
            <v>4786 КОЛБ.СНЭКИ Папа может в/к мгс 1/70_5  ОСТАНКИНО</v>
          </cell>
          <cell r="D146">
            <v>112</v>
          </cell>
          <cell r="F146">
            <v>112</v>
          </cell>
        </row>
        <row r="147">
          <cell r="A147" t="str">
            <v>4813 ФИЛЕЙНАЯ Папа может вар п/о_Л   ОСТАНКИНО</v>
          </cell>
          <cell r="D147">
            <v>432.7</v>
          </cell>
          <cell r="F147">
            <v>432.7</v>
          </cell>
        </row>
        <row r="148">
          <cell r="A148" t="str">
            <v>4993 САЛЯМИ ИТАЛЬЯНСКАЯ с/к в/у 1/250*8_120c ОСТАНКИНО</v>
          </cell>
          <cell r="D148">
            <v>520</v>
          </cell>
          <cell r="F148">
            <v>520</v>
          </cell>
        </row>
        <row r="149">
          <cell r="A149" t="str">
            <v>5246 ДОКТОРСКАЯ ПРЕМИУМ вар б/о мгс_30с ОСТАНКИНО</v>
          </cell>
          <cell r="D149">
            <v>23.6</v>
          </cell>
          <cell r="F149">
            <v>23.6</v>
          </cell>
        </row>
        <row r="150">
          <cell r="A150" t="str">
            <v>5341 СЕРВЕЛАТ ОХОТНИЧИЙ в/к в/у  ОСТАНКИНО</v>
          </cell>
          <cell r="D150">
            <v>555.55999999999995</v>
          </cell>
          <cell r="F150">
            <v>555.55999999999995</v>
          </cell>
        </row>
        <row r="151">
          <cell r="A151" t="str">
            <v>5483 ЭКСТРА Папа может с/к в/у 1/250 8шт.   ОСТАНКИНО</v>
          </cell>
          <cell r="D151">
            <v>908</v>
          </cell>
          <cell r="F151">
            <v>908</v>
          </cell>
        </row>
        <row r="152">
          <cell r="A152" t="str">
            <v>5544 Сервелат Финский в/к в/у_45с НОВАЯ ОСТАНКИНО</v>
          </cell>
          <cell r="D152">
            <v>908.97699999999998</v>
          </cell>
          <cell r="F152">
            <v>908.97699999999998</v>
          </cell>
        </row>
        <row r="153">
          <cell r="A153" t="str">
            <v>5679 САЛЯМИ ИТАЛЬЯНСКАЯ с/к в/у 1/150_60с ОСТАНКИНО</v>
          </cell>
          <cell r="D153">
            <v>260</v>
          </cell>
          <cell r="F153">
            <v>260</v>
          </cell>
        </row>
        <row r="154">
          <cell r="A154" t="str">
            <v>5682 САЛЯМИ МЕЛКОЗЕРНЕНАЯ с/к в/у 1/120_60с   ОСТАНКИНО</v>
          </cell>
          <cell r="D154">
            <v>1864</v>
          </cell>
          <cell r="F154">
            <v>1864</v>
          </cell>
        </row>
        <row r="155">
          <cell r="A155" t="str">
            <v>5698 СЫТНЫЕ Папа может сар б/о мгс 1*3_Маяк  ОСТАНКИНО</v>
          </cell>
          <cell r="D155">
            <v>302.39999999999998</v>
          </cell>
          <cell r="F155">
            <v>302.39999999999998</v>
          </cell>
        </row>
        <row r="156">
          <cell r="A156" t="str">
            <v>5706 АРОМАТНАЯ Папа может с/к в/у 1/250 8шт.  ОСТАНКИНО</v>
          </cell>
          <cell r="D156">
            <v>1047</v>
          </cell>
          <cell r="F156">
            <v>1047</v>
          </cell>
        </row>
        <row r="157">
          <cell r="A157" t="str">
            <v>5708 ПОСОЛЬСКАЯ Папа может с/к в/у ОСТАНКИНО</v>
          </cell>
          <cell r="D157">
            <v>60.7</v>
          </cell>
          <cell r="F157">
            <v>60.7</v>
          </cell>
        </row>
        <row r="158">
          <cell r="A158" t="str">
            <v>5851 ЭКСТРА Папа может вар п/о   ОСТАНКИНО</v>
          </cell>
          <cell r="D158">
            <v>349.3</v>
          </cell>
          <cell r="F158">
            <v>349.3</v>
          </cell>
        </row>
        <row r="159">
          <cell r="A159" t="str">
            <v>5931 ОХОТНИЧЬЯ Папа может с/к в/у 1/220 8шт.   ОСТАНКИНО</v>
          </cell>
          <cell r="D159">
            <v>1124</v>
          </cell>
          <cell r="F159">
            <v>1124</v>
          </cell>
        </row>
        <row r="160">
          <cell r="A160" t="str">
            <v>6004 РАГУ СВИНОЕ 1кг 8шт.зам_120с ОСТАНКИНО</v>
          </cell>
          <cell r="D160">
            <v>63</v>
          </cell>
          <cell r="F160">
            <v>63</v>
          </cell>
        </row>
        <row r="161">
          <cell r="A161" t="str">
            <v>6113 СОЧНЫЕ сос п/о мгс 1*6_Ашан  ОСТАНКИНО</v>
          </cell>
          <cell r="D161">
            <v>9.6</v>
          </cell>
          <cell r="F161">
            <v>11.1</v>
          </cell>
        </row>
        <row r="162">
          <cell r="A162" t="str">
            <v>6158 ВРЕМЯ ОЛИВЬЕ Папа может вар п/о 0.4кг   ОСТАНКИНО</v>
          </cell>
          <cell r="D162">
            <v>1549</v>
          </cell>
          <cell r="F162">
            <v>1549</v>
          </cell>
        </row>
        <row r="163">
          <cell r="A163" t="str">
            <v>6159 ВРЕМЯ ОЛИВЬЕ.Папа может вар п/о ОСТАНКИНО</v>
          </cell>
          <cell r="D163">
            <v>28.35</v>
          </cell>
          <cell r="F163">
            <v>28.35</v>
          </cell>
        </row>
        <row r="164">
          <cell r="A164" t="str">
            <v>6200 ГРУДИНКА ПРЕМИУМ к/в мл/к в/у 0.3кг  ОСТАНКИНО</v>
          </cell>
          <cell r="D164">
            <v>397</v>
          </cell>
          <cell r="F164">
            <v>397</v>
          </cell>
        </row>
        <row r="165">
          <cell r="A165" t="str">
            <v>6206 СВИНИНА ПО-ДОМАШНЕМУ к/в мл/к в/у 0.3кг  ОСТАНКИНО</v>
          </cell>
          <cell r="D165">
            <v>620</v>
          </cell>
          <cell r="F165">
            <v>620</v>
          </cell>
        </row>
        <row r="166">
          <cell r="A166" t="str">
            <v>6221 НЕАПОЛИТАНСКИЙ ДУЭТ с/к с/н мгс 1/90  ОСТАНКИНО</v>
          </cell>
          <cell r="D166">
            <v>587</v>
          </cell>
          <cell r="F166">
            <v>587</v>
          </cell>
        </row>
        <row r="167">
          <cell r="A167" t="str">
            <v>6222 ИТАЛЬЯНСКОЕ АССОРТИ с/в с/н мгс 1/90 ОСТАНКИНО</v>
          </cell>
          <cell r="D167">
            <v>204</v>
          </cell>
          <cell r="F167">
            <v>204</v>
          </cell>
        </row>
        <row r="168">
          <cell r="A168" t="str">
            <v>6228 МЯСНОЕ АССОРТИ к/з с/н мгс 1/90 10шт.  ОСТАНКИНО</v>
          </cell>
          <cell r="D168">
            <v>672</v>
          </cell>
          <cell r="F168">
            <v>672</v>
          </cell>
        </row>
        <row r="169">
          <cell r="A169" t="str">
            <v>6234 МОЛОЧНЫЕ Коровино сос п/о мгс 1.5*6_Ц  ОСТАНКИНО</v>
          </cell>
          <cell r="D169">
            <v>2</v>
          </cell>
          <cell r="F169">
            <v>2</v>
          </cell>
        </row>
        <row r="170">
          <cell r="A170" t="str">
            <v>6247 ДОМАШНЯЯ Папа может вар п/о 0,4кг 8шт.  ОСТАНКИНО</v>
          </cell>
          <cell r="D170">
            <v>190</v>
          </cell>
          <cell r="F170">
            <v>190</v>
          </cell>
        </row>
        <row r="171">
          <cell r="A171" t="str">
            <v>6268 ГОВЯЖЬЯ Папа может вар п/о 0,4кг 8 шт.  ОСТАНКИНО</v>
          </cell>
          <cell r="D171">
            <v>374</v>
          </cell>
          <cell r="F171">
            <v>374</v>
          </cell>
        </row>
        <row r="172">
          <cell r="A172" t="str">
            <v>6279 КОРЕЙКА ПО-ОСТ.к/в в/с с/н в/у 1/150_45с  ОСТАНКИНО</v>
          </cell>
          <cell r="D172">
            <v>393</v>
          </cell>
          <cell r="F172">
            <v>393</v>
          </cell>
        </row>
        <row r="173">
          <cell r="A173" t="str">
            <v>6303 МЯСНЫЕ Папа может сос п/о мгс 1.5*3  ОСТАНКИНО</v>
          </cell>
          <cell r="D173">
            <v>441.9</v>
          </cell>
          <cell r="F173">
            <v>441.9</v>
          </cell>
        </row>
        <row r="174">
          <cell r="A174" t="str">
            <v>6324 ДОКТОРСКАЯ ГОСТ вар п/о 0.4кг 8шт.  ОСТАНКИНО</v>
          </cell>
          <cell r="D174">
            <v>526</v>
          </cell>
          <cell r="F174">
            <v>526</v>
          </cell>
        </row>
        <row r="175">
          <cell r="A175" t="str">
            <v>6325 ДОКТОРСКАЯ ПРЕМИУМ вар п/о 0.4кг 8шт.  ОСТАНКИНО</v>
          </cell>
          <cell r="D175">
            <v>554</v>
          </cell>
          <cell r="F175">
            <v>554</v>
          </cell>
        </row>
        <row r="176">
          <cell r="A176" t="str">
            <v>6333 МЯСНАЯ Папа может вар п/о 0.4кг 8шт.  ОСТАНКИНО</v>
          </cell>
          <cell r="D176">
            <v>6350</v>
          </cell>
          <cell r="F176">
            <v>6350</v>
          </cell>
        </row>
        <row r="177">
          <cell r="A177" t="str">
            <v>6340 ДОМАШНИЙ РЕЦЕПТ Коровино 0.5кг 8шт.  ОСТАНКИНО</v>
          </cell>
          <cell r="D177">
            <v>1539</v>
          </cell>
          <cell r="F177">
            <v>1539</v>
          </cell>
        </row>
        <row r="178">
          <cell r="A178" t="str">
            <v>6341 ДОМАШНИЙ РЕЦЕПТ СО ШПИКОМ Коровино 0.5кг  ОСТАНКИНО</v>
          </cell>
          <cell r="D178">
            <v>93</v>
          </cell>
          <cell r="F178">
            <v>93</v>
          </cell>
        </row>
        <row r="179">
          <cell r="A179" t="str">
            <v>6353 ЭКСТРА Папа может вар п/о 0.4кг 8шт.  ОСТАНКИНО</v>
          </cell>
          <cell r="D179">
            <v>2465</v>
          </cell>
          <cell r="F179">
            <v>2465</v>
          </cell>
        </row>
        <row r="180">
          <cell r="A180" t="str">
            <v>6392 ФИЛЕЙНАЯ Папа может вар п/о 0.4кг. ОСТАНКИНО</v>
          </cell>
          <cell r="D180">
            <v>5930</v>
          </cell>
          <cell r="F180">
            <v>5930</v>
          </cell>
        </row>
        <row r="181">
          <cell r="A181" t="str">
            <v>6415 БАЛЫКОВАЯ Коровино п/к в/у 0.84кг 6шт.  ОСТАНКИНО</v>
          </cell>
          <cell r="D181">
            <v>38</v>
          </cell>
          <cell r="F181">
            <v>38</v>
          </cell>
        </row>
        <row r="182">
          <cell r="A182" t="str">
            <v>6426 КЛАССИЧЕСКАЯ ПМ вар п/о 0.3кг 8шт.  ОСТАНКИНО</v>
          </cell>
          <cell r="D182">
            <v>1653</v>
          </cell>
          <cell r="F182">
            <v>1653</v>
          </cell>
        </row>
        <row r="183">
          <cell r="A183" t="str">
            <v>6448 СВИНИНА МАДЕРА с/к с/н в/у 1/100 10шт.   ОСТАНКИНО</v>
          </cell>
          <cell r="D183">
            <v>574</v>
          </cell>
          <cell r="F183">
            <v>574</v>
          </cell>
        </row>
        <row r="184">
          <cell r="A184" t="str">
            <v>6453 ЭКСТРА Папа может с/к с/н в/у 1/100 14шт.   ОСТАНКИНО</v>
          </cell>
          <cell r="D184">
            <v>1670</v>
          </cell>
          <cell r="F184">
            <v>1670</v>
          </cell>
        </row>
        <row r="185">
          <cell r="A185" t="str">
            <v>6454 АРОМАТНАЯ с/к с/н в/у 1/100 14шт.  ОСТАНКИНО</v>
          </cell>
          <cell r="D185">
            <v>1722</v>
          </cell>
          <cell r="F185">
            <v>1722</v>
          </cell>
        </row>
        <row r="186">
          <cell r="A186" t="str">
            <v>6459 СЕРВЕЛАТ ШВЕЙЦАРСК. в/к с/н в/у 1/100*10  ОСТАНКИНО</v>
          </cell>
          <cell r="D186">
            <v>260</v>
          </cell>
          <cell r="F186">
            <v>260</v>
          </cell>
        </row>
        <row r="187">
          <cell r="A187" t="str">
            <v>6470 ВЕТЧ.МРАМОРНАЯ в/у_45с  ОСТАНКИНО</v>
          </cell>
          <cell r="D187">
            <v>107</v>
          </cell>
          <cell r="F187">
            <v>107</v>
          </cell>
        </row>
        <row r="188">
          <cell r="A188" t="str">
            <v>6492 ШПИК С ЧЕСНОК.И ПЕРЦЕМ к/в в/у 0.3кг_45c  ОСТАНКИНО</v>
          </cell>
          <cell r="D188">
            <v>377</v>
          </cell>
          <cell r="F188">
            <v>377</v>
          </cell>
        </row>
        <row r="189">
          <cell r="A189" t="str">
            <v>6495 ВЕТЧ.МРАМОРНАЯ в/у срез 0.3кг 6шт_45с  ОСТАНКИНО</v>
          </cell>
          <cell r="D189">
            <v>691</v>
          </cell>
          <cell r="F189">
            <v>691</v>
          </cell>
        </row>
        <row r="190">
          <cell r="A190" t="str">
            <v>6527 ШПИКАЧКИ СОЧНЫЕ ПМ сар б/о мгс 1*3 45с ОСТАНКИНО</v>
          </cell>
          <cell r="D190">
            <v>498.2</v>
          </cell>
          <cell r="F190">
            <v>498.2</v>
          </cell>
        </row>
        <row r="191">
          <cell r="A191" t="str">
            <v>6586 МРАМОРНАЯ И БАЛЫКОВАЯ в/к с/н мгс 1/90 ОСТАНКИНО</v>
          </cell>
          <cell r="D191">
            <v>468</v>
          </cell>
          <cell r="F191">
            <v>468</v>
          </cell>
        </row>
        <row r="192">
          <cell r="A192" t="str">
            <v>6609 С ГОВЯДИНОЙ ПМ сар б/о мгс 0.4кг_45с ОСТАНКИНО</v>
          </cell>
          <cell r="D192">
            <v>103</v>
          </cell>
          <cell r="F192">
            <v>103</v>
          </cell>
        </row>
        <row r="193">
          <cell r="A193" t="str">
            <v>6653 ШПИКАЧКИ СОЧНЫЕ С БЕКОНОМ п/о мгс 0.3кг. ОСТАНКИНО</v>
          </cell>
          <cell r="D193">
            <v>165</v>
          </cell>
          <cell r="F193">
            <v>165</v>
          </cell>
        </row>
        <row r="194">
          <cell r="A194" t="str">
            <v>6666 БОЯНСКАЯ Папа может п/к в/у 0,28кг 8 шт. ОСТАНКИНО</v>
          </cell>
          <cell r="D194">
            <v>1341</v>
          </cell>
          <cell r="F194">
            <v>1341</v>
          </cell>
        </row>
        <row r="195">
          <cell r="A195" t="str">
            <v>6683 СЕРВЕЛАТ ЗЕРНИСТЫЙ ПМ в/к в/у 0,35кг  ОСТАНКИНО</v>
          </cell>
          <cell r="D195">
            <v>3720</v>
          </cell>
          <cell r="F195">
            <v>3720</v>
          </cell>
        </row>
        <row r="196">
          <cell r="A196" t="str">
            <v>6684 СЕРВЕЛАТ КАРЕЛЬСКИЙ ПМ в/к в/у 0.28кг  ОСТАНКИНО</v>
          </cell>
          <cell r="D196">
            <v>2813</v>
          </cell>
          <cell r="F196">
            <v>2813</v>
          </cell>
        </row>
        <row r="197">
          <cell r="A197" t="str">
            <v>6689 СЕРВЕЛАТ ОХОТНИЧИЙ ПМ в/к в/у 0,35кг 8шт  ОСТАНКИНО</v>
          </cell>
          <cell r="D197">
            <v>3765</v>
          </cell>
          <cell r="F197">
            <v>3766</v>
          </cell>
        </row>
        <row r="198">
          <cell r="A198" t="str">
            <v>6697 СЕРВЕЛАТ ФИНСКИЙ ПМ в/к в/у 0,35кг 8шт.  ОСТАНКИНО</v>
          </cell>
          <cell r="D198">
            <v>5152</v>
          </cell>
          <cell r="F198">
            <v>5152</v>
          </cell>
        </row>
        <row r="199">
          <cell r="A199" t="str">
            <v>6713 СОЧНЫЙ ГРИЛЬ ПМ сос п/о мгс 0.41кг 8шт.  ОСТАНКИНО</v>
          </cell>
          <cell r="D199">
            <v>1802</v>
          </cell>
          <cell r="F199">
            <v>1802</v>
          </cell>
        </row>
        <row r="200">
          <cell r="A200" t="str">
            <v>6719 СОЧНЫЕ ПМ сос п/о мгс 0,6кг 8шт.  ОСТАНКИНО</v>
          </cell>
          <cell r="D200">
            <v>581</v>
          </cell>
          <cell r="F200">
            <v>581</v>
          </cell>
        </row>
        <row r="201">
          <cell r="A201" t="str">
            <v>6722 СОЧНЫЕ ПМ сос п/о мгс 0,41кг 10шт.  ОСТАНКИНО</v>
          </cell>
          <cell r="D201">
            <v>8700</v>
          </cell>
          <cell r="F201">
            <v>8700</v>
          </cell>
        </row>
        <row r="202">
          <cell r="A202" t="str">
            <v>6726 СЛИВОЧНЫЕ ПМ сос п/о мгс 0.41кг 10шт.  ОСТАНКИНО</v>
          </cell>
          <cell r="D202">
            <v>3169</v>
          </cell>
          <cell r="F202">
            <v>3169</v>
          </cell>
        </row>
        <row r="203">
          <cell r="A203" t="str">
            <v>6747 РУССКАЯ ПРЕМИУМ ПМ вар ф/о в/у  ОСТАНКИНО</v>
          </cell>
          <cell r="D203">
            <v>30</v>
          </cell>
          <cell r="F203">
            <v>30</v>
          </cell>
        </row>
        <row r="204">
          <cell r="A204" t="str">
            <v>6762 СЛИВОЧНЫЕ сос ц/о мгс 0.41кг 8шт.  ОСТАНКИНО</v>
          </cell>
          <cell r="D204">
            <v>281</v>
          </cell>
          <cell r="F204">
            <v>281</v>
          </cell>
        </row>
        <row r="205">
          <cell r="A205" t="str">
            <v>6765 РУБЛЕНЫЕ сос ц/о мгс 0.36кг 6шт.  ОСТАНКИНО</v>
          </cell>
          <cell r="D205">
            <v>830</v>
          </cell>
          <cell r="F205">
            <v>830</v>
          </cell>
        </row>
        <row r="206">
          <cell r="A206" t="str">
            <v>6767 РУБЛЕНЫЕ сос ц/о мгс 1*4  ОСТАНКИНО</v>
          </cell>
          <cell r="D206">
            <v>47</v>
          </cell>
          <cell r="F206">
            <v>47</v>
          </cell>
        </row>
        <row r="207">
          <cell r="A207" t="str">
            <v>6768 С СЫРОМ сос ц/о мгс 0.41кг 6шт.  ОСТАНКИНО</v>
          </cell>
          <cell r="D207">
            <v>184</v>
          </cell>
          <cell r="F207">
            <v>184</v>
          </cell>
        </row>
        <row r="208">
          <cell r="A208" t="str">
            <v>6773 САЛЯМИ Папа может п/к в/у 0,28кг 8шт.  ОСТАНКИНО</v>
          </cell>
          <cell r="D208">
            <v>596</v>
          </cell>
          <cell r="F208">
            <v>596</v>
          </cell>
        </row>
        <row r="209">
          <cell r="A209" t="str">
            <v>6777 МЯСНЫЕ С ГОВЯДИНОЙ ПМ сос п/о мгс 0.4кг  ОСТАНКИНО</v>
          </cell>
          <cell r="D209">
            <v>1444</v>
          </cell>
          <cell r="F209">
            <v>1444</v>
          </cell>
        </row>
        <row r="210">
          <cell r="A210" t="str">
            <v>6785 ВЕНСКАЯ САЛЯМИ п/к в/у 0.33кг 8шт.  ОСТАНКИНО</v>
          </cell>
          <cell r="D210">
            <v>473</v>
          </cell>
          <cell r="F210">
            <v>473</v>
          </cell>
        </row>
        <row r="211">
          <cell r="A211" t="str">
            <v>6787 СЕРВЕЛАТ КРЕМЛЕВСКИЙ в/к в/у 0,33кг 8шт.  ОСТАНКИНО</v>
          </cell>
          <cell r="D211">
            <v>505</v>
          </cell>
          <cell r="F211">
            <v>505</v>
          </cell>
        </row>
        <row r="212">
          <cell r="A212" t="str">
            <v>6791 СЕРВЕЛАТ ПРЕМИУМ в/к в/у 0,33кг 8шт.  ОСТАНКИНО</v>
          </cell>
          <cell r="D212">
            <v>414</v>
          </cell>
          <cell r="F212">
            <v>414</v>
          </cell>
        </row>
        <row r="213">
          <cell r="A213" t="str">
            <v>6793 БАЛЫКОВАЯ в/к в/у 0,33кг 8шт.  ОСТАНКИНО</v>
          </cell>
          <cell r="D213">
            <v>921</v>
          </cell>
          <cell r="F213">
            <v>921</v>
          </cell>
        </row>
        <row r="214">
          <cell r="A214" t="str">
            <v>6794 БАЛЫКОВАЯ в/к в/у  ОСТАНКИНО</v>
          </cell>
          <cell r="D214">
            <v>54.38</v>
          </cell>
          <cell r="F214">
            <v>54.38</v>
          </cell>
        </row>
        <row r="215">
          <cell r="A215" t="str">
            <v>6795 ОСТАНКИНСКАЯ в/к в/у 0,33кг 8шт.  ОСТАНКИНО</v>
          </cell>
          <cell r="D215">
            <v>125</v>
          </cell>
          <cell r="F215">
            <v>125</v>
          </cell>
        </row>
        <row r="216">
          <cell r="A216" t="str">
            <v>6801 ОСТАНКИНСКАЯ вар п/о 0.4кг 8шт.  ОСТАНКИНО</v>
          </cell>
          <cell r="D216">
            <v>118</v>
          </cell>
          <cell r="F216">
            <v>118</v>
          </cell>
        </row>
        <row r="217">
          <cell r="A217" t="str">
            <v>6807 СЕРВЕЛАТ ЕВРОПЕЙСКИЙ в/к в/у 0,33кг 8шт.  ОСТАНКИНО</v>
          </cell>
          <cell r="D217">
            <v>165</v>
          </cell>
          <cell r="F217">
            <v>165</v>
          </cell>
        </row>
        <row r="218">
          <cell r="A218" t="str">
            <v>6829 МОЛОЧНЫЕ КЛАССИЧЕСКИЕ сос п/о мгс 2*4_С  ОСТАНКИНО</v>
          </cell>
          <cell r="D218">
            <v>386.3</v>
          </cell>
          <cell r="F218">
            <v>390.54300000000001</v>
          </cell>
        </row>
        <row r="219">
          <cell r="A219" t="str">
            <v>6834 ПОСОЛЬСКАЯ ПМ с/к с/н в/у 1/100 10шт.  ОСТАНКИНО</v>
          </cell>
          <cell r="D219">
            <v>179</v>
          </cell>
          <cell r="F219">
            <v>179</v>
          </cell>
        </row>
        <row r="220">
          <cell r="A220" t="str">
            <v>6837 ФИЛЕЙНЫЕ Папа Может сос ц/о мгс 0.4кг  ОСТАНКИНО</v>
          </cell>
          <cell r="D220">
            <v>1177</v>
          </cell>
          <cell r="F220">
            <v>1200</v>
          </cell>
        </row>
        <row r="221">
          <cell r="A221" t="str">
            <v>6842 ДЫМОВИЦА ИЗ ОКОРОКА к/в мл/к в/у 0,3кг  ОСТАНКИНО</v>
          </cell>
          <cell r="D221">
            <v>185</v>
          </cell>
          <cell r="F221">
            <v>185</v>
          </cell>
        </row>
        <row r="222">
          <cell r="A222" t="str">
            <v>6852 МОЛОЧНЫЕ ПРЕМИУМ ПМ сос п/о в/ у 1/350  ОСТАНКИНО</v>
          </cell>
          <cell r="D222">
            <v>2826</v>
          </cell>
          <cell r="F222">
            <v>2827</v>
          </cell>
        </row>
        <row r="223">
          <cell r="A223" t="str">
            <v>6853 МОЛОЧНЫЕ ПРЕМИУМ ПМ сос п/о мгс 1*6  ОСТАНКИНО</v>
          </cell>
          <cell r="D223">
            <v>3</v>
          </cell>
          <cell r="F223">
            <v>3</v>
          </cell>
        </row>
        <row r="224">
          <cell r="A224" t="str">
            <v>6854 МОЛОЧНЫЕ ПРЕМИУМ ПМ сос п/о мгс 0.6кг  ОСТАНКИНО</v>
          </cell>
          <cell r="D224">
            <v>335</v>
          </cell>
          <cell r="F224">
            <v>335</v>
          </cell>
        </row>
        <row r="225">
          <cell r="A225" t="str">
            <v>6861 ДОМАШНИЙ РЕЦЕПТ Коровино вар п/о  ОСТАНКИНО</v>
          </cell>
          <cell r="D225">
            <v>425.1</v>
          </cell>
          <cell r="F225">
            <v>425.1</v>
          </cell>
        </row>
        <row r="226">
          <cell r="A226" t="str">
            <v>6862 ДОМАШНИЙ РЕЦЕПТ СО ШПИК. Коровино вар п/о  ОСТАНКИНО</v>
          </cell>
          <cell r="D226">
            <v>64.3</v>
          </cell>
          <cell r="F226">
            <v>64.3</v>
          </cell>
        </row>
        <row r="227">
          <cell r="A227" t="str">
            <v>6865 ВЕТЧ.НЕЖНАЯ Коровино п/о  ОСТАНКИНО</v>
          </cell>
          <cell r="D227">
            <v>3</v>
          </cell>
          <cell r="F227">
            <v>4.55</v>
          </cell>
        </row>
        <row r="228">
          <cell r="A228" t="str">
            <v>6866 ВЕТЧ.НЕЖНАЯ Коровино п/о_Маяк  ОСТАНКИНО</v>
          </cell>
          <cell r="D228">
            <v>167.1</v>
          </cell>
          <cell r="F228">
            <v>167.1</v>
          </cell>
        </row>
        <row r="229">
          <cell r="A229" t="str">
            <v>6869 С ГОВЯДИНОЙ СН сос п/о мгс 1кг 6шт.  ОСТАНКИНО</v>
          </cell>
          <cell r="D229">
            <v>236</v>
          </cell>
          <cell r="F229">
            <v>236</v>
          </cell>
        </row>
        <row r="230">
          <cell r="A230" t="str">
            <v>6870 С ГОВЯДИНОЙ СН сос п/о мгс 1*6  ОСТАНКИНО</v>
          </cell>
          <cell r="D230">
            <v>1</v>
          </cell>
          <cell r="F230">
            <v>1</v>
          </cell>
        </row>
        <row r="231">
          <cell r="A231" t="str">
            <v>6909 ДЛЯ ДЕТЕЙ сос п/о мгс 0.33кг 8шт.  ОСТАНКИНО</v>
          </cell>
          <cell r="D231">
            <v>578</v>
          </cell>
          <cell r="F231">
            <v>578</v>
          </cell>
        </row>
        <row r="232">
          <cell r="A232" t="str">
            <v>6919 БЕКОН с/к с/н в/у 1/180 10шт.  ОСТАНКИНО</v>
          </cell>
          <cell r="D232">
            <v>351</v>
          </cell>
          <cell r="F232">
            <v>351</v>
          </cell>
        </row>
        <row r="233">
          <cell r="A233" t="str">
            <v>6921 БЕКОН Папа может с/к с/н в/у 1/140 10шт  ОСТАНКИНО</v>
          </cell>
          <cell r="D233">
            <v>928</v>
          </cell>
          <cell r="F233">
            <v>928</v>
          </cell>
        </row>
        <row r="234">
          <cell r="A234" t="str">
            <v>6948 МОЛОЧНЫЕ ПРЕМИУМ.ПМ сос п/о мгс 1,5*4 Останкино</v>
          </cell>
          <cell r="D234">
            <v>281.7</v>
          </cell>
          <cell r="F234">
            <v>281.7</v>
          </cell>
        </row>
        <row r="235">
          <cell r="A235" t="str">
            <v>6951 СЛИВОЧНЫЕ Папа может сос п/о мгс 1.5*4  ОСТАНКИНО</v>
          </cell>
          <cell r="D235">
            <v>135.69999999999999</v>
          </cell>
          <cell r="F235">
            <v>135.69999999999999</v>
          </cell>
        </row>
        <row r="236">
          <cell r="A236" t="str">
            <v>6955 СОЧНЫЕ Папа может сос п/о мгс1.5*4_А Останкино</v>
          </cell>
          <cell r="D236">
            <v>3465.261</v>
          </cell>
          <cell r="F236">
            <v>3465.261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190</v>
          </cell>
          <cell r="F237">
            <v>190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296</v>
          </cell>
          <cell r="F238">
            <v>296</v>
          </cell>
        </row>
        <row r="239">
          <cell r="A239" t="str">
            <v>Балыковая с/к 200 гр. срез "Эликатессе" термоформ.пак.  СПК</v>
          </cell>
          <cell r="D239">
            <v>49</v>
          </cell>
          <cell r="F239">
            <v>49</v>
          </cell>
        </row>
        <row r="240">
          <cell r="A240" t="str">
            <v>БОНУС Z-ОСОБАЯ Коровино вар п/о 0.5кг_СНГ (6305)  ОСТАНКИНО</v>
          </cell>
          <cell r="D240">
            <v>16</v>
          </cell>
          <cell r="F240">
            <v>16</v>
          </cell>
        </row>
        <row r="241">
          <cell r="A241" t="str">
            <v>БОНУС ДОМАШНИЙ РЕЦЕПТ Коровино 0.5кг 8шт. (6305)</v>
          </cell>
          <cell r="D241">
            <v>36</v>
          </cell>
          <cell r="F241">
            <v>36</v>
          </cell>
        </row>
        <row r="242">
          <cell r="A242" t="str">
            <v>БОНУС ДОМАШНИЙ РЕЦЕПТ Коровино вар п/о (5324)</v>
          </cell>
          <cell r="D242">
            <v>32</v>
          </cell>
          <cell r="F242">
            <v>32</v>
          </cell>
        </row>
        <row r="243">
          <cell r="A243" t="str">
            <v>БОНУС СОЧНЫЕ Папа может сос п/о мгс 1.5*4 (6954)  ОСТАНКИНО</v>
          </cell>
          <cell r="D243">
            <v>197</v>
          </cell>
          <cell r="F243">
            <v>197</v>
          </cell>
        </row>
        <row r="244">
          <cell r="A244" t="str">
            <v>БОНУС СОЧНЫЕ сос п/о мгс 0.41кг_UZ (6087)  ОСТАНКИНО</v>
          </cell>
          <cell r="D244">
            <v>218</v>
          </cell>
          <cell r="F244">
            <v>218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937.58699999999999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1403</v>
          </cell>
        </row>
        <row r="247">
          <cell r="A247" t="str">
            <v>БОНУС_Колбаса вареная Филейская ТМ Вязанка. ВЕС  ПОКОМ</v>
          </cell>
          <cell r="F247">
            <v>346.27199999999999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446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86.4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347</v>
          </cell>
        </row>
        <row r="251">
          <cell r="A251" t="str">
            <v>Бутербродная вареная 0,47 кг шт.  СПК</v>
          </cell>
          <cell r="D251">
            <v>127</v>
          </cell>
          <cell r="F251">
            <v>127</v>
          </cell>
        </row>
        <row r="252">
          <cell r="A252" t="str">
            <v>Вацлавская п/к (черева) 390 гр.шт. термоус.пак  СПК</v>
          </cell>
          <cell r="D252">
            <v>123</v>
          </cell>
          <cell r="F252">
            <v>123</v>
          </cell>
        </row>
        <row r="253">
          <cell r="A253" t="str">
            <v>Гауда 45% тм Папа Может, брус (2шт)  ОСТАНКИНО</v>
          </cell>
          <cell r="D253">
            <v>3</v>
          </cell>
          <cell r="F253">
            <v>3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8</v>
          </cell>
          <cell r="F254">
            <v>541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783</v>
          </cell>
          <cell r="F255">
            <v>2553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618</v>
          </cell>
          <cell r="F256">
            <v>2040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298</v>
          </cell>
        </row>
        <row r="258">
          <cell r="A258" t="str">
            <v>Гуцульская с/к "КолбасГрад" 160 гр.шт. термоус. пак  СПК</v>
          </cell>
          <cell r="D258">
            <v>133</v>
          </cell>
          <cell r="F258">
            <v>133</v>
          </cell>
        </row>
        <row r="259">
          <cell r="A259" t="str">
            <v>Дельгаро с/в "Эликатессе" 140 гр.шт.  СПК</v>
          </cell>
          <cell r="D259">
            <v>54</v>
          </cell>
          <cell r="F259">
            <v>54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186</v>
          </cell>
          <cell r="F260">
            <v>186</v>
          </cell>
        </row>
        <row r="261">
          <cell r="A261" t="str">
            <v>Докторская вареная в/с  СПК</v>
          </cell>
          <cell r="D261">
            <v>7</v>
          </cell>
          <cell r="F261">
            <v>7</v>
          </cell>
        </row>
        <row r="262">
          <cell r="A262" t="str">
            <v>Докторская вареная в/с 0,47 кг шт.  СПК</v>
          </cell>
          <cell r="D262">
            <v>80</v>
          </cell>
          <cell r="F262">
            <v>80</v>
          </cell>
        </row>
        <row r="263">
          <cell r="A263" t="str">
            <v>Докторская вареная термоус.пак. "Высокий вкус"  СПК</v>
          </cell>
          <cell r="D263">
            <v>122.8</v>
          </cell>
          <cell r="F263">
            <v>122.8</v>
          </cell>
        </row>
        <row r="264">
          <cell r="A264" t="str">
            <v>ЖАР-ладушки с клубникой и вишней ТМ Стародворье 0,2 кг ПОКОМ</v>
          </cell>
          <cell r="D264">
            <v>1</v>
          </cell>
          <cell r="F264">
            <v>143</v>
          </cell>
        </row>
        <row r="265">
          <cell r="A265" t="str">
            <v>ЖАР-ладушки с мясом 0,2кг ТМ Стародворье  ПОКОМ</v>
          </cell>
          <cell r="D265">
            <v>2</v>
          </cell>
          <cell r="F265">
            <v>430</v>
          </cell>
        </row>
        <row r="266">
          <cell r="A266" t="str">
            <v>ЖАР-ладушки с яблоком и грушей ТМ Стародворье 0,2 кг. ПОКОМ</v>
          </cell>
          <cell r="F266">
            <v>90</v>
          </cell>
        </row>
        <row r="267">
          <cell r="A267" t="str">
            <v>Карбонад Юбилейный термоус.пак.  СПК</v>
          </cell>
          <cell r="D267">
            <v>1.5</v>
          </cell>
          <cell r="F267">
            <v>1.5</v>
          </cell>
        </row>
        <row r="268">
          <cell r="A268" t="str">
            <v>Классическая с/к 80 гр.шт.нар. (лоток с ср.защ.атм.)  СПК</v>
          </cell>
          <cell r="D268">
            <v>9</v>
          </cell>
          <cell r="F268">
            <v>9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535</v>
          </cell>
          <cell r="F269">
            <v>535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494.01</v>
          </cell>
          <cell r="F270">
            <v>494.01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86</v>
          </cell>
          <cell r="F271">
            <v>86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11</v>
          </cell>
          <cell r="F272">
            <v>11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6</v>
          </cell>
          <cell r="F273">
            <v>569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255</v>
          </cell>
          <cell r="F274">
            <v>1221</v>
          </cell>
        </row>
        <row r="275">
          <cell r="A275" t="str">
            <v>Ла Фаворте с/в "Эликатессе" 140 гр.шт.  СПК</v>
          </cell>
          <cell r="D275">
            <v>69</v>
          </cell>
          <cell r="F275">
            <v>69</v>
          </cell>
        </row>
        <row r="276">
          <cell r="A276" t="str">
            <v>Ливерная Печеночная "Просто выгодно" 0,3 кг.шт.  СПК</v>
          </cell>
          <cell r="D276">
            <v>241</v>
          </cell>
          <cell r="F276">
            <v>241</v>
          </cell>
        </row>
        <row r="277">
          <cell r="A277" t="str">
            <v>Любительская вареная термоус.пак. "Высокий вкус"  СПК</v>
          </cell>
          <cell r="D277">
            <v>108.6</v>
          </cell>
          <cell r="F277">
            <v>108.6</v>
          </cell>
        </row>
        <row r="278">
          <cell r="A278" t="str">
            <v>Мини-пицца с ветчиной и сыром 0,3кг ТМ Зареченские  ПОКОМ</v>
          </cell>
          <cell r="F278">
            <v>25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</v>
          </cell>
          <cell r="F279">
            <v>3.7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177.60400000000001</v>
          </cell>
        </row>
        <row r="281">
          <cell r="A281" t="str">
            <v>Мини-чебуречки с мясом ВЕС 5,5кг ТМ Зареченские  ПОКОМ</v>
          </cell>
          <cell r="F281">
            <v>92.5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9</v>
          </cell>
        </row>
        <row r="283">
          <cell r="A283" t="str">
            <v>Мини-шарики с курочкой и сыром ТМ Зареченские ВЕС  ПОКОМ</v>
          </cell>
          <cell r="D283">
            <v>3</v>
          </cell>
          <cell r="F283">
            <v>144.5</v>
          </cell>
        </row>
        <row r="284">
          <cell r="A284" t="str">
            <v>Мусульманская вареная "Просто выгодно"  СПК</v>
          </cell>
          <cell r="D284">
            <v>3</v>
          </cell>
          <cell r="F284">
            <v>3</v>
          </cell>
        </row>
        <row r="285">
          <cell r="A285" t="str">
            <v>Мусульманская п/к "Просто выгодно" термофор.пак.  СПК</v>
          </cell>
          <cell r="D285">
            <v>1.5</v>
          </cell>
          <cell r="F285">
            <v>1.5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27</v>
          </cell>
          <cell r="F286">
            <v>2454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15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17</v>
          </cell>
          <cell r="F288">
            <v>1761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20</v>
          </cell>
          <cell r="F289">
            <v>2131</v>
          </cell>
        </row>
        <row r="290">
          <cell r="A290" t="str">
            <v>Наггетсы с куриным филе и сыром ТМ Вязанка 0,25 кг ПОКОМ</v>
          </cell>
          <cell r="D290">
            <v>6</v>
          </cell>
          <cell r="F290">
            <v>622</v>
          </cell>
        </row>
        <row r="291">
          <cell r="A291" t="str">
            <v>Наггетсы Хрустящие 0,3кг ТМ Зареченские  ПОКОМ</v>
          </cell>
          <cell r="F291">
            <v>53</v>
          </cell>
        </row>
        <row r="292">
          <cell r="A292" t="str">
            <v>Наггетсы Хрустящие ТМ Зареченские. ВЕС ПОКОМ</v>
          </cell>
          <cell r="F292">
            <v>526</v>
          </cell>
        </row>
        <row r="293">
          <cell r="A293" t="str">
            <v>Оригинальная с перцем с/к  СПК</v>
          </cell>
          <cell r="D293">
            <v>130.69999999999999</v>
          </cell>
          <cell r="F293">
            <v>130.69999999999999</v>
          </cell>
        </row>
        <row r="294">
          <cell r="A294" t="str">
            <v>Особая вареная  СПК</v>
          </cell>
          <cell r="D294">
            <v>4.5</v>
          </cell>
          <cell r="F294">
            <v>4.5</v>
          </cell>
        </row>
        <row r="295">
          <cell r="A295" t="str">
            <v>Паштет печеночный 140 гр.шт.  СПК</v>
          </cell>
          <cell r="D295">
            <v>4</v>
          </cell>
          <cell r="F295">
            <v>4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254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11</v>
          </cell>
          <cell r="F298">
            <v>481</v>
          </cell>
        </row>
        <row r="299">
          <cell r="A299" t="str">
            <v>Пельмени Бигбули #МЕГАВКУСИЩЕ с сочной грудинкой ТМ Горячая штучка 0,4 кг. ПОКОМ</v>
          </cell>
          <cell r="F299">
            <v>10</v>
          </cell>
        </row>
        <row r="300">
          <cell r="A300" t="str">
            <v>Пельмени Бигбули #МЕГАВКУСИЩЕ с сочной грудинкой ТМ Горячая штучка 0,7 кг. ПОКОМ</v>
          </cell>
          <cell r="F300">
            <v>489</v>
          </cell>
        </row>
        <row r="301">
          <cell r="A301" t="str">
            <v>Пельмени Бигбули с мясом ТМ Горячая штучка. флоу-пак сфера 0,4 кг. ПОКОМ</v>
          </cell>
          <cell r="F301">
            <v>22</v>
          </cell>
        </row>
        <row r="302">
          <cell r="A302" t="str">
            <v>Пельмени Бигбули с мясом ТМ Горячая штучка. флоу-пак сфера 0,7 кг ПОКОМ</v>
          </cell>
          <cell r="F302">
            <v>311</v>
          </cell>
        </row>
        <row r="303">
          <cell r="A303" t="str">
            <v>Пельмени Бигбули с мясом, Горячая штучка 0,43кг  ПОКОМ</v>
          </cell>
          <cell r="F303">
            <v>180</v>
          </cell>
        </row>
        <row r="304">
          <cell r="A304" t="str">
            <v>Пельмени Бигбули с мясом, Горячая штучка 0,9кг  ПОКОМ</v>
          </cell>
          <cell r="D304">
            <v>364</v>
          </cell>
          <cell r="F304">
            <v>762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1</v>
          </cell>
          <cell r="F305">
            <v>411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D306">
            <v>2</v>
          </cell>
          <cell r="F306">
            <v>279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F307">
            <v>17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226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D309">
            <v>10</v>
          </cell>
          <cell r="F309">
            <v>447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1165</v>
          </cell>
          <cell r="F310">
            <v>2699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7</v>
          </cell>
          <cell r="F311">
            <v>244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F312">
            <v>159.9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15</v>
          </cell>
          <cell r="F313">
            <v>1176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F314">
            <v>666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F315">
            <v>632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1179</v>
          </cell>
          <cell r="F316">
            <v>2415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14</v>
          </cell>
          <cell r="F317">
            <v>1135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F318">
            <v>149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F319">
            <v>1425</v>
          </cell>
        </row>
        <row r="320">
          <cell r="A320" t="str">
            <v>Пельмени Домашние с говядиной и свининой 0,7кг, сфера ТМ Зареченские  ПОКОМ</v>
          </cell>
          <cell r="F320">
            <v>3</v>
          </cell>
        </row>
        <row r="321">
          <cell r="A321" t="str">
            <v>Пельмени Домашние со сливочным маслом 0,7кг, сфера ТМ Зареченские  ПОКОМ</v>
          </cell>
          <cell r="F321">
            <v>11</v>
          </cell>
        </row>
        <row r="322">
          <cell r="A322" t="str">
            <v>Пельмени Жемчужные сфера 1,0кг ТМ Зареченские  ПОКОМ</v>
          </cell>
          <cell r="F322">
            <v>12</v>
          </cell>
        </row>
        <row r="323">
          <cell r="A323" t="str">
            <v>Пельмени Медвежьи ушки с фермерскими сливками 0,7кг  ПОКОМ</v>
          </cell>
          <cell r="F323">
            <v>86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D324">
            <v>3</v>
          </cell>
          <cell r="F324">
            <v>133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D325">
            <v>1</v>
          </cell>
          <cell r="F325">
            <v>110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10</v>
          </cell>
          <cell r="F326">
            <v>1246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2</v>
          </cell>
          <cell r="F327">
            <v>108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410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4</v>
          </cell>
          <cell r="F329">
            <v>602</v>
          </cell>
        </row>
        <row r="330">
          <cell r="A330" t="str">
            <v>Пельмени Сочные сфера 0,8 кг ТМ Стародворье  ПОКОМ</v>
          </cell>
          <cell r="F330">
            <v>63</v>
          </cell>
        </row>
        <row r="331">
          <cell r="A331" t="str">
            <v>Пельмени Татарские 0,4кг ТМ Особый рецепт  ПОКОМ</v>
          </cell>
          <cell r="D331">
            <v>1</v>
          </cell>
          <cell r="F331">
            <v>54</v>
          </cell>
        </row>
        <row r="332">
          <cell r="A332" t="str">
            <v>Пирожки с мясом 3,7кг ВЕС ТМ Зареченские  ПОКОМ</v>
          </cell>
          <cell r="F332">
            <v>159.1</v>
          </cell>
        </row>
        <row r="333">
          <cell r="A333" t="str">
            <v>Пирожки с яблоком и грушей ВЕС ТМ Зареченские  ПОКОМ</v>
          </cell>
          <cell r="F333">
            <v>11.1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13</v>
          </cell>
          <cell r="F334">
            <v>13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28</v>
          </cell>
          <cell r="F335">
            <v>28</v>
          </cell>
        </row>
        <row r="336">
          <cell r="A336" t="str">
            <v>Плавленый Сыр 45% "С грибами" СТМ "ПапаМожет 180гр  ОСТАНКИНО</v>
          </cell>
          <cell r="D336">
            <v>30</v>
          </cell>
          <cell r="F336">
            <v>30</v>
          </cell>
        </row>
        <row r="337">
          <cell r="A337" t="str">
            <v>Покровская вареная 0,47 кг шт.  СПК</v>
          </cell>
          <cell r="D337">
            <v>15</v>
          </cell>
          <cell r="F337">
            <v>15</v>
          </cell>
        </row>
        <row r="338">
          <cell r="A338" t="str">
            <v>ПолуКоп п/к 250 гр.шт. термоформ.пак.  СПК</v>
          </cell>
          <cell r="D338">
            <v>7</v>
          </cell>
          <cell r="F338">
            <v>7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6</v>
          </cell>
          <cell r="F339">
            <v>6</v>
          </cell>
        </row>
        <row r="340">
          <cell r="A340" t="str">
            <v>Ричеза с/к 230 гр.шт.  СПК</v>
          </cell>
          <cell r="D340">
            <v>115</v>
          </cell>
          <cell r="F340">
            <v>115</v>
          </cell>
        </row>
        <row r="341">
          <cell r="A341" t="str">
            <v>Российский сливочный 45% ТМ Папа Может, брус (2шт)  ОСТАНКИНО</v>
          </cell>
          <cell r="D341">
            <v>33</v>
          </cell>
          <cell r="F341">
            <v>33</v>
          </cell>
        </row>
        <row r="342">
          <cell r="A342" t="str">
            <v>Сальчетти с/к 230 гр.шт.  СПК</v>
          </cell>
          <cell r="D342">
            <v>163</v>
          </cell>
          <cell r="F342">
            <v>163</v>
          </cell>
        </row>
        <row r="343">
          <cell r="A343" t="str">
            <v>Сальчичон с/к 200 гр. срез "Эликатессе" термоформ.пак.  СПК</v>
          </cell>
          <cell r="D343">
            <v>18</v>
          </cell>
          <cell r="F343">
            <v>18</v>
          </cell>
        </row>
        <row r="344">
          <cell r="A344" t="str">
            <v>Салями с перчиком с/к "КолбасГрад" 160 гр.шт. термоус. пак.  СПК</v>
          </cell>
          <cell r="D344">
            <v>147</v>
          </cell>
          <cell r="F344">
            <v>147</v>
          </cell>
        </row>
        <row r="345">
          <cell r="A345" t="str">
            <v>Салями с/к 100 гр.шт.нар. (лоток с ср.защ.атм.)  СПК</v>
          </cell>
          <cell r="D345">
            <v>16</v>
          </cell>
          <cell r="F345">
            <v>16</v>
          </cell>
        </row>
        <row r="346">
          <cell r="A346" t="str">
            <v>Салями Трюфель с/в "Эликатессе" 0,16 кг.шт.  СПК</v>
          </cell>
          <cell r="D346">
            <v>121</v>
          </cell>
          <cell r="F346">
            <v>121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138</v>
          </cell>
          <cell r="F347">
            <v>138</v>
          </cell>
        </row>
        <row r="348">
          <cell r="A348" t="str">
            <v>Сардельки "Необыкновенные" (в ср.защ.атм.)  СПК</v>
          </cell>
          <cell r="D348">
            <v>6</v>
          </cell>
          <cell r="F348">
            <v>6</v>
          </cell>
        </row>
        <row r="349">
          <cell r="A349" t="str">
            <v>Сардельки Докторские (черева) 400 гр.шт. (лоток с ср.защ.атм.) "Высокий вкус"  СПК</v>
          </cell>
          <cell r="D349">
            <v>16</v>
          </cell>
          <cell r="F349">
            <v>16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68</v>
          </cell>
          <cell r="F350">
            <v>68</v>
          </cell>
        </row>
        <row r="351">
          <cell r="A351" t="str">
            <v>Семейная с чесночком Экстра вареная  СПК</v>
          </cell>
          <cell r="D351">
            <v>19.899999999999999</v>
          </cell>
          <cell r="F351">
            <v>19.899999999999999</v>
          </cell>
        </row>
        <row r="352">
          <cell r="A352" t="str">
            <v>Семейная с чесночком Экстра вареная 0,5 кг.шт.  СПК</v>
          </cell>
          <cell r="D352">
            <v>5</v>
          </cell>
          <cell r="F352">
            <v>5</v>
          </cell>
        </row>
        <row r="353">
          <cell r="A353" t="str">
            <v>Сервелат Европейский в/к, в/с 0,38 кг.шт.термофор.пак  СПК</v>
          </cell>
          <cell r="D353">
            <v>103</v>
          </cell>
          <cell r="F353">
            <v>103</v>
          </cell>
        </row>
        <row r="354">
          <cell r="A354" t="str">
            <v>Сервелат Коньячный в/к 0,38 кг.шт термофор.пак  СПК</v>
          </cell>
          <cell r="D354">
            <v>5</v>
          </cell>
          <cell r="F354">
            <v>5</v>
          </cell>
        </row>
        <row r="355">
          <cell r="A355" t="str">
            <v>Сервелат мелкозернистый в/к 0,5 кг.шт. термоус.пак. "Высокий вкус"  СПК</v>
          </cell>
          <cell r="D355">
            <v>151</v>
          </cell>
          <cell r="F355">
            <v>151</v>
          </cell>
        </row>
        <row r="356">
          <cell r="A356" t="str">
            <v>Сервелат Финский в/к 0,38 кг.шт. термофор.пак.  СПК</v>
          </cell>
          <cell r="D356">
            <v>97</v>
          </cell>
          <cell r="F356">
            <v>97</v>
          </cell>
        </row>
        <row r="357">
          <cell r="A357" t="str">
            <v>Сервелат Фирменный в/к 0,10 кг.шт. нарезка (лоток с ср.защ.атм.)  СПК</v>
          </cell>
          <cell r="D357">
            <v>50</v>
          </cell>
          <cell r="F357">
            <v>50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178</v>
          </cell>
          <cell r="F358">
            <v>178</v>
          </cell>
        </row>
        <row r="359">
          <cell r="A359" t="str">
            <v>Сибирская особая с/к 0,235 кг шт.  СПК</v>
          </cell>
          <cell r="D359">
            <v>308</v>
          </cell>
          <cell r="F359">
            <v>308</v>
          </cell>
        </row>
        <row r="360">
          <cell r="A360" t="str">
            <v>Сливочный со вкусом топл. молока 45% тм Папа Может. брус (2шт)  ОСТАНКИНО</v>
          </cell>
          <cell r="D360">
            <v>76</v>
          </cell>
          <cell r="F360">
            <v>76</v>
          </cell>
        </row>
        <row r="361">
          <cell r="A361" t="str">
            <v>Сосиски "Баварские" 0,36 кг.шт. вак.упак.  СПК</v>
          </cell>
          <cell r="D361">
            <v>5</v>
          </cell>
          <cell r="F361">
            <v>5</v>
          </cell>
        </row>
        <row r="362">
          <cell r="A362" t="str">
            <v>Сосиски "БОЛЬШАЯ SOSиска" Бекон (лоток с ср.защ.атм.)  СПК</v>
          </cell>
          <cell r="D362">
            <v>5.41</v>
          </cell>
          <cell r="F362">
            <v>5.41</v>
          </cell>
        </row>
        <row r="363">
          <cell r="A363" t="str">
            <v>Сосиски "Молочные" 0,36 кг.шт. вак.упак.  СПК</v>
          </cell>
          <cell r="D363">
            <v>7</v>
          </cell>
          <cell r="F363">
            <v>7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21</v>
          </cell>
          <cell r="F364">
            <v>21</v>
          </cell>
        </row>
        <row r="365">
          <cell r="A365" t="str">
            <v>Сосиски Мусульманские "Просто выгодно" (в ср.защ.атм.)  СПК</v>
          </cell>
          <cell r="D365">
            <v>9</v>
          </cell>
          <cell r="F365">
            <v>9</v>
          </cell>
        </row>
        <row r="366">
          <cell r="A366" t="str">
            <v>Сосиски Хот-дог подкопченные (лоток с ср.защ.атм.)  СПК</v>
          </cell>
          <cell r="D366">
            <v>18</v>
          </cell>
          <cell r="F366">
            <v>18</v>
          </cell>
        </row>
        <row r="367">
          <cell r="A367" t="str">
            <v>Сосисоны в темпуре ВЕС  ПОКОМ</v>
          </cell>
          <cell r="F367">
            <v>10.8</v>
          </cell>
        </row>
        <row r="368">
          <cell r="A368" t="str">
            <v>Сочный мегачебурек ТМ Зареченские ВЕС ПОКОМ</v>
          </cell>
          <cell r="F368">
            <v>136.30000000000001</v>
          </cell>
        </row>
        <row r="369">
          <cell r="A369" t="str">
            <v>Сыр "Пармезан" 40% кусок 180 гр  ОСТАНКИНО</v>
          </cell>
          <cell r="D369">
            <v>116</v>
          </cell>
          <cell r="F369">
            <v>116</v>
          </cell>
        </row>
        <row r="370">
          <cell r="A370" t="str">
            <v>Сыр Боккончини копченый 40% 100 гр.  ОСТАНКИНО</v>
          </cell>
          <cell r="D370">
            <v>88</v>
          </cell>
          <cell r="F370">
            <v>88</v>
          </cell>
        </row>
        <row r="371">
          <cell r="A371" t="str">
            <v>Сыр Гауда 45% тм Папа Может, нарезанные ломтики 125г (МИНИ)  Останкино</v>
          </cell>
          <cell r="D371">
            <v>3</v>
          </cell>
          <cell r="F371">
            <v>3</v>
          </cell>
        </row>
        <row r="372">
          <cell r="A372" t="str">
            <v>Сыр колбасный копченый Папа Может 400 гр  ОСТАНКИНО</v>
          </cell>
          <cell r="D372">
            <v>13</v>
          </cell>
          <cell r="F372">
            <v>13</v>
          </cell>
        </row>
        <row r="373">
          <cell r="A373" t="str">
            <v>Сыр Останкино "Алтайский Gold" 50% вес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"Гауда Голд" 45% 180 г  ОСТАНКИНО</v>
          </cell>
          <cell r="D374">
            <v>408</v>
          </cell>
          <cell r="F374">
            <v>408</v>
          </cell>
        </row>
        <row r="375">
          <cell r="A375" t="str">
            <v>Сыр Папа Может "Гауда Голд", 45% брусок ВЕС ОСТАНКИНО</v>
          </cell>
          <cell r="D375">
            <v>29</v>
          </cell>
          <cell r="F375">
            <v>29</v>
          </cell>
        </row>
        <row r="376">
          <cell r="A376" t="str">
            <v>Сыр ПАПА МОЖЕТ "Голландский традиционный" 45% 180 г  ОСТАНКИНО</v>
          </cell>
          <cell r="D376">
            <v>1012</v>
          </cell>
          <cell r="F376">
            <v>1012</v>
          </cell>
        </row>
        <row r="377">
          <cell r="A377" t="str">
            <v>Сыр Папа Может "Голландский традиционный", 45% брусок ВЕС ОСТАНКИНО</v>
          </cell>
          <cell r="D377">
            <v>54.5</v>
          </cell>
          <cell r="F377">
            <v>54.5</v>
          </cell>
        </row>
        <row r="378">
          <cell r="A378" t="str">
            <v>Сыр ПАПА МОЖЕТ "Министерский" 180гр, 45 %  ОСТАНКИНО</v>
          </cell>
          <cell r="D378">
            <v>98</v>
          </cell>
          <cell r="F378">
            <v>98</v>
          </cell>
        </row>
        <row r="379">
          <cell r="A379" t="str">
            <v>Сыр ПАПА МОЖЕТ "Папин завтрак" 180гр, 45 %  ОСТАНКИНО</v>
          </cell>
          <cell r="D379">
            <v>61</v>
          </cell>
          <cell r="F379">
            <v>61</v>
          </cell>
        </row>
        <row r="380">
          <cell r="A380" t="str">
            <v>Сыр ПАПА МОЖЕТ "Российский традиционный" 45% 180 г  ОСТАНКИНО</v>
          </cell>
          <cell r="D380">
            <v>1122</v>
          </cell>
          <cell r="F380">
            <v>1122</v>
          </cell>
        </row>
        <row r="381">
          <cell r="A381" t="str">
            <v>Сыр ПАПА МОЖЕТ "Тильзитер" 45% 180 г  ОСТАНКИНО</v>
          </cell>
          <cell r="D381">
            <v>335</v>
          </cell>
          <cell r="F381">
            <v>335</v>
          </cell>
        </row>
        <row r="382">
          <cell r="A382" t="str">
            <v>Сыр Папа Может "Тильзитер", 45% брусок ВЕС   ОСТАНКИНО</v>
          </cell>
          <cell r="D382">
            <v>44.6</v>
          </cell>
          <cell r="F382">
            <v>44.6</v>
          </cell>
        </row>
        <row r="383">
          <cell r="A383" t="str">
            <v>Сыр Папа Может Голландский 45%, нарез, 125г (9 шт)  Останкино</v>
          </cell>
          <cell r="D383">
            <v>28</v>
          </cell>
          <cell r="F383">
            <v>28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81</v>
          </cell>
          <cell r="F384">
            <v>81</v>
          </cell>
        </row>
        <row r="385">
          <cell r="A385" t="str">
            <v>Сыр рассольный жирный Чечил 45% 100 гр  ОСТАНКИНО</v>
          </cell>
          <cell r="D385">
            <v>1</v>
          </cell>
          <cell r="F385">
            <v>1</v>
          </cell>
        </row>
        <row r="386">
          <cell r="A386" t="str">
            <v>Сыр рассольный жирный Чечил копченый 45% 100 гр  ОСТАНКИНО</v>
          </cell>
          <cell r="D386">
            <v>1</v>
          </cell>
          <cell r="F386">
            <v>1</v>
          </cell>
        </row>
        <row r="387">
          <cell r="A387" t="str">
            <v>Сыр Российский сливочный 45% тм Папа Может, нарезанные ломтики 125г (МИНИ)  ОСТАНКИНО</v>
          </cell>
          <cell r="D387">
            <v>115</v>
          </cell>
          <cell r="F387">
            <v>115</v>
          </cell>
        </row>
        <row r="388">
          <cell r="A388" t="str">
            <v>Сыр Скаморца свежий 40% 100 гр.  ОСТАНКИНО</v>
          </cell>
          <cell r="D388">
            <v>68</v>
          </cell>
          <cell r="F388">
            <v>68</v>
          </cell>
        </row>
        <row r="389">
          <cell r="A389" t="str">
            <v>Сыр творожный с зеленью 60% Папа может 140 гр.  ОСТАНКИНО</v>
          </cell>
          <cell r="D389">
            <v>45</v>
          </cell>
          <cell r="F389">
            <v>45</v>
          </cell>
        </row>
        <row r="390">
          <cell r="A390" t="str">
            <v>Сыр Чечил копченый 43% 100г/6шт ТМ Папа Может  ОСТАНКИНО</v>
          </cell>
          <cell r="D390">
            <v>129</v>
          </cell>
          <cell r="F390">
            <v>129</v>
          </cell>
        </row>
        <row r="391">
          <cell r="A391" t="str">
            <v>Сыр Чечил свежий 45% 100г/6шт ТМ Папа Может  ОСТАНКИНО</v>
          </cell>
          <cell r="D391">
            <v>101</v>
          </cell>
          <cell r="F391">
            <v>101</v>
          </cell>
        </row>
        <row r="392">
          <cell r="A392" t="str">
            <v>Сыч/Прод Коровино Российский 50% 200г СЗМЖ  ОСТАНКИНО</v>
          </cell>
          <cell r="D392">
            <v>161</v>
          </cell>
          <cell r="F392">
            <v>161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263.39999999999998</v>
          </cell>
          <cell r="F393">
            <v>263.39999999999998</v>
          </cell>
        </row>
        <row r="394">
          <cell r="A394" t="str">
            <v>Сыч/Прод Коровино Тильзитер 50% 200г СЗМЖ  ОСТАНКИНО</v>
          </cell>
          <cell r="D394">
            <v>136</v>
          </cell>
          <cell r="F394">
            <v>136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245.5</v>
          </cell>
          <cell r="F395">
            <v>245.5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22</v>
          </cell>
          <cell r="F396">
            <v>22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242</v>
          </cell>
          <cell r="F397">
            <v>242</v>
          </cell>
        </row>
        <row r="398">
          <cell r="A398" t="str">
            <v>Торо Неро с/в "Эликатессе" 140 гр.шт.  СПК</v>
          </cell>
          <cell r="D398">
            <v>44</v>
          </cell>
          <cell r="F398">
            <v>44</v>
          </cell>
        </row>
        <row r="399">
          <cell r="A399" t="str">
            <v>Уши свиные копченые к пиву 0,15кг нар. д/ф шт.  СПК</v>
          </cell>
          <cell r="D399">
            <v>19</v>
          </cell>
          <cell r="F399">
            <v>19</v>
          </cell>
        </row>
        <row r="400">
          <cell r="A400" t="str">
            <v>Фестивальная пора с/к 100 гр.шт.нар. (лоток с ср.защ.атм.)  СПК</v>
          </cell>
          <cell r="D400">
            <v>228</v>
          </cell>
          <cell r="F400">
            <v>228</v>
          </cell>
        </row>
        <row r="401">
          <cell r="A401" t="str">
            <v>Фестивальная пора с/к 235 гр.шт.  СПК</v>
          </cell>
          <cell r="D401">
            <v>739</v>
          </cell>
          <cell r="F401">
            <v>739</v>
          </cell>
        </row>
        <row r="402">
          <cell r="A402" t="str">
            <v>Фестивальная пора с/к термоус.пак  СПК</v>
          </cell>
          <cell r="D402">
            <v>42.9</v>
          </cell>
          <cell r="F402">
            <v>42.9</v>
          </cell>
        </row>
        <row r="403">
          <cell r="A403" t="str">
            <v>Фуэт с/в "Эликатессе" 160 гр.шт.  СПК</v>
          </cell>
          <cell r="D403">
            <v>203</v>
          </cell>
          <cell r="F403">
            <v>203</v>
          </cell>
        </row>
        <row r="404">
          <cell r="A404" t="str">
            <v>Хинкали Классические ТМ Зареченские ВЕС ПОКОМ</v>
          </cell>
          <cell r="F404">
            <v>95</v>
          </cell>
        </row>
        <row r="405">
          <cell r="A405" t="str">
            <v>Хотстеры с сыром 0,25кг ТМ Горячая штучка  ПОКОМ</v>
          </cell>
          <cell r="D405">
            <v>1</v>
          </cell>
          <cell r="F405">
            <v>424</v>
          </cell>
        </row>
        <row r="406">
          <cell r="A406" t="str">
            <v>Хотстеры ТМ Горячая штучка ТС Хотстеры 0,25 кг зам  ПОКОМ</v>
          </cell>
          <cell r="D406">
            <v>797</v>
          </cell>
          <cell r="F406">
            <v>2421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3</v>
          </cell>
          <cell r="F407">
            <v>518</v>
          </cell>
        </row>
        <row r="408">
          <cell r="A408" t="str">
            <v>Хрустящие крылышки ТМ Горячая штучка 0,3 кг зам  ПОКОМ</v>
          </cell>
          <cell r="D408">
            <v>3</v>
          </cell>
          <cell r="F408">
            <v>574</v>
          </cell>
        </row>
        <row r="409">
          <cell r="A409" t="str">
            <v>Чебупай сочное яблоко ТМ Горячая штучка 0,2 кг зам.  ПОКОМ</v>
          </cell>
          <cell r="D409">
            <v>6</v>
          </cell>
          <cell r="F409">
            <v>44</v>
          </cell>
        </row>
        <row r="410">
          <cell r="A410" t="str">
            <v>Чебупай спелая вишня ТМ Горячая штучка 0,2 кг зам.  ПОКОМ</v>
          </cell>
          <cell r="D410">
            <v>6</v>
          </cell>
          <cell r="F410">
            <v>27</v>
          </cell>
        </row>
        <row r="411">
          <cell r="A411" t="str">
            <v>Чебупели Foodgital 0,25кг ТМ Горячая штучка  ПОКОМ</v>
          </cell>
          <cell r="F411">
            <v>90</v>
          </cell>
        </row>
        <row r="412">
          <cell r="A412" t="str">
            <v>Чебупели Курочка гриль ТМ Горячая штучка, 0,3 кг зам  ПОКОМ</v>
          </cell>
          <cell r="D412">
            <v>2</v>
          </cell>
          <cell r="F412">
            <v>278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847</v>
          </cell>
          <cell r="F413">
            <v>2523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1746</v>
          </cell>
          <cell r="F414">
            <v>4611</v>
          </cell>
        </row>
        <row r="415">
          <cell r="A415" t="str">
            <v>Чебуреки Мясные вес 2,7 кг ТМ Зареченские ВЕС ПОКОМ</v>
          </cell>
          <cell r="F415">
            <v>21.6</v>
          </cell>
        </row>
        <row r="416">
          <cell r="A416" t="str">
            <v>Чебуреки сочные ВЕС ТМ Зареченские  ПОКОМ</v>
          </cell>
          <cell r="D416">
            <v>5</v>
          </cell>
          <cell r="F416">
            <v>480.5</v>
          </cell>
        </row>
        <row r="417">
          <cell r="A417" t="str">
            <v>Шпикачки Русские (черева) (в ср.защ.атм.) "Высокий вкус"  СПК</v>
          </cell>
          <cell r="D417">
            <v>101</v>
          </cell>
          <cell r="F417">
            <v>101</v>
          </cell>
        </row>
        <row r="418">
          <cell r="A418" t="str">
            <v>Эликапреза с/в "Эликатессе" 85 гр.шт. нарезка (лоток с ср.защ.атм.)  СПК</v>
          </cell>
          <cell r="D418">
            <v>80</v>
          </cell>
          <cell r="F418">
            <v>80</v>
          </cell>
        </row>
        <row r="419">
          <cell r="A419" t="str">
            <v>Юбилейная с/к 0,10 кг.шт. нарезка (лоток с ср.защ.атм.)  СПК</v>
          </cell>
          <cell r="D419">
            <v>32</v>
          </cell>
          <cell r="F419">
            <v>32</v>
          </cell>
        </row>
        <row r="420">
          <cell r="A420" t="str">
            <v>Юбилейная с/к 0,235 кг.шт.  СПК</v>
          </cell>
          <cell r="D420">
            <v>391</v>
          </cell>
          <cell r="F420">
            <v>391</v>
          </cell>
        </row>
        <row r="421">
          <cell r="A421" t="str">
            <v>Итого</v>
          </cell>
          <cell r="D421">
            <v>126232.32000000001</v>
          </cell>
          <cell r="F421">
            <v>274783.84499999997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06.12.2024 - 06.12.2024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82.948999999999998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107.828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377.577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85.840999999999994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1095.952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39.902000000000001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75.674999999999997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28.977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28.210999999999999</v>
          </cell>
        </row>
        <row r="27">
          <cell r="A27" t="str">
            <v xml:space="preserve"> 240  Колбаса Салями охотничья, ВЕС. ПОКОМ</v>
          </cell>
          <cell r="D27">
            <v>6.3780000000000001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82.426000000000002</v>
          </cell>
        </row>
        <row r="29">
          <cell r="A29" t="str">
            <v xml:space="preserve"> 247  Сардельки Нежные, ВЕС.  ПОКОМ</v>
          </cell>
          <cell r="D29">
            <v>24.614999999999998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33.353000000000002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225.18100000000001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13.888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14.289</v>
          </cell>
        </row>
        <row r="34">
          <cell r="A34" t="str">
            <v xml:space="preserve"> 263  Шпикачки Стародворские, ВЕС.  ПОКОМ</v>
          </cell>
          <cell r="D34">
            <v>32.085999999999999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11.42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9.3130000000000006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9.3480000000000008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400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691</v>
          </cell>
        </row>
        <row r="41">
          <cell r="A41" t="str">
            <v xml:space="preserve"> 283  Сосиски Сочинки, ВЕС, ТМ Стародворье ПОКОМ</v>
          </cell>
          <cell r="D41">
            <v>127.292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166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52.502000000000002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520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13.858000000000001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42.003999999999998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183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127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90.418000000000006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129.38399999999999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5.9950000000000001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1009.55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409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619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325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212.90899999999999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42</v>
          </cell>
        </row>
        <row r="63">
          <cell r="A63" t="str">
            <v xml:space="preserve"> 335  Колбаса Сливушка ТМ Вязанка. ВЕС.  ПОКОМ </v>
          </cell>
          <cell r="D63">
            <v>93.332999999999998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393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408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87.748000000000005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60.948999999999998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183.74799999999999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91.787999999999997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16.053000000000001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156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93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113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51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682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1011</v>
          </cell>
        </row>
        <row r="82">
          <cell r="A82" t="str">
            <v xml:space="preserve"> 415  Колбаса Балыкбургская с мраморным балыком 0,11 кг ТМ Баварушка  ПОКОМ</v>
          </cell>
          <cell r="D82">
            <v>-1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53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21.684999999999999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4.3499999999999996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13.05</v>
          </cell>
        </row>
        <row r="89">
          <cell r="A89" t="str">
            <v xml:space="preserve"> 438  Колбаса Филедворская 0,4 кг. ТМ Стародворье  ПОКОМ</v>
          </cell>
          <cell r="D89">
            <v>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31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62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60.377000000000002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538.81399999999996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1516.7170000000001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611.92600000000004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28.427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17</v>
          </cell>
        </row>
        <row r="100">
          <cell r="A100" t="str">
            <v xml:space="preserve"> 483  Колбаса Молочная Традиционная ТМ Стародворье в оболочке полиамид 0,4 кг. ПОКОМ </v>
          </cell>
          <cell r="D100">
            <v>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4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7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7</v>
          </cell>
        </row>
        <row r="104">
          <cell r="A104" t="str">
            <v xml:space="preserve"> 493  Колбаса Салями Филейская ТМ Вязанка ВЕС  ПОКОМ</v>
          </cell>
          <cell r="D104">
            <v>0.7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77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57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48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48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4.0730000000000004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119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8</v>
          </cell>
        </row>
        <row r="112">
          <cell r="A112" t="str">
            <v>1146 Ароматная с/к в/у ОСТАНКИНО</v>
          </cell>
          <cell r="D112">
            <v>6.7590000000000003</v>
          </cell>
        </row>
        <row r="113">
          <cell r="A113" t="str">
            <v>3215 ВЕТЧ.МЯСНАЯ Папа может п/о 0.4кг 8шт.    ОСТАНКИНО</v>
          </cell>
          <cell r="D113">
            <v>49</v>
          </cell>
        </row>
        <row r="114">
          <cell r="A114" t="str">
            <v>3680 ПРЕСИЖН с/к дек. спец мгс ОСТАНКИНО</v>
          </cell>
          <cell r="D114">
            <v>5.5419999999999998</v>
          </cell>
        </row>
        <row r="115">
          <cell r="A115" t="str">
            <v>3684 ПРЕСИЖН с/к в/у 1/250 8шт.   ОСТАНКИНО</v>
          </cell>
          <cell r="D115">
            <v>58</v>
          </cell>
        </row>
        <row r="116">
          <cell r="A116" t="str">
            <v>4063 МЯСНАЯ Папа может вар п/о_Л   ОСТАНКИНО</v>
          </cell>
          <cell r="D116">
            <v>493.28899999999999</v>
          </cell>
        </row>
        <row r="117">
          <cell r="A117" t="str">
            <v>4117 ЭКСТРА Папа может с/к в/у_Л   ОСТАНКИНО</v>
          </cell>
          <cell r="D117">
            <v>42.835000000000001</v>
          </cell>
        </row>
        <row r="118">
          <cell r="A118" t="str">
            <v>4555 Докторская ГОСТ вар п/о ОСТАНКИНО</v>
          </cell>
          <cell r="D118">
            <v>6.798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18.934000000000001</v>
          </cell>
        </row>
        <row r="120">
          <cell r="A120" t="str">
            <v>4691 ШЕЙКА КОПЧЕНАЯ к/в мл/к в/у 300*6  ОСТАНКИНО</v>
          </cell>
          <cell r="D120">
            <v>29</v>
          </cell>
        </row>
        <row r="121">
          <cell r="A121" t="str">
            <v>4786 КОЛБ.СНЭКИ Папа может в/к мгс 1/70_5  ОСТАНКИНО</v>
          </cell>
          <cell r="D121">
            <v>18</v>
          </cell>
        </row>
        <row r="122">
          <cell r="A122" t="str">
            <v>4813 ФИЛЕЙНАЯ Папа может вар п/о_Л   ОСТАНКИНО</v>
          </cell>
          <cell r="D122">
            <v>132.494</v>
          </cell>
        </row>
        <row r="123">
          <cell r="A123" t="str">
            <v>4993 САЛЯМИ ИТАЛЬЯНСКАЯ с/к в/у 1/250*8_120c ОСТАНКИНО</v>
          </cell>
          <cell r="D123">
            <v>85</v>
          </cell>
        </row>
        <row r="124">
          <cell r="A124" t="str">
            <v>5341 СЕРВЕЛАТ ОХОТНИЧИЙ в/к в/у  ОСТАНКИНО</v>
          </cell>
          <cell r="D124">
            <v>182.31</v>
          </cell>
        </row>
        <row r="125">
          <cell r="A125" t="str">
            <v>5483 ЭКСТРА Папа может с/к в/у 1/250 8шт.   ОСТАНКИНО</v>
          </cell>
          <cell r="D125">
            <v>211</v>
          </cell>
        </row>
        <row r="126">
          <cell r="A126" t="str">
            <v>5544 Сервелат Финский в/к в/у_45с НОВАЯ ОСТАНКИНО</v>
          </cell>
          <cell r="D126">
            <v>210.196</v>
          </cell>
        </row>
        <row r="127">
          <cell r="A127" t="str">
            <v>5679 САЛЯМИ ИТАЛЬЯНСКАЯ с/к в/у 1/150_60с ОСТАНКИНО</v>
          </cell>
          <cell r="D127">
            <v>39</v>
          </cell>
        </row>
        <row r="128">
          <cell r="A128" t="str">
            <v>5682 САЛЯМИ МЕЛКОЗЕРНЕНАЯ с/к в/у 1/120_60с   ОСТАНКИНО</v>
          </cell>
          <cell r="D128">
            <v>408</v>
          </cell>
        </row>
        <row r="129">
          <cell r="A129" t="str">
            <v>5698 СЫТНЫЕ Папа может сар б/о мгс 1*3_Маяк  ОСТАНКИНО</v>
          </cell>
          <cell r="D129">
            <v>105.13</v>
          </cell>
        </row>
        <row r="130">
          <cell r="A130" t="str">
            <v>5706 АРОМАТНАЯ Папа может с/к в/у 1/250 8шт.  ОСТАНКИНО</v>
          </cell>
          <cell r="D130">
            <v>177</v>
          </cell>
        </row>
        <row r="131">
          <cell r="A131" t="str">
            <v>5708 ПОСОЛЬСКАЯ Папа может с/к в/у ОСТАНКИНО</v>
          </cell>
          <cell r="D131">
            <v>24.277999999999999</v>
          </cell>
        </row>
        <row r="132">
          <cell r="A132" t="str">
            <v>5851 ЭКСТРА Папа может вар п/о   ОСТАНКИНО</v>
          </cell>
          <cell r="D132">
            <v>99.003</v>
          </cell>
        </row>
        <row r="133">
          <cell r="A133" t="str">
            <v>5931 ОХОТНИЧЬЯ Папа может с/к в/у 1/220 8шт.   ОСТАНКИНО</v>
          </cell>
          <cell r="D133">
            <v>252</v>
          </cell>
        </row>
        <row r="134">
          <cell r="A134" t="str">
            <v>6158 ВРЕМЯ ОЛИВЬЕ Папа может вар п/о 0.4кг   ОСТАНКИНО</v>
          </cell>
          <cell r="D134">
            <v>317</v>
          </cell>
        </row>
        <row r="135">
          <cell r="A135" t="str">
            <v>6200 ГРУДИНКА ПРЕМИУМ к/в мл/к в/у 0.3кг  ОСТАНКИНО</v>
          </cell>
          <cell r="D135">
            <v>57</v>
          </cell>
        </row>
        <row r="136">
          <cell r="A136" t="str">
            <v>6206 СВИНИНА ПО-ДОМАШНЕМУ к/в мл/к в/у 0.3кг  ОСТАНКИНО</v>
          </cell>
          <cell r="D136">
            <v>89</v>
          </cell>
        </row>
        <row r="137">
          <cell r="A137" t="str">
            <v>6221 НЕАПОЛИТАНСКИЙ ДУЭТ с/к с/н мгс 1/90  ОСТАНКИНО</v>
          </cell>
          <cell r="D137">
            <v>79</v>
          </cell>
        </row>
        <row r="138">
          <cell r="A138" t="str">
            <v>6222 ИТАЛЬЯНСКОЕ АССОРТИ с/в с/н мгс 1/90 ОСТАНКИНО</v>
          </cell>
          <cell r="D138">
            <v>31</v>
          </cell>
        </row>
        <row r="139">
          <cell r="A139" t="str">
            <v>6228 МЯСНОЕ АССОРТИ к/з с/н мгс 1/90 10шт.  ОСТАНКИНО</v>
          </cell>
          <cell r="D139">
            <v>124</v>
          </cell>
        </row>
        <row r="140">
          <cell r="A140" t="str">
            <v>6247 ДОМАШНЯЯ Папа может вар п/о 0,4кг 8шт.  ОСТАНКИНО</v>
          </cell>
          <cell r="D140">
            <v>36</v>
          </cell>
        </row>
        <row r="141">
          <cell r="A141" t="str">
            <v>6268 ГОВЯЖЬЯ Папа может вар п/о 0,4кг 8 шт.  ОСТАНКИНО</v>
          </cell>
          <cell r="D141">
            <v>95</v>
          </cell>
        </row>
        <row r="142">
          <cell r="A142" t="str">
            <v>6279 КОРЕЙКА ПО-ОСТ.к/в в/с с/н в/у 1/150_45с  ОСТАНКИНО</v>
          </cell>
          <cell r="D142">
            <v>54</v>
          </cell>
        </row>
        <row r="143">
          <cell r="A143" t="str">
            <v>6303 МЯСНЫЕ Папа может сос п/о мгс 1.5*3  ОСТАНКИНО</v>
          </cell>
          <cell r="D143">
            <v>127.30800000000001</v>
          </cell>
        </row>
        <row r="144">
          <cell r="A144" t="str">
            <v>6324 ДОКТОРСКАЯ ГОСТ вар п/о 0.4кг 8шт.  ОСТАНКИНО</v>
          </cell>
          <cell r="D144">
            <v>114</v>
          </cell>
        </row>
        <row r="145">
          <cell r="A145" t="str">
            <v>6325 ДОКТОРСКАЯ ПРЕМИУМ вар п/о 0.4кг 8шт.  ОСТАНКИНО</v>
          </cell>
          <cell r="D145">
            <v>99</v>
          </cell>
        </row>
        <row r="146">
          <cell r="A146" t="str">
            <v>6333 МЯСНАЯ Папа может вар п/о 0.4кг 8шт.  ОСТАНКИНО</v>
          </cell>
          <cell r="D146">
            <v>1127</v>
          </cell>
        </row>
        <row r="147">
          <cell r="A147" t="str">
            <v>6340 ДОМАШНИЙ РЕЦЕПТ Коровино 0.5кг 8шт.  ОСТАНКИНО</v>
          </cell>
          <cell r="D147">
            <v>351</v>
          </cell>
        </row>
        <row r="148">
          <cell r="A148" t="str">
            <v>6341 ДОМАШНИЙ РЕЦЕПТ СО ШПИКОМ Коровино 0.5кг  ОСТАНКИНО</v>
          </cell>
          <cell r="D148">
            <v>41</v>
          </cell>
        </row>
        <row r="149">
          <cell r="A149" t="str">
            <v>6353 ЭКСТРА Папа может вар п/о 0.4кг 8шт.  ОСТАНКИНО</v>
          </cell>
          <cell r="D149">
            <v>433</v>
          </cell>
        </row>
        <row r="150">
          <cell r="A150" t="str">
            <v>6392 ФИЛЕЙНАЯ Папа может вар п/о 0.4кг. ОСТАНКИНО</v>
          </cell>
          <cell r="D150">
            <v>1259</v>
          </cell>
        </row>
        <row r="151">
          <cell r="A151" t="str">
            <v>6415 БАЛЫКОВАЯ Коровино п/к в/у 0.84кг 6шт.  ОСТАНКИНО</v>
          </cell>
          <cell r="D151">
            <v>11</v>
          </cell>
        </row>
        <row r="152">
          <cell r="A152" t="str">
            <v>6426 КЛАССИЧЕСКАЯ ПМ вар п/о 0.3кг 8шт.  ОСТАНКИНО</v>
          </cell>
          <cell r="D152">
            <v>367</v>
          </cell>
        </row>
        <row r="153">
          <cell r="A153" t="str">
            <v>6448 СВИНИНА МАДЕРА с/к с/н в/у 1/100 10шт.   ОСТАНКИНО</v>
          </cell>
          <cell r="D153">
            <v>100</v>
          </cell>
        </row>
        <row r="154">
          <cell r="A154" t="str">
            <v>6453 ЭКСТРА Папа может с/к с/н в/у 1/100 14шт.   ОСТАНКИНО</v>
          </cell>
          <cell r="D154">
            <v>394</v>
          </cell>
        </row>
        <row r="155">
          <cell r="A155" t="str">
            <v>6454 АРОМАТНАЯ с/к с/н в/у 1/100 14шт.  ОСТАНКИНО</v>
          </cell>
          <cell r="D155">
            <v>359</v>
          </cell>
        </row>
        <row r="156">
          <cell r="A156" t="str">
            <v>6459 СЕРВЕЛАТ ШВЕЙЦАРСК. в/к с/н в/у 1/100*10  ОСТАНКИНО</v>
          </cell>
          <cell r="D156">
            <v>45</v>
          </cell>
        </row>
        <row r="157">
          <cell r="A157" t="str">
            <v>6470 ВЕТЧ.МРАМОРНАЯ в/у_45с  ОСТАНКИНО</v>
          </cell>
          <cell r="D157">
            <v>58.02</v>
          </cell>
        </row>
        <row r="158">
          <cell r="A158" t="str">
            <v>6492 ШПИК С ЧЕСНОК.И ПЕРЦЕМ к/в в/у 0.3кг_45c  ОСТАНКИНО</v>
          </cell>
          <cell r="D158">
            <v>46</v>
          </cell>
        </row>
        <row r="159">
          <cell r="A159" t="str">
            <v>6495 ВЕТЧ.МРАМОРНАЯ в/у срез 0.3кг 6шт_45с  ОСТАНКИНО</v>
          </cell>
          <cell r="D159">
            <v>130</v>
          </cell>
        </row>
        <row r="160">
          <cell r="A160" t="str">
            <v>6527 ШПИКАЧКИ СОЧНЫЕ ПМ сар б/о мгс 1*3 45с ОСТАНКИНО</v>
          </cell>
          <cell r="D160">
            <v>116.39400000000001</v>
          </cell>
        </row>
        <row r="161">
          <cell r="A161" t="str">
            <v>6586 МРАМОРНАЯ И БАЛЫКОВАЯ в/к с/н мгс 1/90 ОСТАНКИНО</v>
          </cell>
          <cell r="D161">
            <v>96</v>
          </cell>
        </row>
        <row r="162">
          <cell r="A162" t="str">
            <v>6609 С ГОВЯДИНОЙ ПМ сар б/о мгс 0.4кг_45с ОСТАНКИНО</v>
          </cell>
          <cell r="D162">
            <v>25</v>
          </cell>
        </row>
        <row r="163">
          <cell r="A163" t="str">
            <v>6653 ШПИКАЧКИ СОЧНЫЕ С БЕКОНОМ п/о мгс 0.3кг. ОСТАНКИНО</v>
          </cell>
          <cell r="D163">
            <v>39</v>
          </cell>
        </row>
        <row r="164">
          <cell r="A164" t="str">
            <v>6666 БОЯНСКАЯ Папа может п/к в/у 0,28кг 8 шт. ОСТАНКИНО</v>
          </cell>
          <cell r="D164">
            <v>300</v>
          </cell>
        </row>
        <row r="165">
          <cell r="A165" t="str">
            <v>6683 СЕРВЕЛАТ ЗЕРНИСТЫЙ ПМ в/к в/у 0,35кг  ОСТАНКИНО</v>
          </cell>
          <cell r="D165">
            <v>858</v>
          </cell>
        </row>
        <row r="166">
          <cell r="A166" t="str">
            <v>6684 СЕРВЕЛАТ КАРЕЛЬСКИЙ ПМ в/к в/у 0.28кг  ОСТАНКИНО</v>
          </cell>
          <cell r="D166">
            <v>628</v>
          </cell>
        </row>
        <row r="167">
          <cell r="A167" t="str">
            <v>6689 СЕРВЕЛАТ ОХОТНИЧИЙ ПМ в/к в/у 0,35кг 8шт  ОСТАНКИНО</v>
          </cell>
          <cell r="D167">
            <v>721</v>
          </cell>
        </row>
        <row r="168">
          <cell r="A168" t="str">
            <v>6697 СЕРВЕЛАТ ФИНСКИЙ ПМ в/к в/у 0,35кг 8шт.  ОСТАНКИНО</v>
          </cell>
          <cell r="D168">
            <v>1013</v>
          </cell>
        </row>
        <row r="169">
          <cell r="A169" t="str">
            <v>6713 СОЧНЫЙ ГРИЛЬ ПМ сос п/о мгс 0.41кг 8шт.  ОСТАНКИНО</v>
          </cell>
          <cell r="D169">
            <v>507</v>
          </cell>
        </row>
        <row r="170">
          <cell r="A170" t="str">
            <v>6722 СОЧНЫЕ ПМ сос п/о мгс 0,41кг 10шт.  ОСТАНКИНО</v>
          </cell>
          <cell r="D170">
            <v>2042</v>
          </cell>
        </row>
        <row r="171">
          <cell r="A171" t="str">
            <v>6726 СЛИВОЧНЫЕ ПМ сос п/о мгс 0.41кг 10шт.  ОСТАНКИНО</v>
          </cell>
          <cell r="D171">
            <v>749</v>
          </cell>
        </row>
        <row r="172">
          <cell r="A172" t="str">
            <v>6747 РУССКАЯ ПРЕМИУМ ПМ вар ф/о в/у  ОСТАНКИНО</v>
          </cell>
          <cell r="D172">
            <v>4.4950000000000001</v>
          </cell>
        </row>
        <row r="173">
          <cell r="A173" t="str">
            <v>6762 СЛИВОЧНЫЕ сос ц/о мгс 0.41кг 8шт.  ОСТАНКИНО</v>
          </cell>
          <cell r="D173">
            <v>65</v>
          </cell>
        </row>
        <row r="174">
          <cell r="A174" t="str">
            <v>6765 РУБЛЕНЫЕ сос ц/о мгс 0.36кг 6шт.  ОСТАНКИНО</v>
          </cell>
          <cell r="D174">
            <v>179</v>
          </cell>
        </row>
        <row r="175">
          <cell r="A175" t="str">
            <v>6767 РУБЛЕНЫЕ сос ц/о мгс 1*4  ОСТАНКИНО</v>
          </cell>
          <cell r="D175">
            <v>6.4429999999999996</v>
          </cell>
        </row>
        <row r="176">
          <cell r="A176" t="str">
            <v>6768 С СЫРОМ сос ц/о мгс 0.41кг 6шт.  ОСТАНКИНО</v>
          </cell>
          <cell r="D176">
            <v>32</v>
          </cell>
        </row>
        <row r="177">
          <cell r="A177" t="str">
            <v>6773 САЛЯМИ Папа может п/к в/у 0,28кг 8шт.  ОСТАНКИНО</v>
          </cell>
          <cell r="D177">
            <v>146</v>
          </cell>
        </row>
        <row r="178">
          <cell r="A178" t="str">
            <v>6777 МЯСНЫЕ С ГОВЯДИНОЙ ПМ сос п/о мгс 0.4кг  ОСТАНКИНО</v>
          </cell>
          <cell r="D178">
            <v>371</v>
          </cell>
        </row>
        <row r="179">
          <cell r="A179" t="str">
            <v>6785 ВЕНСКАЯ САЛЯМИ п/к в/у 0.33кг 8шт.  ОСТАНКИНО</v>
          </cell>
          <cell r="D179">
            <v>113</v>
          </cell>
        </row>
        <row r="180">
          <cell r="A180" t="str">
            <v>6787 СЕРВЕЛАТ КРЕМЛЕВСКИЙ в/к в/у 0,33кг 8шт.  ОСТАНКИНО</v>
          </cell>
          <cell r="D180">
            <v>106</v>
          </cell>
        </row>
        <row r="181">
          <cell r="A181" t="str">
            <v>6791 СЕРВЕЛАТ ПРЕМИУМ в/к в/у 0,33кг 8шт.  ОСТАНКИНО</v>
          </cell>
          <cell r="D181">
            <v>84</v>
          </cell>
        </row>
        <row r="182">
          <cell r="A182" t="str">
            <v>6793 БАЛЫКОВАЯ в/к в/у 0,33кг 8шт.  ОСТАНКИНО</v>
          </cell>
          <cell r="D182">
            <v>245</v>
          </cell>
        </row>
        <row r="183">
          <cell r="A183" t="str">
            <v>6794 БАЛЫКОВАЯ в/к в/у  ОСТАНКИНО</v>
          </cell>
          <cell r="D183">
            <v>30.983000000000001</v>
          </cell>
        </row>
        <row r="184">
          <cell r="A184" t="str">
            <v>6795 ОСТАНКИНСКАЯ в/к в/у 0,33кг 8шт.  ОСТАНКИНО</v>
          </cell>
          <cell r="D184">
            <v>26</v>
          </cell>
        </row>
        <row r="185">
          <cell r="A185" t="str">
            <v>6801 ОСТАНКИНСКАЯ вар п/о 0.4кг 8шт.  ОСТАНКИНО</v>
          </cell>
          <cell r="D185">
            <v>14</v>
          </cell>
        </row>
        <row r="186">
          <cell r="A186" t="str">
            <v>6807 СЕРВЕЛАТ ЕВРОПЕЙСКИЙ в/к в/у 0,33кг 8шт.  ОСТАНКИНО</v>
          </cell>
          <cell r="D186">
            <v>21</v>
          </cell>
        </row>
        <row r="187">
          <cell r="A187" t="str">
            <v>6829 МОЛОЧНЫЕ КЛАССИЧЕСКИЕ сос п/о мгс 2*4_С  ОСТАНКИНО</v>
          </cell>
          <cell r="D187">
            <v>92.381</v>
          </cell>
        </row>
        <row r="188">
          <cell r="A188" t="str">
            <v>6834 ПОСОЛЬСКАЯ ПМ с/к с/н в/у 1/100 10шт.  ОСТАНКИНО</v>
          </cell>
          <cell r="D188">
            <v>31</v>
          </cell>
        </row>
        <row r="189">
          <cell r="A189" t="str">
            <v>6837 ФИЛЕЙНЫЕ Папа Может сос ц/о мгс 0.4кг  ОСТАНКИНО</v>
          </cell>
          <cell r="D189">
            <v>250</v>
          </cell>
        </row>
        <row r="190">
          <cell r="A190" t="str">
            <v>6842 ДЫМОВИЦА ИЗ ОКОРОКА к/в мл/к в/у 0,3кг  ОСТАНКИНО</v>
          </cell>
          <cell r="D190">
            <v>15</v>
          </cell>
        </row>
        <row r="191">
          <cell r="A191" t="str">
            <v>6852 МОЛОЧНЫЕ ПРЕМИУМ ПМ сос п/о в/ у 1/350  ОСТАНКИНО</v>
          </cell>
          <cell r="D191">
            <v>623</v>
          </cell>
        </row>
        <row r="192">
          <cell r="A192" t="str">
            <v>6854 МОЛОЧНЫЕ ПРЕМИУМ ПМ сос п/о мгс 0.6кг  ОСТАНКИНО</v>
          </cell>
          <cell r="D192">
            <v>51</v>
          </cell>
        </row>
        <row r="193">
          <cell r="A193" t="str">
            <v>6861 ДОМАШНИЙ РЕЦЕПТ Коровино вар п/о  ОСТАНКИНО</v>
          </cell>
          <cell r="D193">
            <v>36.01</v>
          </cell>
        </row>
        <row r="194">
          <cell r="A194" t="str">
            <v>6862 ДОМАШНИЙ РЕЦЕПТ СО ШПИК. Коровино вар п/о  ОСТАНКИНО</v>
          </cell>
          <cell r="D194">
            <v>17.803999999999998</v>
          </cell>
        </row>
        <row r="195">
          <cell r="A195" t="str">
            <v>6866 ВЕТЧ.НЕЖНАЯ Коровино п/о_Маяк  ОСТАНКИНО</v>
          </cell>
          <cell r="D195">
            <v>53.844999999999999</v>
          </cell>
        </row>
        <row r="196">
          <cell r="A196" t="str">
            <v>6869 С ГОВЯДИНОЙ СН сос п/о мгс 1кг 6шт.  ОСТАНКИНО</v>
          </cell>
          <cell r="D196">
            <v>60</v>
          </cell>
        </row>
        <row r="197">
          <cell r="A197" t="str">
            <v>6909 ДЛЯ ДЕТЕЙ сос п/о мгс 0.33кг 8шт.  ОСТАНКИНО</v>
          </cell>
          <cell r="D197">
            <v>70</v>
          </cell>
        </row>
        <row r="198">
          <cell r="A198" t="str">
            <v>6919 БЕКОН с/к с/н в/у 1/180 10шт.  ОСТАНКИНО</v>
          </cell>
          <cell r="D198">
            <v>51</v>
          </cell>
        </row>
        <row r="199">
          <cell r="A199" t="str">
            <v>6921 БЕКОН Папа может с/к с/н в/у 1/140 10шт  ОСТАНКИНО</v>
          </cell>
          <cell r="D199">
            <v>164</v>
          </cell>
        </row>
        <row r="200">
          <cell r="A200" t="str">
            <v>6948 МОЛОЧНЫЕ ПРЕМИУМ.ПМ сос п/о мгс 1,5*4 Останкино</v>
          </cell>
          <cell r="D200">
            <v>90.085999999999999</v>
          </cell>
        </row>
        <row r="201">
          <cell r="A201" t="str">
            <v>6951 СЛИВОЧНЫЕ Папа может сос п/о мгс 1.5*4  ОСТАНКИНО</v>
          </cell>
          <cell r="D201">
            <v>26.382000000000001</v>
          </cell>
        </row>
        <row r="202">
          <cell r="A202" t="str">
            <v>6955 СОЧНЫЕ Папа может сос п/о мгс1.5*4_А Останкино</v>
          </cell>
          <cell r="D202">
            <v>1111.6959999999999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57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57</v>
          </cell>
        </row>
        <row r="205">
          <cell r="A205" t="str">
            <v>Балыковая с/к 200 гр. срез "Эликатессе" термоформ.пак.  СПК</v>
          </cell>
          <cell r="D205">
            <v>3</v>
          </cell>
        </row>
        <row r="206">
          <cell r="A206" t="str">
            <v>БОНУС ДОМАШНИЙ РЕЦЕПТ Коровино 0.5кг 8шт. (6305)</v>
          </cell>
          <cell r="D206">
            <v>4</v>
          </cell>
        </row>
        <row r="207">
          <cell r="A207" t="str">
            <v>БОНУС ДОМАШНИЙ РЕЦЕПТ Коровино вар п/о (5324)</v>
          </cell>
          <cell r="D207">
            <v>4.03</v>
          </cell>
        </row>
        <row r="208">
          <cell r="A208" t="str">
            <v>БОНУС СОЧНЫЕ Папа может сос п/о мгс 1.5*4 (6954)  ОСТАНКИНО</v>
          </cell>
          <cell r="D208">
            <v>66.728999999999999</v>
          </cell>
        </row>
        <row r="209">
          <cell r="A209" t="str">
            <v>БОНУС СОЧНЫЕ сос п/о мгс 0.41кг_UZ (6087)  ОСТАНКИНО</v>
          </cell>
          <cell r="D209">
            <v>64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112.5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191</v>
          </cell>
        </row>
        <row r="212">
          <cell r="A212" t="str">
            <v>БОНУС_Колбаса вареная Филейская ТМ Вязанка. ВЕС  ПОКОМ</v>
          </cell>
          <cell r="D212">
            <v>69.05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63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13.5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62</v>
          </cell>
        </row>
        <row r="216">
          <cell r="A216" t="str">
            <v>Бутербродная вареная 0,47 кг шт.  СПК</v>
          </cell>
          <cell r="D216">
            <v>-2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89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328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204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94</v>
          </cell>
        </row>
        <row r="221">
          <cell r="A221" t="str">
            <v>Гуцульская с/к "КолбасГрад" 160 гр.шт. термоус. пак  СПК</v>
          </cell>
          <cell r="D221">
            <v>19</v>
          </cell>
        </row>
        <row r="222">
          <cell r="A222" t="str">
            <v>Дельгаро с/в "Эликатессе" 140 гр.шт.  СПК</v>
          </cell>
          <cell r="D222">
            <v>18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23</v>
          </cell>
        </row>
        <row r="224">
          <cell r="A224" t="str">
            <v>Докторская вареная в/с  СПК</v>
          </cell>
          <cell r="D224">
            <v>2.4550000000000001</v>
          </cell>
        </row>
        <row r="225">
          <cell r="A225" t="str">
            <v>Докторская вареная в/с 0,47 кг шт.  СПК</v>
          </cell>
          <cell r="D225">
            <v>23</v>
          </cell>
        </row>
        <row r="226">
          <cell r="A226" t="str">
            <v>Докторская вареная термоус.пак. "Высокий вкус"  СПК</v>
          </cell>
          <cell r="D226">
            <v>31.678000000000001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25</v>
          </cell>
        </row>
        <row r="228">
          <cell r="A228" t="str">
            <v>ЖАР-ладушки с мясом 0,2кг ТМ Стародворье  ПОКОМ</v>
          </cell>
          <cell r="D228">
            <v>56</v>
          </cell>
        </row>
        <row r="229">
          <cell r="A229" t="str">
            <v>ЖАР-ладушки с яблоком и грушей ТМ Стародворье 0,2 кг. ПОКОМ</v>
          </cell>
          <cell r="D229">
            <v>9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105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55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10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90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143</v>
          </cell>
        </row>
        <row r="235">
          <cell r="A235" t="str">
            <v>Ла Фаворте с/в "Эликатессе" 140 гр.шт.  СПК</v>
          </cell>
          <cell r="D235">
            <v>29</v>
          </cell>
        </row>
        <row r="236">
          <cell r="A236" t="str">
            <v>Любительская вареная термоус.пак. "Высокий вкус"  СПК</v>
          </cell>
          <cell r="D236">
            <v>22.931999999999999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2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29.6</v>
          </cell>
        </row>
        <row r="239">
          <cell r="A239" t="str">
            <v>Мини-чебуречки с мясом ВЕС 5,5кг ТМ Зареченские  ПОКОМ</v>
          </cell>
          <cell r="D239">
            <v>16.5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3</v>
          </cell>
        </row>
        <row r="241">
          <cell r="A241" t="str">
            <v>Мини-шарики с курочкой и сыром ТМ Зареченские ВЕС  ПОКОМ</v>
          </cell>
          <cell r="D241">
            <v>27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441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49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488</v>
          </cell>
        </row>
        <row r="245">
          <cell r="A245" t="str">
            <v>Наггетсы с куриным филе и сыром ТМ Вязанка 0,25 кг ПОКОМ</v>
          </cell>
          <cell r="D245">
            <v>94</v>
          </cell>
        </row>
        <row r="246">
          <cell r="A246" t="str">
            <v>Наггетсы Хрустящие 0,3кг ТМ Зареченские  ПОКОМ</v>
          </cell>
          <cell r="D246">
            <v>16</v>
          </cell>
        </row>
        <row r="247">
          <cell r="A247" t="str">
            <v>Наггетсы Хрустящие ТМ Зареченские. ВЕС ПОКОМ</v>
          </cell>
          <cell r="D247">
            <v>120</v>
          </cell>
        </row>
        <row r="248">
          <cell r="A248" t="str">
            <v>Оригинальная с перцем с/к  СПК</v>
          </cell>
          <cell r="D248">
            <v>32.215000000000003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119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14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61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7</v>
          </cell>
        </row>
        <row r="253">
          <cell r="A253" t="str">
            <v>Пельмени Бигбули с мясом, Горячая штучка 0,43кг  ПОКОМ</v>
          </cell>
          <cell r="D253">
            <v>31</v>
          </cell>
        </row>
        <row r="254">
          <cell r="A254" t="str">
            <v>Пельмени Бигбули с мясом, Горячая штучка 0,9кг  ПОКОМ</v>
          </cell>
          <cell r="D254">
            <v>93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40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17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4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10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85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213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16.2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255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142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191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32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413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2</v>
          </cell>
        </row>
        <row r="268">
          <cell r="A268" t="str">
            <v>Пельмени Жемчужные сфера 1,0кг ТМ Зареченские  ПОКОМ</v>
          </cell>
          <cell r="D268">
            <v>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12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9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269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11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70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107</v>
          </cell>
        </row>
        <row r="275">
          <cell r="A275" t="str">
            <v>Пельмени Сочные сфера 0,8 кг ТМ Стародворье  ПОКОМ</v>
          </cell>
          <cell r="D275">
            <v>9</v>
          </cell>
        </row>
        <row r="276">
          <cell r="A276" t="str">
            <v>Пельмени Татарские 0,4кг ТМ Особый рецепт  ПОКОМ</v>
          </cell>
          <cell r="D276">
            <v>7</v>
          </cell>
        </row>
        <row r="277">
          <cell r="A277" t="str">
            <v>Пирожки с мясом 3,7кг ВЕС ТМ Зареченские  ПОКОМ</v>
          </cell>
          <cell r="D277">
            <v>48.1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Покровская вареная 0,47 кг шт.  СПК</v>
          </cell>
          <cell r="D279">
            <v>5</v>
          </cell>
        </row>
        <row r="280">
          <cell r="A280" t="str">
            <v>Ричеза с/к 230 гр.шт.  СПК</v>
          </cell>
          <cell r="D280">
            <v>36</v>
          </cell>
        </row>
        <row r="281">
          <cell r="A281" t="str">
            <v>Сальчетти с/к 230 гр.шт.  СПК</v>
          </cell>
          <cell r="D281">
            <v>41</v>
          </cell>
        </row>
        <row r="282">
          <cell r="A282" t="str">
            <v>Сальчичон с/к 200 гр. срез "Эликатессе" термоформ.пак.  СПК</v>
          </cell>
          <cell r="D282">
            <v>3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17</v>
          </cell>
        </row>
        <row r="284">
          <cell r="A284" t="str">
            <v>Салями с/к 100 гр.шт.нар. (лоток с ср.защ.атм.)  СПК</v>
          </cell>
          <cell r="D284">
            <v>2</v>
          </cell>
        </row>
        <row r="285">
          <cell r="A285" t="str">
            <v>Салями Трюфель с/в "Эликатессе" 0,16 кг.шт.  СПК</v>
          </cell>
          <cell r="D285">
            <v>30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-4.1059999999999999</v>
          </cell>
        </row>
        <row r="287">
          <cell r="A287" t="str">
            <v>Сардельки Докторские (черева) 400 гр.шт. (лоток с ср.защ.атм.) "Высокий вкус"  СПК</v>
          </cell>
          <cell r="D287">
            <v>1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17.931999999999999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10</v>
          </cell>
        </row>
        <row r="290">
          <cell r="A290" t="str">
            <v>Сибирская особая с/к 0,235 кг шт.  СПК</v>
          </cell>
          <cell r="D290">
            <v>74</v>
          </cell>
        </row>
        <row r="291">
          <cell r="A291" t="str">
            <v>Сосиски Мини (коллаген) (лоток с ср.защ.атм.) (для ХОРЕКА)  СПК</v>
          </cell>
          <cell r="D291">
            <v>0.92400000000000004</v>
          </cell>
        </row>
        <row r="292">
          <cell r="A292" t="str">
            <v>Сосиски Хот-дог подкопченные (лоток с ср.защ.атм.)  СПК</v>
          </cell>
          <cell r="D292">
            <v>2.1080000000000001</v>
          </cell>
        </row>
        <row r="293">
          <cell r="A293" t="str">
            <v>Сочный мегачебурек ТМ Зареченские ВЕС ПОКОМ</v>
          </cell>
          <cell r="D293">
            <v>15.68</v>
          </cell>
        </row>
        <row r="294">
          <cell r="A294" t="str">
            <v>Торо Неро с/в "Эликатессе" 140 гр.шт.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2</v>
          </cell>
        </row>
        <row r="296">
          <cell r="A296" t="str">
            <v>Фестивальная пора с/к 235 гр.шт.  СПК</v>
          </cell>
          <cell r="D296">
            <v>116</v>
          </cell>
        </row>
        <row r="297">
          <cell r="A297" t="str">
            <v>Фестивальная пора с/к термоус.пак  СПК</v>
          </cell>
          <cell r="D297">
            <v>5.5449999999999999</v>
          </cell>
        </row>
        <row r="298">
          <cell r="A298" t="str">
            <v>Фуэт с/в "Эликатессе" 160 гр.шт.  СПК</v>
          </cell>
          <cell r="D298">
            <v>44</v>
          </cell>
        </row>
        <row r="299">
          <cell r="A299" t="str">
            <v>Хинкали Классические ТМ Зареченские ВЕС ПОКОМ</v>
          </cell>
          <cell r="D299">
            <v>20</v>
          </cell>
        </row>
        <row r="300">
          <cell r="A300" t="str">
            <v>Хотстеры с сыром 0,25кг ТМ Горячая штучка  ПОКОМ</v>
          </cell>
          <cell r="D300">
            <v>80</v>
          </cell>
        </row>
        <row r="301">
          <cell r="A301" t="str">
            <v>Хотстеры ТМ Горячая штучка ТС Хотстеры 0,25 кг зам  ПОКОМ</v>
          </cell>
          <cell r="D301">
            <v>338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82</v>
          </cell>
        </row>
        <row r="303">
          <cell r="A303" t="str">
            <v>Хрустящие крылышки ТМ Горячая штучка 0,3 кг зам  ПОКОМ</v>
          </cell>
          <cell r="D303">
            <v>85</v>
          </cell>
        </row>
        <row r="304">
          <cell r="A304" t="str">
            <v>Чебупели Курочка гриль ТМ Горячая штучка, 0,3 кг зам  ПОКОМ</v>
          </cell>
          <cell r="D304">
            <v>65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265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743</v>
          </cell>
        </row>
        <row r="307">
          <cell r="A307" t="str">
            <v>Чебуреки Мясные вес 2,7 кг ТМ Зареченские ВЕС ПОКОМ</v>
          </cell>
          <cell r="D307">
            <v>2.7</v>
          </cell>
        </row>
        <row r="308">
          <cell r="A308" t="str">
            <v>Чебуреки сочные ВЕС ТМ Зареченские  ПОКОМ</v>
          </cell>
          <cell r="D308">
            <v>70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11.238</v>
          </cell>
        </row>
        <row r="310">
          <cell r="A310" t="str">
            <v>Эликапреза с/в "Эликатессе" 85 гр.шт. нарезка (лоток с ср.защ.атм.)  СПК</v>
          </cell>
          <cell r="D310">
            <v>14</v>
          </cell>
        </row>
        <row r="311">
          <cell r="A311" t="str">
            <v>Юбилейная с/к 0,10 кг.шт. нарезка (лоток с ср.защ.атм.)  СПК</v>
          </cell>
          <cell r="D311">
            <v>6</v>
          </cell>
        </row>
        <row r="312">
          <cell r="A312" t="str">
            <v>Юбилейная с/к 0,235 кг.шт.  СПК</v>
          </cell>
          <cell r="D312">
            <v>90</v>
          </cell>
        </row>
        <row r="313">
          <cell r="A313" t="str">
            <v>Итого</v>
          </cell>
          <cell r="D313">
            <v>46135.483999999997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51.66406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3" width="7.3320312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3" width="6.1640625" style="5" bestFit="1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8" t="s">
        <v>129</v>
      </c>
      <c r="AF3" s="18" t="s">
        <v>130</v>
      </c>
      <c r="AG3" s="18" t="s">
        <v>131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  <c r="AF4" s="13" t="s">
        <v>119</v>
      </c>
      <c r="AG4" s="13" t="s">
        <v>119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120</v>
      </c>
      <c r="L5" s="15" t="s">
        <v>121</v>
      </c>
      <c r="M5" s="15" t="s">
        <v>122</v>
      </c>
      <c r="Q5" s="15" t="s">
        <v>123</v>
      </c>
      <c r="R5" s="15" t="s">
        <v>124</v>
      </c>
      <c r="T5" s="15" t="s">
        <v>125</v>
      </c>
      <c r="Y5" s="5" t="s">
        <v>126</v>
      </c>
      <c r="Z5" s="5" t="s">
        <v>127</v>
      </c>
      <c r="AA5" s="15" t="s">
        <v>128</v>
      </c>
      <c r="AB5" s="15" t="s">
        <v>120</v>
      </c>
      <c r="AE5" s="15" t="s">
        <v>123</v>
      </c>
      <c r="AF5" s="15" t="s">
        <v>124</v>
      </c>
      <c r="AG5" s="15" t="s">
        <v>125</v>
      </c>
    </row>
    <row r="6" spans="1:35" ht="11.1" customHeight="1" x14ac:dyDescent="0.2">
      <c r="A6" s="6"/>
      <c r="B6" s="6"/>
      <c r="C6" s="3"/>
      <c r="D6" s="3"/>
      <c r="E6" s="9">
        <f>SUM(E7:E112)</f>
        <v>90524.548999999985</v>
      </c>
      <c r="F6" s="9">
        <f>SUM(F7:F112)</f>
        <v>66322.104999999996</v>
      </c>
      <c r="I6" s="9">
        <f t="shared" ref="I6:T6" si="0">SUM(I7:I112)</f>
        <v>91272.181000000011</v>
      </c>
      <c r="J6" s="9">
        <f t="shared" si="0"/>
        <v>-747.63200000000018</v>
      </c>
      <c r="K6" s="9">
        <f t="shared" si="0"/>
        <v>11450</v>
      </c>
      <c r="L6" s="9">
        <f t="shared" si="0"/>
        <v>4240</v>
      </c>
      <c r="M6" s="9">
        <f t="shared" si="0"/>
        <v>28710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7400</v>
      </c>
      <c r="R6" s="9">
        <f t="shared" si="0"/>
        <v>41040</v>
      </c>
      <c r="S6" s="9">
        <f t="shared" si="0"/>
        <v>18104.909799999994</v>
      </c>
      <c r="T6" s="9">
        <f t="shared" si="0"/>
        <v>12900</v>
      </c>
      <c r="W6" s="9">
        <f t="shared" ref="W6:AB6" si="1">SUM(W7:W112)</f>
        <v>0</v>
      </c>
      <c r="X6" s="9">
        <f t="shared" si="1"/>
        <v>0</v>
      </c>
      <c r="Y6" s="9">
        <f t="shared" si="1"/>
        <v>16907.1986</v>
      </c>
      <c r="Z6" s="9">
        <f t="shared" si="1"/>
        <v>17145.401999999995</v>
      </c>
      <c r="AA6" s="9">
        <f t="shared" si="1"/>
        <v>16112.135200000002</v>
      </c>
      <c r="AB6" s="9">
        <f t="shared" si="1"/>
        <v>20017.174000000003</v>
      </c>
      <c r="AC6" s="9"/>
      <c r="AD6" s="9"/>
      <c r="AE6" s="9">
        <f>SUM(AE7:AE112)</f>
        <v>3998</v>
      </c>
      <c r="AF6" s="9">
        <f>SUM(AF7:AF112)</f>
        <v>16983.900000000001</v>
      </c>
      <c r="AG6" s="9">
        <f>SUM(AG7:AG112)</f>
        <v>6014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25.460999999999999</v>
      </c>
      <c r="D7" s="8">
        <v>1.5129999999999999</v>
      </c>
      <c r="E7" s="8">
        <v>13.853</v>
      </c>
      <c r="F7" s="8">
        <v>12.125999999999999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14.6</v>
      </c>
      <c r="J7" s="14">
        <f>E7-I7</f>
        <v>-0.74699999999999989</v>
      </c>
      <c r="K7" s="14">
        <f>VLOOKUP(A:A,[1]TDSheet!$A:$K,11,0)</f>
        <v>0</v>
      </c>
      <c r="L7" s="14">
        <f>VLOOKUP(A:A,[1]TDSheet!$A:$R,18,0)</f>
        <v>0</v>
      </c>
      <c r="M7" s="14">
        <f>VLOOKUP(A:A,[1]TDSheet!$A:$T,20,0)</f>
        <v>0</v>
      </c>
      <c r="N7" s="14"/>
      <c r="O7" s="14"/>
      <c r="P7" s="14"/>
      <c r="Q7" s="16"/>
      <c r="R7" s="16">
        <v>50</v>
      </c>
      <c r="S7" s="14">
        <f>E7/5</f>
        <v>2.7706</v>
      </c>
      <c r="T7" s="16"/>
      <c r="U7" s="17">
        <f>(F7+K7+L7+M7+Q7+R7+T7)/S7</f>
        <v>22.423301811881903</v>
      </c>
      <c r="V7" s="14">
        <f>F7/S7</f>
        <v>4.3766693135060999</v>
      </c>
      <c r="W7" s="14"/>
      <c r="X7" s="14"/>
      <c r="Y7" s="14">
        <f>VLOOKUP(A:A,[1]TDSheet!$A:$Y,25,0)</f>
        <v>0</v>
      </c>
      <c r="Z7" s="14">
        <f>VLOOKUP(A:A,[1]TDSheet!$A:$Z,26,0)</f>
        <v>0.59499999999999997</v>
      </c>
      <c r="AA7" s="14">
        <f>VLOOKUP(A:A,[1]TDSheet!$A:$AA,27,0)</f>
        <v>2.0962000000000001</v>
      </c>
      <c r="AB7" s="14">
        <f>VLOOKUP(A:A,[3]TDSheet!$A:$D,4,0)</f>
        <v>6.7590000000000003</v>
      </c>
      <c r="AC7" s="14" t="str">
        <f>VLOOKUP(A:A,[1]TDSheet!$A:$AC,29,0)</f>
        <v>костик</v>
      </c>
      <c r="AD7" s="14" t="e">
        <f>VLOOKUP(A:A,[1]TDSheet!$A:$AD,30,0)</f>
        <v>#N/A</v>
      </c>
      <c r="AE7" s="14">
        <f>Q7*G7</f>
        <v>0</v>
      </c>
      <c r="AF7" s="14">
        <f>R7*G7</f>
        <v>50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209</v>
      </c>
      <c r="D8" s="8">
        <v>192</v>
      </c>
      <c r="E8" s="8">
        <v>266</v>
      </c>
      <c r="F8" s="8">
        <v>34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345</v>
      </c>
      <c r="J8" s="14">
        <f t="shared" ref="J8:J69" si="2">E8-I8</f>
        <v>-79</v>
      </c>
      <c r="K8" s="14">
        <f>VLOOKUP(A:A,[1]TDSheet!$A:$K,11,0)</f>
        <v>0</v>
      </c>
      <c r="L8" s="14">
        <f>VLOOKUP(A:A,[1]TDSheet!$A:$R,18,0)</f>
        <v>200</v>
      </c>
      <c r="M8" s="14">
        <f>VLOOKUP(A:A,[1]TDSheet!$A:$T,20,0)</f>
        <v>280</v>
      </c>
      <c r="N8" s="14"/>
      <c r="O8" s="14"/>
      <c r="P8" s="14"/>
      <c r="Q8" s="16"/>
      <c r="R8" s="16"/>
      <c r="S8" s="14">
        <f t="shared" ref="S8:S69" si="3">E8/5</f>
        <v>53.2</v>
      </c>
      <c r="T8" s="16"/>
      <c r="U8" s="17">
        <f t="shared" ref="U8:U69" si="4">(F8+K8+L8+M8+Q8+R8+T8)/S8</f>
        <v>9.6616541353383454</v>
      </c>
      <c r="V8" s="14">
        <f t="shared" ref="V8:V69" si="5">F8/S8</f>
        <v>0.63909774436090228</v>
      </c>
      <c r="W8" s="14"/>
      <c r="X8" s="14"/>
      <c r="Y8" s="14">
        <f>VLOOKUP(A:A,[1]TDSheet!$A:$Y,25,0)</f>
        <v>61.2</v>
      </c>
      <c r="Z8" s="14">
        <f>VLOOKUP(A:A,[1]TDSheet!$A:$Z,26,0)</f>
        <v>58.6</v>
      </c>
      <c r="AA8" s="14">
        <f>VLOOKUP(A:A,[1]TDSheet!$A:$AA,27,0)</f>
        <v>79.8</v>
      </c>
      <c r="AB8" s="14">
        <f>VLOOKUP(A:A,[3]TDSheet!$A:$D,4,0)</f>
        <v>49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0" si="6">Q8*G8</f>
        <v>0</v>
      </c>
      <c r="AF8" s="14">
        <f t="shared" ref="AF8:AF70" si="7">R8*G8</f>
        <v>0</v>
      </c>
      <c r="AG8" s="14">
        <f t="shared" ref="AG8:AG70" si="8">T8*G8</f>
        <v>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16.573</v>
      </c>
      <c r="D9" s="8">
        <v>32.606000000000002</v>
      </c>
      <c r="E9" s="8">
        <v>20.975000000000001</v>
      </c>
      <c r="F9" s="8">
        <v>26.672000000000001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21.1</v>
      </c>
      <c r="J9" s="14">
        <f t="shared" si="2"/>
        <v>-0.125</v>
      </c>
      <c r="K9" s="14">
        <f>VLOOKUP(A:A,[1]TDSheet!$A:$K,11,0)</f>
        <v>0</v>
      </c>
      <c r="L9" s="14">
        <f>VLOOKUP(A:A,[1]TDSheet!$A:$R,18,0)</f>
        <v>0</v>
      </c>
      <c r="M9" s="14">
        <f>VLOOKUP(A:A,[1]TDSheet!$A:$T,20,0)</f>
        <v>0</v>
      </c>
      <c r="N9" s="14"/>
      <c r="O9" s="14"/>
      <c r="P9" s="14"/>
      <c r="Q9" s="16"/>
      <c r="R9" s="16">
        <v>70</v>
      </c>
      <c r="S9" s="14">
        <f t="shared" si="3"/>
        <v>4.1950000000000003</v>
      </c>
      <c r="T9" s="16"/>
      <c r="U9" s="17">
        <f t="shared" si="4"/>
        <v>23.0445768772348</v>
      </c>
      <c r="V9" s="14">
        <f t="shared" si="5"/>
        <v>6.3580452920143022</v>
      </c>
      <c r="W9" s="14"/>
      <c r="X9" s="14"/>
      <c r="Y9" s="14">
        <f>VLOOKUP(A:A,[1]TDSheet!$A:$Y,25,0)</f>
        <v>0</v>
      </c>
      <c r="Z9" s="14">
        <f>VLOOKUP(A:A,[1]TDSheet!$A:$Z,26,0)</f>
        <v>1.1704000000000001</v>
      </c>
      <c r="AA9" s="14">
        <f>VLOOKUP(A:A,[1]TDSheet!$A:$AA,27,0)</f>
        <v>2.6635999999999997</v>
      </c>
      <c r="AB9" s="14">
        <f>VLOOKUP(A:A,[3]TDSheet!$A:$D,4,0)</f>
        <v>5.5419999999999998</v>
      </c>
      <c r="AC9" s="14" t="str">
        <f>VLOOKUP(A:A,[1]TDSheet!$A:$AC,29,0)</f>
        <v>костик</v>
      </c>
      <c r="AD9" s="14" t="e">
        <f>VLOOKUP(A:A,[1]TDSheet!$A:$AD,30,0)</f>
        <v>#N/A</v>
      </c>
      <c r="AE9" s="14">
        <f t="shared" si="6"/>
        <v>0</v>
      </c>
      <c r="AF9" s="14">
        <f t="shared" si="7"/>
        <v>70</v>
      </c>
      <c r="AG9" s="14">
        <f t="shared" si="8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461</v>
      </c>
      <c r="D10" s="8">
        <v>286</v>
      </c>
      <c r="E10" s="8">
        <v>282</v>
      </c>
      <c r="F10" s="8">
        <v>457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282</v>
      </c>
      <c r="J10" s="14">
        <f t="shared" si="2"/>
        <v>0</v>
      </c>
      <c r="K10" s="14">
        <f>VLOOKUP(A:A,[1]TDSheet!$A:$K,11,0)</f>
        <v>0</v>
      </c>
      <c r="L10" s="14">
        <f>VLOOKUP(A:A,[1]TDSheet!$A:$R,18,0)</f>
        <v>0</v>
      </c>
      <c r="M10" s="14">
        <f>VLOOKUP(A:A,[1]TDSheet!$A:$T,20,0)</f>
        <v>0</v>
      </c>
      <c r="N10" s="14"/>
      <c r="O10" s="14"/>
      <c r="P10" s="14"/>
      <c r="Q10" s="16"/>
      <c r="R10" s="16">
        <v>600</v>
      </c>
      <c r="S10" s="14">
        <f t="shared" si="3"/>
        <v>56.4</v>
      </c>
      <c r="T10" s="16"/>
      <c r="U10" s="17">
        <f t="shared" si="4"/>
        <v>18.74113475177305</v>
      </c>
      <c r="V10" s="14">
        <f t="shared" si="5"/>
        <v>8.1028368794326244</v>
      </c>
      <c r="W10" s="14"/>
      <c r="X10" s="14"/>
      <c r="Y10" s="14">
        <f>VLOOKUP(A:A,[1]TDSheet!$A:$Y,25,0)</f>
        <v>18.600000000000001</v>
      </c>
      <c r="Z10" s="14">
        <f>VLOOKUP(A:A,[1]TDSheet!$A:$Z,26,0)</f>
        <v>72.599999999999994</v>
      </c>
      <c r="AA10" s="14">
        <f>VLOOKUP(A:A,[1]TDSheet!$A:$AA,27,0)</f>
        <v>18</v>
      </c>
      <c r="AB10" s="14">
        <f>VLOOKUP(A:A,[3]TDSheet!$A:$D,4,0)</f>
        <v>58</v>
      </c>
      <c r="AC10" s="14" t="str">
        <f>VLOOKUP(A:A,[1]TDSheet!$A:$AC,29,0)</f>
        <v>костик</v>
      </c>
      <c r="AD10" s="14" t="e">
        <f>VLOOKUP(A:A,[1]TDSheet!$A:$AD,30,0)</f>
        <v>#N/A</v>
      </c>
      <c r="AE10" s="14">
        <f t="shared" si="6"/>
        <v>0</v>
      </c>
      <c r="AF10" s="14">
        <f t="shared" si="7"/>
        <v>150</v>
      </c>
      <c r="AG10" s="14">
        <f t="shared" si="8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1266.204</v>
      </c>
      <c r="D11" s="8">
        <v>1887.3579999999999</v>
      </c>
      <c r="E11" s="8">
        <v>1713.817</v>
      </c>
      <c r="F11" s="8">
        <v>1418.1310000000001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1674.4</v>
      </c>
      <c r="J11" s="14">
        <f t="shared" si="2"/>
        <v>39.416999999999916</v>
      </c>
      <c r="K11" s="14">
        <f>VLOOKUP(A:A,[1]TDSheet!$A:$K,11,0)</f>
        <v>590</v>
      </c>
      <c r="L11" s="14">
        <f>VLOOKUP(A:A,[1]TDSheet!$A:$R,18,0)</f>
        <v>0</v>
      </c>
      <c r="M11" s="14">
        <f>VLOOKUP(A:A,[1]TDSheet!$A:$T,20,0)</f>
        <v>400</v>
      </c>
      <c r="N11" s="14"/>
      <c r="O11" s="14"/>
      <c r="P11" s="14"/>
      <c r="Q11" s="16">
        <v>500</v>
      </c>
      <c r="R11" s="16">
        <v>600</v>
      </c>
      <c r="S11" s="14">
        <f t="shared" si="3"/>
        <v>342.76339999999999</v>
      </c>
      <c r="T11" s="16">
        <v>900</v>
      </c>
      <c r="U11" s="17">
        <f t="shared" si="4"/>
        <v>12.86056504282546</v>
      </c>
      <c r="V11" s="14">
        <f t="shared" si="5"/>
        <v>4.1373466361927793</v>
      </c>
      <c r="W11" s="14"/>
      <c r="X11" s="14"/>
      <c r="Y11" s="14">
        <f>VLOOKUP(A:A,[1]TDSheet!$A:$Y,25,0)</f>
        <v>331.45760000000001</v>
      </c>
      <c r="Z11" s="14">
        <f>VLOOKUP(A:A,[1]TDSheet!$A:$Z,26,0)</f>
        <v>316.5154</v>
      </c>
      <c r="AA11" s="14">
        <f>VLOOKUP(A:A,[1]TDSheet!$A:$AA,27,0)</f>
        <v>290.82060000000001</v>
      </c>
      <c r="AB11" s="14">
        <f>VLOOKUP(A:A,[3]TDSheet!$A:$D,4,0)</f>
        <v>493.28899999999999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6"/>
        <v>500</v>
      </c>
      <c r="AF11" s="14">
        <f t="shared" si="7"/>
        <v>600</v>
      </c>
      <c r="AG11" s="14">
        <f t="shared" si="8"/>
        <v>900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35.154000000000003</v>
      </c>
      <c r="D12" s="8">
        <v>202.75</v>
      </c>
      <c r="E12" s="8">
        <v>89.558999999999997</v>
      </c>
      <c r="F12" s="8">
        <v>147.85499999999999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87.2</v>
      </c>
      <c r="J12" s="14">
        <f t="shared" si="2"/>
        <v>2.3589999999999947</v>
      </c>
      <c r="K12" s="14">
        <f>VLOOKUP(A:A,[1]TDSheet!$A:$K,11,0)</f>
        <v>0</v>
      </c>
      <c r="L12" s="14">
        <f>VLOOKUP(A:A,[1]TDSheet!$A:$R,18,0)</f>
        <v>0</v>
      </c>
      <c r="M12" s="14">
        <f>VLOOKUP(A:A,[1]TDSheet!$A:$T,20,0)</f>
        <v>0</v>
      </c>
      <c r="N12" s="14"/>
      <c r="O12" s="14"/>
      <c r="P12" s="14"/>
      <c r="Q12" s="16"/>
      <c r="R12" s="16"/>
      <c r="S12" s="14">
        <f t="shared" si="3"/>
        <v>17.911799999999999</v>
      </c>
      <c r="T12" s="16"/>
      <c r="U12" s="17">
        <f t="shared" si="4"/>
        <v>8.2546142766221156</v>
      </c>
      <c r="V12" s="14">
        <f t="shared" si="5"/>
        <v>8.2546142766221156</v>
      </c>
      <c r="W12" s="14"/>
      <c r="X12" s="14"/>
      <c r="Y12" s="14">
        <f>VLOOKUP(A:A,[1]TDSheet!$A:$Y,25,0)</f>
        <v>15.6938</v>
      </c>
      <c r="Z12" s="14">
        <f>VLOOKUP(A:A,[1]TDSheet!$A:$Z,26,0)</f>
        <v>6.920399999999999</v>
      </c>
      <c r="AA12" s="14">
        <f>VLOOKUP(A:A,[1]TDSheet!$A:$AA,27,0)</f>
        <v>15.571199999999999</v>
      </c>
      <c r="AB12" s="14">
        <f>VLOOKUP(A:A,[3]TDSheet!$A:$D,4,0)</f>
        <v>42.835000000000001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22.928999999999998</v>
      </c>
      <c r="D13" s="8">
        <v>12.141</v>
      </c>
      <c r="E13" s="8">
        <v>20.3</v>
      </c>
      <c r="F13" s="8">
        <v>14.77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19.5</v>
      </c>
      <c r="J13" s="14">
        <f t="shared" si="2"/>
        <v>0.80000000000000071</v>
      </c>
      <c r="K13" s="14">
        <f>VLOOKUP(A:A,[1]TDSheet!$A:$K,11,0)</f>
        <v>0</v>
      </c>
      <c r="L13" s="14">
        <f>VLOOKUP(A:A,[1]TDSheet!$A:$R,18,0)</f>
        <v>0</v>
      </c>
      <c r="M13" s="14">
        <f>VLOOKUP(A:A,[1]TDSheet!$A:$T,20,0)</f>
        <v>10</v>
      </c>
      <c r="N13" s="14"/>
      <c r="O13" s="14"/>
      <c r="P13" s="14"/>
      <c r="Q13" s="16"/>
      <c r="R13" s="16">
        <v>10</v>
      </c>
      <c r="S13" s="14">
        <f t="shared" si="3"/>
        <v>4.0600000000000005</v>
      </c>
      <c r="T13" s="16"/>
      <c r="U13" s="17">
        <f t="shared" si="4"/>
        <v>8.5640394088669929</v>
      </c>
      <c r="V13" s="14">
        <f t="shared" si="5"/>
        <v>3.637931034482758</v>
      </c>
      <c r="W13" s="14"/>
      <c r="X13" s="14"/>
      <c r="Y13" s="14">
        <f>VLOOKUP(A:A,[1]TDSheet!$A:$Y,25,0)</f>
        <v>3.5186000000000002</v>
      </c>
      <c r="Z13" s="14">
        <f>VLOOKUP(A:A,[1]TDSheet!$A:$Z,26,0)</f>
        <v>3.2496</v>
      </c>
      <c r="AA13" s="14">
        <f>VLOOKUP(A:A,[1]TDSheet!$A:$AA,27,0)</f>
        <v>4.0632000000000001</v>
      </c>
      <c r="AB13" s="14">
        <f>VLOOKUP(A:A,[3]TDSheet!$A:$D,4,0)</f>
        <v>6.798</v>
      </c>
      <c r="AC13" s="14" t="str">
        <f>VLOOKUP(A:A,[1]TDSheet!$A:$AC,29,0)</f>
        <v>увел</v>
      </c>
      <c r="AD13" s="14" t="str">
        <f>VLOOKUP(A:A,[1]TDSheet!$A:$AD,30,0)</f>
        <v>увел</v>
      </c>
      <c r="AE13" s="14">
        <f t="shared" si="6"/>
        <v>0</v>
      </c>
      <c r="AF13" s="14">
        <f t="shared" si="7"/>
        <v>10</v>
      </c>
      <c r="AG13" s="14">
        <f t="shared" si="8"/>
        <v>0</v>
      </c>
      <c r="AH13" s="14"/>
      <c r="AI13" s="14"/>
    </row>
    <row r="14" spans="1:35" s="1" customFormat="1" ht="21.95" customHeight="1" outlineLevel="1" x14ac:dyDescent="0.2">
      <c r="A14" s="7" t="s">
        <v>17</v>
      </c>
      <c r="B14" s="7" t="s">
        <v>9</v>
      </c>
      <c r="C14" s="8">
        <v>96.003</v>
      </c>
      <c r="D14" s="8">
        <v>122.402</v>
      </c>
      <c r="E14" s="8">
        <v>124.52</v>
      </c>
      <c r="F14" s="8">
        <v>93.885000000000005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120.61</v>
      </c>
      <c r="J14" s="14">
        <f t="shared" si="2"/>
        <v>3.9099999999999966</v>
      </c>
      <c r="K14" s="14">
        <f>VLOOKUP(A:A,[1]TDSheet!$A:$K,11,0)</f>
        <v>0</v>
      </c>
      <c r="L14" s="14">
        <f>VLOOKUP(A:A,[1]TDSheet!$A:$R,18,0)</f>
        <v>0</v>
      </c>
      <c r="M14" s="14">
        <f>VLOOKUP(A:A,[1]TDSheet!$A:$T,20,0)</f>
        <v>60</v>
      </c>
      <c r="N14" s="14"/>
      <c r="O14" s="14"/>
      <c r="P14" s="14"/>
      <c r="Q14" s="16"/>
      <c r="R14" s="16">
        <v>50</v>
      </c>
      <c r="S14" s="14">
        <f t="shared" si="3"/>
        <v>24.904</v>
      </c>
      <c r="T14" s="16"/>
      <c r="U14" s="17">
        <f t="shared" si="4"/>
        <v>8.1868374558303891</v>
      </c>
      <c r="V14" s="14">
        <f t="shared" si="5"/>
        <v>3.7698763250883394</v>
      </c>
      <c r="W14" s="14"/>
      <c r="X14" s="14"/>
      <c r="Y14" s="14">
        <f>VLOOKUP(A:A,[1]TDSheet!$A:$Y,25,0)</f>
        <v>25.1812</v>
      </c>
      <c r="Z14" s="14">
        <f>VLOOKUP(A:A,[1]TDSheet!$A:$Z,26,0)</f>
        <v>26.4846</v>
      </c>
      <c r="AA14" s="14">
        <f>VLOOKUP(A:A,[1]TDSheet!$A:$AA,27,0)</f>
        <v>23.417400000000001</v>
      </c>
      <c r="AB14" s="14">
        <f>VLOOKUP(A:A,[3]TDSheet!$A:$D,4,0)</f>
        <v>18.934000000000001</v>
      </c>
      <c r="AC14" s="14">
        <f>VLOOKUP(A:A,[1]TDSheet!$A:$AC,29,0)</f>
        <v>0</v>
      </c>
      <c r="AD14" s="14">
        <f>VLOOKUP(A:A,[1]TDSheet!$A:$AD,30,0)</f>
        <v>0</v>
      </c>
      <c r="AE14" s="14">
        <f t="shared" si="6"/>
        <v>0</v>
      </c>
      <c r="AF14" s="14">
        <f t="shared" si="7"/>
        <v>50</v>
      </c>
      <c r="AG14" s="14">
        <f t="shared" si="8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69</v>
      </c>
      <c r="D15" s="8">
        <v>167</v>
      </c>
      <c r="E15" s="8">
        <v>116</v>
      </c>
      <c r="F15" s="8">
        <v>118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118</v>
      </c>
      <c r="J15" s="14">
        <f t="shared" si="2"/>
        <v>-2</v>
      </c>
      <c r="K15" s="14">
        <f>VLOOKUP(A:A,[1]TDSheet!$A:$K,11,0)</f>
        <v>0</v>
      </c>
      <c r="L15" s="14">
        <f>VLOOKUP(A:A,[1]TDSheet!$A:$R,18,0)</f>
        <v>0</v>
      </c>
      <c r="M15" s="14">
        <f>VLOOKUP(A:A,[1]TDSheet!$A:$T,20,0)</f>
        <v>0</v>
      </c>
      <c r="N15" s="14"/>
      <c r="O15" s="14"/>
      <c r="P15" s="14"/>
      <c r="Q15" s="16"/>
      <c r="R15" s="16">
        <v>80</v>
      </c>
      <c r="S15" s="14">
        <f t="shared" si="3"/>
        <v>23.2</v>
      </c>
      <c r="T15" s="16"/>
      <c r="U15" s="17">
        <f t="shared" si="4"/>
        <v>8.5344827586206904</v>
      </c>
      <c r="V15" s="14">
        <f t="shared" si="5"/>
        <v>5.0862068965517242</v>
      </c>
      <c r="W15" s="14"/>
      <c r="X15" s="14"/>
      <c r="Y15" s="14">
        <f>VLOOKUP(A:A,[1]TDSheet!$A:$Y,25,0)</f>
        <v>16.8</v>
      </c>
      <c r="Z15" s="14">
        <f>VLOOKUP(A:A,[1]TDSheet!$A:$Z,26,0)</f>
        <v>20</v>
      </c>
      <c r="AA15" s="14">
        <f>VLOOKUP(A:A,[1]TDSheet!$A:$AA,27,0)</f>
        <v>25.8</v>
      </c>
      <c r="AB15" s="14">
        <f>VLOOKUP(A:A,[3]TDSheet!$A:$D,4,0)</f>
        <v>29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6"/>
        <v>0</v>
      </c>
      <c r="AF15" s="14">
        <f t="shared" si="7"/>
        <v>24</v>
      </c>
      <c r="AG15" s="14">
        <f t="shared" si="8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33</v>
      </c>
      <c r="D16" s="8">
        <v>127</v>
      </c>
      <c r="E16" s="8">
        <v>105</v>
      </c>
      <c r="F16" s="8">
        <v>48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112</v>
      </c>
      <c r="J16" s="14">
        <f t="shared" si="2"/>
        <v>-7</v>
      </c>
      <c r="K16" s="14">
        <f>VLOOKUP(A:A,[1]TDSheet!$A:$K,11,0)</f>
        <v>0</v>
      </c>
      <c r="L16" s="14">
        <f>VLOOKUP(A:A,[1]TDSheet!$A:$R,18,0)</f>
        <v>0</v>
      </c>
      <c r="M16" s="14">
        <f>VLOOKUP(A:A,[1]TDSheet!$A:$T,20,0)</f>
        <v>80</v>
      </c>
      <c r="N16" s="14"/>
      <c r="O16" s="14"/>
      <c r="P16" s="14"/>
      <c r="Q16" s="16"/>
      <c r="R16" s="16">
        <v>40</v>
      </c>
      <c r="S16" s="14">
        <f t="shared" si="3"/>
        <v>21</v>
      </c>
      <c r="T16" s="16"/>
      <c r="U16" s="17">
        <f t="shared" si="4"/>
        <v>8</v>
      </c>
      <c r="V16" s="14">
        <f t="shared" si="5"/>
        <v>2.2857142857142856</v>
      </c>
      <c r="W16" s="14"/>
      <c r="X16" s="14"/>
      <c r="Y16" s="14">
        <f>VLOOKUP(A:A,[1]TDSheet!$A:$Y,25,0)</f>
        <v>28.4</v>
      </c>
      <c r="Z16" s="14">
        <f>VLOOKUP(A:A,[1]TDSheet!$A:$Z,26,0)</f>
        <v>19.2</v>
      </c>
      <c r="AA16" s="14">
        <f>VLOOKUP(A:A,[1]TDSheet!$A:$AA,27,0)</f>
        <v>19.2</v>
      </c>
      <c r="AB16" s="14">
        <f>VLOOKUP(A:A,[3]TDSheet!$A:$D,4,0)</f>
        <v>18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6"/>
        <v>0</v>
      </c>
      <c r="AF16" s="14">
        <f t="shared" si="7"/>
        <v>2.8000000000000003</v>
      </c>
      <c r="AG16" s="14">
        <f t="shared" si="8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304.58699999999999</v>
      </c>
      <c r="D17" s="8">
        <v>628.28800000000001</v>
      </c>
      <c r="E17" s="8">
        <v>448.202</v>
      </c>
      <c r="F17" s="8">
        <v>478.02100000000002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432.7</v>
      </c>
      <c r="J17" s="14">
        <f t="shared" si="2"/>
        <v>15.50200000000001</v>
      </c>
      <c r="K17" s="14">
        <f>VLOOKUP(A:A,[1]TDSheet!$A:$K,11,0)</f>
        <v>260</v>
      </c>
      <c r="L17" s="14">
        <f>VLOOKUP(A:A,[1]TDSheet!$A:$R,18,0)</f>
        <v>0</v>
      </c>
      <c r="M17" s="14">
        <f>VLOOKUP(A:A,[1]TDSheet!$A:$T,20,0)</f>
        <v>0</v>
      </c>
      <c r="N17" s="14"/>
      <c r="O17" s="14"/>
      <c r="P17" s="14"/>
      <c r="Q17" s="16"/>
      <c r="R17" s="16">
        <v>150</v>
      </c>
      <c r="S17" s="14">
        <f t="shared" si="3"/>
        <v>89.6404</v>
      </c>
      <c r="T17" s="16"/>
      <c r="U17" s="17">
        <f t="shared" si="4"/>
        <v>9.9064818987867067</v>
      </c>
      <c r="V17" s="14">
        <f t="shared" si="5"/>
        <v>5.3326513491684553</v>
      </c>
      <c r="W17" s="14"/>
      <c r="X17" s="14"/>
      <c r="Y17" s="14">
        <f>VLOOKUP(A:A,[1]TDSheet!$A:$Y,25,0)</f>
        <v>99.350800000000007</v>
      </c>
      <c r="Z17" s="14">
        <f>VLOOKUP(A:A,[1]TDSheet!$A:$Z,26,0)</f>
        <v>104.977</v>
      </c>
      <c r="AA17" s="14">
        <f>VLOOKUP(A:A,[1]TDSheet!$A:$AA,27,0)</f>
        <v>96.419799999999995</v>
      </c>
      <c r="AB17" s="14">
        <f>VLOOKUP(A:A,[3]TDSheet!$A:$D,4,0)</f>
        <v>132.494</v>
      </c>
      <c r="AC17" s="14">
        <f>VLOOKUP(A:A,[1]TDSheet!$A:$AC,29,0)</f>
        <v>0</v>
      </c>
      <c r="AD17" s="14">
        <f>VLOOKUP(A:A,[1]TDSheet!$A:$AD,30,0)</f>
        <v>0</v>
      </c>
      <c r="AE17" s="14">
        <f t="shared" si="6"/>
        <v>0</v>
      </c>
      <c r="AF17" s="14">
        <f t="shared" si="7"/>
        <v>150</v>
      </c>
      <c r="AG17" s="14">
        <f t="shared" si="8"/>
        <v>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1323</v>
      </c>
      <c r="D18" s="8">
        <v>12</v>
      </c>
      <c r="E18" s="8">
        <v>517</v>
      </c>
      <c r="F18" s="8">
        <v>808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520</v>
      </c>
      <c r="J18" s="14">
        <f t="shared" si="2"/>
        <v>-3</v>
      </c>
      <c r="K18" s="14">
        <f>VLOOKUP(A:A,[1]TDSheet!$A:$K,11,0)</f>
        <v>0</v>
      </c>
      <c r="L18" s="14">
        <f>VLOOKUP(A:A,[1]TDSheet!$A:$R,18,0)</f>
        <v>0</v>
      </c>
      <c r="M18" s="14">
        <f>VLOOKUP(A:A,[1]TDSheet!$A:$T,20,0)</f>
        <v>0</v>
      </c>
      <c r="N18" s="14"/>
      <c r="O18" s="14"/>
      <c r="P18" s="14"/>
      <c r="Q18" s="16"/>
      <c r="R18" s="16">
        <v>1400</v>
      </c>
      <c r="S18" s="14">
        <f t="shared" si="3"/>
        <v>103.4</v>
      </c>
      <c r="T18" s="16"/>
      <c r="U18" s="17">
        <f t="shared" si="4"/>
        <v>21.353965183752418</v>
      </c>
      <c r="V18" s="14">
        <f t="shared" si="5"/>
        <v>7.8143133462282393</v>
      </c>
      <c r="W18" s="14"/>
      <c r="X18" s="14"/>
      <c r="Y18" s="14">
        <f>VLOOKUP(A:A,[1]TDSheet!$A:$Y,25,0)</f>
        <v>82.2</v>
      </c>
      <c r="Z18" s="14">
        <f>VLOOKUP(A:A,[1]TDSheet!$A:$Z,26,0)</f>
        <v>124.2</v>
      </c>
      <c r="AA18" s="14">
        <f>VLOOKUP(A:A,[1]TDSheet!$A:$AA,27,0)</f>
        <v>71.400000000000006</v>
      </c>
      <c r="AB18" s="14">
        <f>VLOOKUP(A:A,[3]TDSheet!$A:$D,4,0)</f>
        <v>85</v>
      </c>
      <c r="AC18" s="14">
        <f>VLOOKUP(A:A,[1]TDSheet!$A:$AC,29,0)</f>
        <v>0</v>
      </c>
      <c r="AD18" s="14">
        <f>VLOOKUP(A:A,[1]TDSheet!$A:$AD,30,0)</f>
        <v>0</v>
      </c>
      <c r="AE18" s="14">
        <f t="shared" si="6"/>
        <v>0</v>
      </c>
      <c r="AF18" s="14">
        <f t="shared" si="7"/>
        <v>350</v>
      </c>
      <c r="AG18" s="14">
        <f t="shared" si="8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33.061</v>
      </c>
      <c r="D19" s="8">
        <v>15.042</v>
      </c>
      <c r="E19" s="8">
        <v>23.745999999999999</v>
      </c>
      <c r="F19" s="8">
        <v>24.356999999999999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23.6</v>
      </c>
      <c r="J19" s="14">
        <f t="shared" si="2"/>
        <v>0.14599999999999724</v>
      </c>
      <c r="K19" s="14">
        <f>VLOOKUP(A:A,[1]TDSheet!$A:$K,11,0)</f>
        <v>0</v>
      </c>
      <c r="L19" s="14">
        <f>VLOOKUP(A:A,[1]TDSheet!$A:$R,18,0)</f>
        <v>0</v>
      </c>
      <c r="M19" s="14">
        <f>VLOOKUP(A:A,[1]TDSheet!$A:$T,20,0)</f>
        <v>10</v>
      </c>
      <c r="N19" s="14"/>
      <c r="O19" s="14"/>
      <c r="P19" s="14"/>
      <c r="Q19" s="16"/>
      <c r="R19" s="16"/>
      <c r="S19" s="14">
        <f t="shared" si="3"/>
        <v>4.7492000000000001</v>
      </c>
      <c r="T19" s="16"/>
      <c r="U19" s="17">
        <f t="shared" si="4"/>
        <v>7.2342710351217043</v>
      </c>
      <c r="V19" s="14">
        <f t="shared" si="5"/>
        <v>5.1286532468626289</v>
      </c>
      <c r="W19" s="14"/>
      <c r="X19" s="14"/>
      <c r="Y19" s="14">
        <f>VLOOKUP(A:A,[1]TDSheet!$A:$Y,25,0)</f>
        <v>7.4535999999999998</v>
      </c>
      <c r="Z19" s="14">
        <f>VLOOKUP(A:A,[1]TDSheet!$A:$Z,26,0)</f>
        <v>6.5126000000000008</v>
      </c>
      <c r="AA19" s="14">
        <f>VLOOKUP(A:A,[1]TDSheet!$A:$AA,27,0)</f>
        <v>5.3764000000000003</v>
      </c>
      <c r="AB19" s="14">
        <v>0</v>
      </c>
      <c r="AC19" s="14" t="str">
        <f>VLOOKUP(A:A,[1]TDSheet!$A:$AC,29,0)</f>
        <v>костик</v>
      </c>
      <c r="AD19" s="14">
        <f>VLOOKUP(A:A,[1]TDSheet!$A:$AD,30,0)</f>
        <v>0</v>
      </c>
      <c r="AE19" s="14">
        <f t="shared" si="6"/>
        <v>0</v>
      </c>
      <c r="AF19" s="14">
        <f t="shared" si="7"/>
        <v>0</v>
      </c>
      <c r="AG19" s="14">
        <f t="shared" si="8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259.77199999999999</v>
      </c>
      <c r="D20" s="8">
        <v>617.81600000000003</v>
      </c>
      <c r="E20" s="8">
        <v>578.28099999999995</v>
      </c>
      <c r="F20" s="8">
        <v>293.685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555.55999999999995</v>
      </c>
      <c r="J20" s="14">
        <f t="shared" si="2"/>
        <v>22.721000000000004</v>
      </c>
      <c r="K20" s="14">
        <f>VLOOKUP(A:A,[1]TDSheet!$A:$K,11,0)</f>
        <v>100</v>
      </c>
      <c r="L20" s="14">
        <f>VLOOKUP(A:A,[1]TDSheet!$A:$R,18,0)</f>
        <v>0</v>
      </c>
      <c r="M20" s="14">
        <f>VLOOKUP(A:A,[1]TDSheet!$A:$T,20,0)</f>
        <v>200</v>
      </c>
      <c r="N20" s="14"/>
      <c r="O20" s="14"/>
      <c r="P20" s="14"/>
      <c r="Q20" s="16"/>
      <c r="R20" s="16">
        <v>330</v>
      </c>
      <c r="S20" s="14">
        <f t="shared" si="3"/>
        <v>115.65619999999998</v>
      </c>
      <c r="T20" s="16"/>
      <c r="U20" s="17">
        <f t="shared" si="4"/>
        <v>7.9864719746974231</v>
      </c>
      <c r="V20" s="14">
        <f t="shared" si="5"/>
        <v>2.5392931809967823</v>
      </c>
      <c r="W20" s="14"/>
      <c r="X20" s="14"/>
      <c r="Y20" s="14">
        <f>VLOOKUP(A:A,[1]TDSheet!$A:$Y,25,0)</f>
        <v>98.6798</v>
      </c>
      <c r="Z20" s="14">
        <f>VLOOKUP(A:A,[1]TDSheet!$A:$Z,26,0)</f>
        <v>97.424000000000007</v>
      </c>
      <c r="AA20" s="14">
        <f>VLOOKUP(A:A,[1]TDSheet!$A:$AA,27,0)</f>
        <v>95.072599999999994</v>
      </c>
      <c r="AB20" s="14">
        <f>VLOOKUP(A:A,[3]TDSheet!$A:$D,4,0)</f>
        <v>182.31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330</v>
      </c>
      <c r="AG20" s="14">
        <f t="shared" si="8"/>
        <v>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1272</v>
      </c>
      <c r="D21" s="8">
        <v>1031</v>
      </c>
      <c r="E21" s="8">
        <v>887</v>
      </c>
      <c r="F21" s="8">
        <v>1387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908</v>
      </c>
      <c r="J21" s="14">
        <f t="shared" si="2"/>
        <v>-21</v>
      </c>
      <c r="K21" s="14">
        <f>VLOOKUP(A:A,[1]TDSheet!$A:$K,11,0)</f>
        <v>0</v>
      </c>
      <c r="L21" s="14">
        <f>VLOOKUP(A:A,[1]TDSheet!$A:$R,18,0)</f>
        <v>0</v>
      </c>
      <c r="M21" s="14">
        <f>VLOOKUP(A:A,[1]TDSheet!$A:$T,20,0)</f>
        <v>400</v>
      </c>
      <c r="N21" s="14"/>
      <c r="O21" s="14"/>
      <c r="P21" s="14"/>
      <c r="Q21" s="16"/>
      <c r="R21" s="16"/>
      <c r="S21" s="14">
        <f t="shared" si="3"/>
        <v>177.4</v>
      </c>
      <c r="T21" s="16"/>
      <c r="U21" s="17">
        <f t="shared" si="4"/>
        <v>10.073280721533258</v>
      </c>
      <c r="V21" s="14">
        <f t="shared" si="5"/>
        <v>7.8184892897406986</v>
      </c>
      <c r="W21" s="14"/>
      <c r="X21" s="14"/>
      <c r="Y21" s="14">
        <f>VLOOKUP(A:A,[1]TDSheet!$A:$Y,25,0)</f>
        <v>185.2</v>
      </c>
      <c r="Z21" s="14">
        <f>VLOOKUP(A:A,[1]TDSheet!$A:$Z,26,0)</f>
        <v>178.6</v>
      </c>
      <c r="AA21" s="14">
        <f>VLOOKUP(A:A,[1]TDSheet!$A:$AA,27,0)</f>
        <v>154.4</v>
      </c>
      <c r="AB21" s="14">
        <f>VLOOKUP(A:A,[3]TDSheet!$A:$D,4,0)</f>
        <v>211</v>
      </c>
      <c r="AC21" s="14">
        <f>VLOOKUP(A:A,[1]TDSheet!$A:$AC,29,0)</f>
        <v>0</v>
      </c>
      <c r="AD21" s="14">
        <f>VLOOKUP(A:A,[1]TDSheet!$A:$AD,30,0)</f>
        <v>0</v>
      </c>
      <c r="AE21" s="14">
        <f t="shared" si="6"/>
        <v>0</v>
      </c>
      <c r="AF21" s="14">
        <f t="shared" si="7"/>
        <v>0</v>
      </c>
      <c r="AG21" s="14">
        <f t="shared" si="8"/>
        <v>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854.98800000000006</v>
      </c>
      <c r="D22" s="8">
        <v>844.23800000000006</v>
      </c>
      <c r="E22" s="8">
        <v>942.423</v>
      </c>
      <c r="F22" s="8">
        <v>750.09799999999996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908.97699999999998</v>
      </c>
      <c r="J22" s="14">
        <f t="shared" si="2"/>
        <v>33.446000000000026</v>
      </c>
      <c r="K22" s="14">
        <f>VLOOKUP(A:A,[1]TDSheet!$A:$K,11,0)</f>
        <v>200</v>
      </c>
      <c r="L22" s="14">
        <f>VLOOKUP(A:A,[1]TDSheet!$A:$R,18,0)</f>
        <v>0</v>
      </c>
      <c r="M22" s="14">
        <f>VLOOKUP(A:A,[1]TDSheet!$A:$T,20,0)</f>
        <v>300</v>
      </c>
      <c r="N22" s="14"/>
      <c r="O22" s="14"/>
      <c r="P22" s="14"/>
      <c r="Q22" s="16"/>
      <c r="R22" s="16">
        <v>350</v>
      </c>
      <c r="S22" s="14">
        <f t="shared" si="3"/>
        <v>188.4846</v>
      </c>
      <c r="T22" s="16"/>
      <c r="U22" s="17">
        <f t="shared" si="4"/>
        <v>8.4892771080502065</v>
      </c>
      <c r="V22" s="14">
        <f t="shared" si="5"/>
        <v>3.9796248605986904</v>
      </c>
      <c r="W22" s="14"/>
      <c r="X22" s="14"/>
      <c r="Y22" s="14">
        <f>VLOOKUP(A:A,[1]TDSheet!$A:$Y,25,0)</f>
        <v>219.62600000000003</v>
      </c>
      <c r="Z22" s="14">
        <f>VLOOKUP(A:A,[1]TDSheet!$A:$Z,26,0)</f>
        <v>222.65819999999999</v>
      </c>
      <c r="AA22" s="14">
        <f>VLOOKUP(A:A,[1]TDSheet!$A:$AA,27,0)</f>
        <v>178.28479999999999</v>
      </c>
      <c r="AB22" s="14">
        <f>VLOOKUP(A:A,[3]TDSheet!$A:$D,4,0)</f>
        <v>210.196</v>
      </c>
      <c r="AC22" s="14">
        <f>VLOOKUP(A:A,[1]TDSheet!$A:$AC,29,0)</f>
        <v>0</v>
      </c>
      <c r="AD22" s="14">
        <f>VLOOKUP(A:A,[1]TDSheet!$A:$AD,30,0)</f>
        <v>0</v>
      </c>
      <c r="AE22" s="14">
        <f t="shared" si="6"/>
        <v>0</v>
      </c>
      <c r="AF22" s="14">
        <f t="shared" si="7"/>
        <v>350</v>
      </c>
      <c r="AG22" s="14">
        <f t="shared" si="8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171</v>
      </c>
      <c r="D23" s="8">
        <v>246</v>
      </c>
      <c r="E23" s="8">
        <v>252</v>
      </c>
      <c r="F23" s="8">
        <v>156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260</v>
      </c>
      <c r="J23" s="14">
        <f t="shared" si="2"/>
        <v>-8</v>
      </c>
      <c r="K23" s="14">
        <f>VLOOKUP(A:A,[1]TDSheet!$A:$K,11,0)</f>
        <v>0</v>
      </c>
      <c r="L23" s="14">
        <f>VLOOKUP(A:A,[1]TDSheet!$A:$R,18,0)</f>
        <v>0</v>
      </c>
      <c r="M23" s="14">
        <f>VLOOKUP(A:A,[1]TDSheet!$A:$T,20,0)</f>
        <v>160</v>
      </c>
      <c r="N23" s="14"/>
      <c r="O23" s="14"/>
      <c r="P23" s="14"/>
      <c r="Q23" s="16"/>
      <c r="R23" s="16">
        <v>80</v>
      </c>
      <c r="S23" s="14">
        <f t="shared" si="3"/>
        <v>50.4</v>
      </c>
      <c r="T23" s="16"/>
      <c r="U23" s="17">
        <f t="shared" si="4"/>
        <v>7.8571428571428577</v>
      </c>
      <c r="V23" s="14">
        <f t="shared" si="5"/>
        <v>3.0952380952380953</v>
      </c>
      <c r="W23" s="14"/>
      <c r="X23" s="14"/>
      <c r="Y23" s="14">
        <f>VLOOKUP(A:A,[1]TDSheet!$A:$Y,25,0)</f>
        <v>44.8</v>
      </c>
      <c r="Z23" s="14">
        <f>VLOOKUP(A:A,[1]TDSheet!$A:$Z,26,0)</f>
        <v>55</v>
      </c>
      <c r="AA23" s="14">
        <f>VLOOKUP(A:A,[1]TDSheet!$A:$AA,27,0)</f>
        <v>47</v>
      </c>
      <c r="AB23" s="14">
        <f>VLOOKUP(A:A,[3]TDSheet!$A:$D,4,0)</f>
        <v>39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6"/>
        <v>0</v>
      </c>
      <c r="AF23" s="14">
        <f t="shared" si="7"/>
        <v>12</v>
      </c>
      <c r="AG23" s="14">
        <f t="shared" si="8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1363</v>
      </c>
      <c r="D24" s="8">
        <v>2861</v>
      </c>
      <c r="E24" s="8">
        <v>1810</v>
      </c>
      <c r="F24" s="8">
        <v>2353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1864</v>
      </c>
      <c r="J24" s="14">
        <f t="shared" si="2"/>
        <v>-54</v>
      </c>
      <c r="K24" s="14">
        <f>VLOOKUP(A:A,[1]TDSheet!$A:$K,11,0)</f>
        <v>0</v>
      </c>
      <c r="L24" s="14">
        <f>VLOOKUP(A:A,[1]TDSheet!$A:$R,18,0)</f>
        <v>0</v>
      </c>
      <c r="M24" s="14">
        <f>VLOOKUP(A:A,[1]TDSheet!$A:$T,20,0)</f>
        <v>400</v>
      </c>
      <c r="N24" s="14"/>
      <c r="O24" s="14"/>
      <c r="P24" s="14"/>
      <c r="Q24" s="16"/>
      <c r="R24" s="16">
        <v>160</v>
      </c>
      <c r="S24" s="14">
        <f t="shared" si="3"/>
        <v>362</v>
      </c>
      <c r="T24" s="16"/>
      <c r="U24" s="17">
        <f t="shared" si="4"/>
        <v>8.0469613259668513</v>
      </c>
      <c r="V24" s="14">
        <f t="shared" si="5"/>
        <v>6.5</v>
      </c>
      <c r="W24" s="14"/>
      <c r="X24" s="14"/>
      <c r="Y24" s="14">
        <f>VLOOKUP(A:A,[1]TDSheet!$A:$Y,25,0)</f>
        <v>453.6</v>
      </c>
      <c r="Z24" s="14">
        <f>VLOOKUP(A:A,[1]TDSheet!$A:$Z,26,0)</f>
        <v>445.6</v>
      </c>
      <c r="AA24" s="14">
        <f>VLOOKUP(A:A,[1]TDSheet!$A:$AA,27,0)</f>
        <v>448.6</v>
      </c>
      <c r="AB24" s="14">
        <f>VLOOKUP(A:A,[3]TDSheet!$A:$D,4,0)</f>
        <v>408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19.2</v>
      </c>
      <c r="AG24" s="14">
        <f t="shared" si="8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100.071</v>
      </c>
      <c r="D25" s="8">
        <v>343.67500000000001</v>
      </c>
      <c r="E25" s="8">
        <v>297.09699999999998</v>
      </c>
      <c r="F25" s="8">
        <v>142.61600000000001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302.39999999999998</v>
      </c>
      <c r="J25" s="14">
        <f t="shared" si="2"/>
        <v>-5.3029999999999973</v>
      </c>
      <c r="K25" s="14">
        <f>VLOOKUP(A:A,[1]TDSheet!$A:$K,11,0)</f>
        <v>0</v>
      </c>
      <c r="L25" s="14">
        <f>VLOOKUP(A:A,[1]TDSheet!$A:$R,18,0)</f>
        <v>0</v>
      </c>
      <c r="M25" s="14">
        <f>VLOOKUP(A:A,[1]TDSheet!$A:$T,20,0)</f>
        <v>80</v>
      </c>
      <c r="N25" s="14"/>
      <c r="O25" s="14"/>
      <c r="P25" s="14"/>
      <c r="Q25" s="16"/>
      <c r="R25" s="16">
        <v>200</v>
      </c>
      <c r="S25" s="14">
        <f t="shared" si="3"/>
        <v>59.419399999999996</v>
      </c>
      <c r="T25" s="16"/>
      <c r="U25" s="17">
        <f t="shared" si="4"/>
        <v>7.1124245616751436</v>
      </c>
      <c r="V25" s="14">
        <f t="shared" si="5"/>
        <v>2.4001588706718686</v>
      </c>
      <c r="W25" s="14"/>
      <c r="X25" s="14"/>
      <c r="Y25" s="14">
        <f>VLOOKUP(A:A,[1]TDSheet!$A:$Y,25,0)</f>
        <v>42.320800000000006</v>
      </c>
      <c r="Z25" s="14">
        <f>VLOOKUP(A:A,[1]TDSheet!$A:$Z,26,0)</f>
        <v>43.4694</v>
      </c>
      <c r="AA25" s="14">
        <f>VLOOKUP(A:A,[1]TDSheet!$A:$AA,27,0)</f>
        <v>46.419600000000003</v>
      </c>
      <c r="AB25" s="14">
        <f>VLOOKUP(A:A,[3]TDSheet!$A:$D,4,0)</f>
        <v>105.13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6"/>
        <v>0</v>
      </c>
      <c r="AF25" s="14">
        <f t="shared" si="7"/>
        <v>200</v>
      </c>
      <c r="AG25" s="14">
        <f t="shared" si="8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2164</v>
      </c>
      <c r="D26" s="8">
        <v>448</v>
      </c>
      <c r="E26" s="8">
        <v>1026</v>
      </c>
      <c r="F26" s="8">
        <v>1553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1047</v>
      </c>
      <c r="J26" s="14">
        <f t="shared" si="2"/>
        <v>-21</v>
      </c>
      <c r="K26" s="14">
        <f>VLOOKUP(A:A,[1]TDSheet!$A:$K,11,0)</f>
        <v>0</v>
      </c>
      <c r="L26" s="14">
        <f>VLOOKUP(A:A,[1]TDSheet!$A:$R,18,0)</f>
        <v>0</v>
      </c>
      <c r="M26" s="14">
        <f>VLOOKUP(A:A,[1]TDSheet!$A:$T,20,0)</f>
        <v>600</v>
      </c>
      <c r="N26" s="14"/>
      <c r="O26" s="14"/>
      <c r="P26" s="14"/>
      <c r="Q26" s="16"/>
      <c r="R26" s="16">
        <v>1800</v>
      </c>
      <c r="S26" s="14">
        <f t="shared" si="3"/>
        <v>205.2</v>
      </c>
      <c r="T26" s="16"/>
      <c r="U26" s="17">
        <f t="shared" si="4"/>
        <v>19.264132553606238</v>
      </c>
      <c r="V26" s="14">
        <f t="shared" si="5"/>
        <v>7.5682261208577</v>
      </c>
      <c r="W26" s="14"/>
      <c r="X26" s="14"/>
      <c r="Y26" s="14">
        <f>VLOOKUP(A:A,[1]TDSheet!$A:$Y,25,0)</f>
        <v>167</v>
      </c>
      <c r="Z26" s="14">
        <f>VLOOKUP(A:A,[1]TDSheet!$A:$Z,26,0)</f>
        <v>230.2</v>
      </c>
      <c r="AA26" s="14">
        <f>VLOOKUP(A:A,[1]TDSheet!$A:$AA,27,0)</f>
        <v>147.6</v>
      </c>
      <c r="AB26" s="14">
        <f>VLOOKUP(A:A,[3]TDSheet!$A:$D,4,0)</f>
        <v>177</v>
      </c>
      <c r="AC26" s="14">
        <f>VLOOKUP(A:A,[1]TDSheet!$A:$AC,29,0)</f>
        <v>0</v>
      </c>
      <c r="AD26" s="14">
        <f>VLOOKUP(A:A,[1]TDSheet!$A:$AD,30,0)</f>
        <v>0</v>
      </c>
      <c r="AE26" s="14">
        <f t="shared" si="6"/>
        <v>0</v>
      </c>
      <c r="AF26" s="14">
        <f t="shared" si="7"/>
        <v>450</v>
      </c>
      <c r="AG26" s="14">
        <f t="shared" si="8"/>
        <v>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149.149</v>
      </c>
      <c r="D27" s="8">
        <v>0.97399999999999998</v>
      </c>
      <c r="E27" s="8">
        <v>61.081000000000003</v>
      </c>
      <c r="F27" s="8">
        <v>87.097999999999999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60.7</v>
      </c>
      <c r="J27" s="14">
        <f t="shared" si="2"/>
        <v>0.38100000000000023</v>
      </c>
      <c r="K27" s="14">
        <f>VLOOKUP(A:A,[1]TDSheet!$A:$K,11,0)</f>
        <v>0</v>
      </c>
      <c r="L27" s="14">
        <f>VLOOKUP(A:A,[1]TDSheet!$A:$R,18,0)</f>
        <v>0</v>
      </c>
      <c r="M27" s="14">
        <f>VLOOKUP(A:A,[1]TDSheet!$A:$T,20,0)</f>
        <v>0</v>
      </c>
      <c r="N27" s="14"/>
      <c r="O27" s="14"/>
      <c r="P27" s="14"/>
      <c r="Q27" s="16"/>
      <c r="R27" s="16">
        <v>150</v>
      </c>
      <c r="S27" s="14">
        <f t="shared" si="3"/>
        <v>12.216200000000001</v>
      </c>
      <c r="T27" s="16"/>
      <c r="U27" s="17">
        <f t="shared" si="4"/>
        <v>19.408490365252696</v>
      </c>
      <c r="V27" s="14">
        <f t="shared" si="5"/>
        <v>7.1297130040438104</v>
      </c>
      <c r="W27" s="14"/>
      <c r="X27" s="14"/>
      <c r="Y27" s="14">
        <f>VLOOKUP(A:A,[1]TDSheet!$A:$Y,25,0)</f>
        <v>11.9016</v>
      </c>
      <c r="Z27" s="14">
        <f>VLOOKUP(A:A,[1]TDSheet!$A:$Z,26,0)</f>
        <v>7.9037999999999995</v>
      </c>
      <c r="AA27" s="14">
        <f>VLOOKUP(A:A,[1]TDSheet!$A:$AA,27,0)</f>
        <v>11.1858</v>
      </c>
      <c r="AB27" s="14">
        <f>VLOOKUP(A:A,[3]TDSheet!$A:$D,4,0)</f>
        <v>24.277999999999999</v>
      </c>
      <c r="AC27" s="14">
        <f>VLOOKUP(A:A,[1]TDSheet!$A:$AC,29,0)</f>
        <v>0</v>
      </c>
      <c r="AD27" s="14">
        <f>VLOOKUP(A:A,[1]TDSheet!$A:$AD,30,0)</f>
        <v>0</v>
      </c>
      <c r="AE27" s="14">
        <f t="shared" si="6"/>
        <v>0</v>
      </c>
      <c r="AF27" s="14">
        <f t="shared" si="7"/>
        <v>150</v>
      </c>
      <c r="AG27" s="14">
        <f t="shared" si="8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181.30500000000001</v>
      </c>
      <c r="D28" s="8">
        <v>499.53800000000001</v>
      </c>
      <c r="E28" s="8">
        <v>363.15800000000002</v>
      </c>
      <c r="F28" s="8">
        <v>316.33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349.3</v>
      </c>
      <c r="J28" s="14">
        <f t="shared" si="2"/>
        <v>13.858000000000004</v>
      </c>
      <c r="K28" s="14">
        <f>VLOOKUP(A:A,[1]TDSheet!$A:$K,11,0)</f>
        <v>200</v>
      </c>
      <c r="L28" s="14">
        <f>VLOOKUP(A:A,[1]TDSheet!$A:$R,18,0)</f>
        <v>0</v>
      </c>
      <c r="M28" s="14">
        <f>VLOOKUP(A:A,[1]TDSheet!$A:$T,20,0)</f>
        <v>100</v>
      </c>
      <c r="N28" s="14"/>
      <c r="O28" s="14"/>
      <c r="P28" s="14"/>
      <c r="Q28" s="16"/>
      <c r="R28" s="16">
        <v>100</v>
      </c>
      <c r="S28" s="14">
        <f t="shared" si="3"/>
        <v>72.631600000000006</v>
      </c>
      <c r="T28" s="16"/>
      <c r="U28" s="17">
        <f t="shared" si="4"/>
        <v>9.8625116340545969</v>
      </c>
      <c r="V28" s="14">
        <f t="shared" si="5"/>
        <v>4.3552668535458388</v>
      </c>
      <c r="W28" s="14"/>
      <c r="X28" s="14"/>
      <c r="Y28" s="14">
        <f>VLOOKUP(A:A,[1]TDSheet!$A:$Y,25,0)</f>
        <v>75.046000000000006</v>
      </c>
      <c r="Z28" s="14">
        <f>VLOOKUP(A:A,[1]TDSheet!$A:$Z,26,0)</f>
        <v>67.136200000000002</v>
      </c>
      <c r="AA28" s="14">
        <f>VLOOKUP(A:A,[1]TDSheet!$A:$AA,27,0)</f>
        <v>69.994</v>
      </c>
      <c r="AB28" s="14">
        <f>VLOOKUP(A:A,[3]TDSheet!$A:$D,4,0)</f>
        <v>99.003</v>
      </c>
      <c r="AC28" s="14">
        <f>VLOOKUP(A:A,[1]TDSheet!$A:$AC,29,0)</f>
        <v>0</v>
      </c>
      <c r="AD28" s="14">
        <f>VLOOKUP(A:A,[1]TDSheet!$A:$AD,30,0)</f>
        <v>0</v>
      </c>
      <c r="AE28" s="14">
        <f t="shared" si="6"/>
        <v>0</v>
      </c>
      <c r="AF28" s="14">
        <f t="shared" si="7"/>
        <v>100</v>
      </c>
      <c r="AG28" s="14">
        <f t="shared" si="8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968</v>
      </c>
      <c r="D29" s="8">
        <v>659</v>
      </c>
      <c r="E29" s="8">
        <v>1118</v>
      </c>
      <c r="F29" s="8">
        <v>494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1124</v>
      </c>
      <c r="J29" s="14">
        <f t="shared" si="2"/>
        <v>-6</v>
      </c>
      <c r="K29" s="14">
        <f>VLOOKUP(A:A,[1]TDSheet!$A:$K,11,0)</f>
        <v>0</v>
      </c>
      <c r="L29" s="14">
        <f>VLOOKUP(A:A,[1]TDSheet!$A:$R,18,0)</f>
        <v>0</v>
      </c>
      <c r="M29" s="14">
        <f>VLOOKUP(A:A,[1]TDSheet!$A:$T,20,0)</f>
        <v>1000</v>
      </c>
      <c r="N29" s="14"/>
      <c r="O29" s="14"/>
      <c r="P29" s="14"/>
      <c r="Q29" s="16"/>
      <c r="R29" s="16">
        <v>600</v>
      </c>
      <c r="S29" s="14">
        <f t="shared" si="3"/>
        <v>223.6</v>
      </c>
      <c r="T29" s="16"/>
      <c r="U29" s="17">
        <f t="shared" si="4"/>
        <v>9.3649373881932032</v>
      </c>
      <c r="V29" s="14">
        <f t="shared" si="5"/>
        <v>2.2093023255813953</v>
      </c>
      <c r="W29" s="14"/>
      <c r="X29" s="14"/>
      <c r="Y29" s="14">
        <f>VLOOKUP(A:A,[1]TDSheet!$A:$Y,25,0)</f>
        <v>191.2</v>
      </c>
      <c r="Z29" s="14">
        <f>VLOOKUP(A:A,[1]TDSheet!$A:$Z,26,0)</f>
        <v>224</v>
      </c>
      <c r="AA29" s="14">
        <f>VLOOKUP(A:A,[1]TDSheet!$A:$AA,27,0)</f>
        <v>165.4</v>
      </c>
      <c r="AB29" s="14">
        <f>VLOOKUP(A:A,[3]TDSheet!$A:$D,4,0)</f>
        <v>252</v>
      </c>
      <c r="AC29" s="14" t="str">
        <f>VLOOKUP(A:A,[1]TDSheet!$A:$AC,29,0)</f>
        <v>костик</v>
      </c>
      <c r="AD29" s="14">
        <f>VLOOKUP(A:A,[1]TDSheet!$A:$AD,30,0)</f>
        <v>0</v>
      </c>
      <c r="AE29" s="14">
        <f t="shared" si="6"/>
        <v>0</v>
      </c>
      <c r="AF29" s="14">
        <f t="shared" si="7"/>
        <v>132</v>
      </c>
      <c r="AG29" s="14">
        <f t="shared" si="8"/>
        <v>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2849</v>
      </c>
      <c r="D30" s="8">
        <v>1012</v>
      </c>
      <c r="E30" s="8">
        <v>1558</v>
      </c>
      <c r="F30" s="8">
        <v>2295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1549</v>
      </c>
      <c r="J30" s="14">
        <f t="shared" si="2"/>
        <v>9</v>
      </c>
      <c r="K30" s="14">
        <f>VLOOKUP(A:A,[1]TDSheet!$A:$K,11,0)</f>
        <v>0</v>
      </c>
      <c r="L30" s="14">
        <f>VLOOKUP(A:A,[1]TDSheet!$A:$R,18,0)</f>
        <v>0</v>
      </c>
      <c r="M30" s="14">
        <f>VLOOKUP(A:A,[1]TDSheet!$A:$T,20,0)</f>
        <v>280</v>
      </c>
      <c r="N30" s="14"/>
      <c r="O30" s="14"/>
      <c r="P30" s="14"/>
      <c r="Q30" s="16"/>
      <c r="R30" s="16">
        <v>200</v>
      </c>
      <c r="S30" s="14">
        <f t="shared" si="3"/>
        <v>311.60000000000002</v>
      </c>
      <c r="T30" s="16"/>
      <c r="U30" s="17">
        <f t="shared" si="4"/>
        <v>8.9056482670089849</v>
      </c>
      <c r="V30" s="14">
        <f t="shared" si="5"/>
        <v>7.3652118100128368</v>
      </c>
      <c r="W30" s="14"/>
      <c r="X30" s="14"/>
      <c r="Y30" s="14">
        <f>VLOOKUP(A:A,[1]TDSheet!$A:$Y,25,0)</f>
        <v>167</v>
      </c>
      <c r="Z30" s="14">
        <f>VLOOKUP(A:A,[1]TDSheet!$A:$Z,26,0)</f>
        <v>106</v>
      </c>
      <c r="AA30" s="14">
        <f>VLOOKUP(A:A,[1]TDSheet!$A:$AA,27,0)</f>
        <v>268</v>
      </c>
      <c r="AB30" s="14">
        <f>VLOOKUP(A:A,[3]TDSheet!$A:$D,4,0)</f>
        <v>317</v>
      </c>
      <c r="AC30" s="14" t="str">
        <f>VLOOKUP(A:A,[1]TDSheet!$A:$AC,29,0)</f>
        <v>Костик</v>
      </c>
      <c r="AD30" s="14" t="str">
        <f>VLOOKUP(A:A,[1]TDSheet!$A:$AD,30,0)</f>
        <v>увел</v>
      </c>
      <c r="AE30" s="14">
        <f t="shared" si="6"/>
        <v>0</v>
      </c>
      <c r="AF30" s="14">
        <f t="shared" si="7"/>
        <v>80</v>
      </c>
      <c r="AG30" s="14">
        <f t="shared" si="8"/>
        <v>0</v>
      </c>
      <c r="AH30" s="14"/>
      <c r="AI30" s="14"/>
    </row>
    <row r="31" spans="1:35" s="1" customFormat="1" ht="11.1" customHeight="1" outlineLevel="1" x14ac:dyDescent="0.2">
      <c r="A31" s="7" t="s">
        <v>102</v>
      </c>
      <c r="B31" s="7" t="s">
        <v>9</v>
      </c>
      <c r="C31" s="8">
        <v>12.205</v>
      </c>
      <c r="D31" s="8">
        <v>34.040999999999997</v>
      </c>
      <c r="E31" s="8">
        <v>28.283999999999999</v>
      </c>
      <c r="F31" s="8">
        <v>15.962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28.35</v>
      </c>
      <c r="J31" s="14">
        <f t="shared" si="2"/>
        <v>-6.6000000000002501E-2</v>
      </c>
      <c r="K31" s="14">
        <f>VLOOKUP(A:A,[1]TDSheet!$A:$K,11,0)</f>
        <v>0</v>
      </c>
      <c r="L31" s="14">
        <f>VLOOKUP(A:A,[1]TDSheet!$A:$R,18,0)</f>
        <v>0</v>
      </c>
      <c r="M31" s="14">
        <f>VLOOKUP(A:A,[1]TDSheet!$A:$T,20,0)</f>
        <v>40</v>
      </c>
      <c r="N31" s="14"/>
      <c r="O31" s="14"/>
      <c r="P31" s="14"/>
      <c r="Q31" s="16"/>
      <c r="R31" s="16"/>
      <c r="S31" s="14">
        <f t="shared" si="3"/>
        <v>5.6567999999999996</v>
      </c>
      <c r="T31" s="16"/>
      <c r="U31" s="17">
        <f t="shared" si="4"/>
        <v>9.8928722952906245</v>
      </c>
      <c r="V31" s="14">
        <f t="shared" si="5"/>
        <v>2.8217366709093481</v>
      </c>
      <c r="W31" s="14"/>
      <c r="X31" s="14"/>
      <c r="Y31" s="14">
        <f>VLOOKUP(A:A,[1]TDSheet!$A:$Y,25,0)</f>
        <v>5.1530000000000005</v>
      </c>
      <c r="Z31" s="14">
        <f>VLOOKUP(A:A,[1]TDSheet!$A:$Z,26,0)</f>
        <v>7.0968</v>
      </c>
      <c r="AA31" s="14">
        <f>VLOOKUP(A:A,[1]TDSheet!$A:$AA,27,0)</f>
        <v>4.3146000000000004</v>
      </c>
      <c r="AB31" s="14">
        <v>0</v>
      </c>
      <c r="AC31" s="14" t="str">
        <f>VLOOKUP(A:A,[1]TDSheet!$A:$AC,29,0)</f>
        <v>увел</v>
      </c>
      <c r="AD31" s="14" t="str">
        <f>VLOOKUP(A:A,[1]TDSheet!$A:$AD,30,0)</f>
        <v>костик</v>
      </c>
      <c r="AE31" s="14">
        <f t="shared" si="6"/>
        <v>0</v>
      </c>
      <c r="AF31" s="14">
        <f t="shared" si="7"/>
        <v>0</v>
      </c>
      <c r="AG31" s="14">
        <f t="shared" si="8"/>
        <v>0</v>
      </c>
      <c r="AH31" s="14"/>
      <c r="AI31" s="14"/>
    </row>
    <row r="32" spans="1:35" s="1" customFormat="1" ht="11.1" customHeight="1" outlineLevel="1" x14ac:dyDescent="0.2">
      <c r="A32" s="7" t="s">
        <v>34</v>
      </c>
      <c r="B32" s="7" t="s">
        <v>8</v>
      </c>
      <c r="C32" s="8">
        <v>212</v>
      </c>
      <c r="D32" s="8">
        <v>530</v>
      </c>
      <c r="E32" s="8">
        <v>392</v>
      </c>
      <c r="F32" s="8">
        <v>346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397</v>
      </c>
      <c r="J32" s="14">
        <f t="shared" si="2"/>
        <v>-5</v>
      </c>
      <c r="K32" s="14">
        <f>VLOOKUP(A:A,[1]TDSheet!$A:$K,11,0)</f>
        <v>0</v>
      </c>
      <c r="L32" s="14">
        <f>VLOOKUP(A:A,[1]TDSheet!$A:$R,18,0)</f>
        <v>0</v>
      </c>
      <c r="M32" s="14">
        <f>VLOOKUP(A:A,[1]TDSheet!$A:$T,20,0)</f>
        <v>160</v>
      </c>
      <c r="N32" s="14"/>
      <c r="O32" s="14"/>
      <c r="P32" s="14"/>
      <c r="Q32" s="16"/>
      <c r="R32" s="16">
        <v>120</v>
      </c>
      <c r="S32" s="14">
        <f t="shared" si="3"/>
        <v>78.400000000000006</v>
      </c>
      <c r="T32" s="16"/>
      <c r="U32" s="17">
        <f t="shared" si="4"/>
        <v>7.9846938775510194</v>
      </c>
      <c r="V32" s="14">
        <f t="shared" si="5"/>
        <v>4.4132653061224483</v>
      </c>
      <c r="W32" s="14"/>
      <c r="X32" s="14"/>
      <c r="Y32" s="14">
        <f>VLOOKUP(A:A,[1]TDSheet!$A:$Y,25,0)</f>
        <v>67.8</v>
      </c>
      <c r="Z32" s="14">
        <f>VLOOKUP(A:A,[1]TDSheet!$A:$Z,26,0)</f>
        <v>87.4</v>
      </c>
      <c r="AA32" s="14">
        <f>VLOOKUP(A:A,[1]TDSheet!$A:$AA,27,0)</f>
        <v>81.8</v>
      </c>
      <c r="AB32" s="14">
        <f>VLOOKUP(A:A,[3]TDSheet!$A:$D,4,0)</f>
        <v>57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6"/>
        <v>0</v>
      </c>
      <c r="AF32" s="14">
        <f t="shared" si="7"/>
        <v>36</v>
      </c>
      <c r="AG32" s="14">
        <f t="shared" si="8"/>
        <v>0</v>
      </c>
      <c r="AH32" s="14"/>
      <c r="AI32" s="14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650</v>
      </c>
      <c r="D33" s="8">
        <v>620</v>
      </c>
      <c r="E33" s="8">
        <v>606</v>
      </c>
      <c r="F33" s="8">
        <v>646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620</v>
      </c>
      <c r="J33" s="14">
        <f t="shared" si="2"/>
        <v>-14</v>
      </c>
      <c r="K33" s="14">
        <f>VLOOKUP(A:A,[1]TDSheet!$A:$K,11,0)</f>
        <v>0</v>
      </c>
      <c r="L33" s="14">
        <f>VLOOKUP(A:A,[1]TDSheet!$A:$R,18,0)</f>
        <v>0</v>
      </c>
      <c r="M33" s="14">
        <f>VLOOKUP(A:A,[1]TDSheet!$A:$T,20,0)</f>
        <v>180</v>
      </c>
      <c r="N33" s="14"/>
      <c r="O33" s="14"/>
      <c r="P33" s="14"/>
      <c r="Q33" s="16"/>
      <c r="R33" s="16">
        <v>160</v>
      </c>
      <c r="S33" s="14">
        <f t="shared" si="3"/>
        <v>121.2</v>
      </c>
      <c r="T33" s="16"/>
      <c r="U33" s="17">
        <f t="shared" si="4"/>
        <v>8.1353135313531357</v>
      </c>
      <c r="V33" s="14">
        <f t="shared" si="5"/>
        <v>5.33003300330033</v>
      </c>
      <c r="W33" s="14"/>
      <c r="X33" s="14"/>
      <c r="Y33" s="14">
        <f>VLOOKUP(A:A,[1]TDSheet!$A:$Y,25,0)</f>
        <v>135.6</v>
      </c>
      <c r="Z33" s="14">
        <f>VLOOKUP(A:A,[1]TDSheet!$A:$Z,26,0)</f>
        <v>169.8</v>
      </c>
      <c r="AA33" s="14">
        <f>VLOOKUP(A:A,[1]TDSheet!$A:$AA,27,0)</f>
        <v>121.2</v>
      </c>
      <c r="AB33" s="14">
        <f>VLOOKUP(A:A,[3]TDSheet!$A:$D,4,0)</f>
        <v>89</v>
      </c>
      <c r="AC33" s="14" t="str">
        <f>VLOOKUP(A:A,[1]TDSheet!$A:$AC,29,0)</f>
        <v>костик</v>
      </c>
      <c r="AD33" s="14" t="e">
        <f>VLOOKUP(A:A,[1]TDSheet!$A:$AD,30,0)</f>
        <v>#N/A</v>
      </c>
      <c r="AE33" s="14">
        <f t="shared" si="6"/>
        <v>0</v>
      </c>
      <c r="AF33" s="14">
        <f t="shared" si="7"/>
        <v>48</v>
      </c>
      <c r="AG33" s="14">
        <f t="shared" si="8"/>
        <v>0</v>
      </c>
      <c r="AH33" s="14"/>
      <c r="AI33" s="14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620</v>
      </c>
      <c r="D34" s="8">
        <v>186</v>
      </c>
      <c r="E34" s="8">
        <v>580</v>
      </c>
      <c r="F34" s="8">
        <v>212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587</v>
      </c>
      <c r="J34" s="14">
        <f t="shared" si="2"/>
        <v>-7</v>
      </c>
      <c r="K34" s="14">
        <f>VLOOKUP(A:A,[1]TDSheet!$A:$K,11,0)</f>
        <v>0</v>
      </c>
      <c r="L34" s="14">
        <f>VLOOKUP(A:A,[1]TDSheet!$A:$R,18,0)</f>
        <v>0</v>
      </c>
      <c r="M34" s="14">
        <f>VLOOKUP(A:A,[1]TDSheet!$A:$T,20,0)</f>
        <v>480</v>
      </c>
      <c r="N34" s="14"/>
      <c r="O34" s="14"/>
      <c r="P34" s="14"/>
      <c r="Q34" s="16"/>
      <c r="R34" s="16">
        <v>240</v>
      </c>
      <c r="S34" s="14">
        <f t="shared" si="3"/>
        <v>116</v>
      </c>
      <c r="T34" s="16"/>
      <c r="U34" s="17">
        <f t="shared" si="4"/>
        <v>8.0344827586206904</v>
      </c>
      <c r="V34" s="14">
        <f t="shared" si="5"/>
        <v>1.8275862068965518</v>
      </c>
      <c r="W34" s="14"/>
      <c r="X34" s="14"/>
      <c r="Y34" s="14">
        <f>VLOOKUP(A:A,[1]TDSheet!$A:$Y,25,0)</f>
        <v>93.2</v>
      </c>
      <c r="Z34" s="14">
        <f>VLOOKUP(A:A,[1]TDSheet!$A:$Z,26,0)</f>
        <v>133.19999999999999</v>
      </c>
      <c r="AA34" s="14">
        <f>VLOOKUP(A:A,[1]TDSheet!$A:$AA,27,0)</f>
        <v>73.2</v>
      </c>
      <c r="AB34" s="14">
        <f>VLOOKUP(A:A,[3]TDSheet!$A:$D,4,0)</f>
        <v>79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6"/>
        <v>0</v>
      </c>
      <c r="AF34" s="14">
        <f t="shared" si="7"/>
        <v>21.599999999999998</v>
      </c>
      <c r="AG34" s="14">
        <f t="shared" si="8"/>
        <v>0</v>
      </c>
      <c r="AH34" s="14"/>
      <c r="AI34" s="14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127</v>
      </c>
      <c r="D35" s="8">
        <v>201</v>
      </c>
      <c r="E35" s="8">
        <v>191</v>
      </c>
      <c r="F35" s="8">
        <v>134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204</v>
      </c>
      <c r="J35" s="14">
        <f t="shared" si="2"/>
        <v>-13</v>
      </c>
      <c r="K35" s="14">
        <f>VLOOKUP(A:A,[1]TDSheet!$A:$K,11,0)</f>
        <v>0</v>
      </c>
      <c r="L35" s="14">
        <f>VLOOKUP(A:A,[1]TDSheet!$A:$R,18,0)</f>
        <v>0</v>
      </c>
      <c r="M35" s="14">
        <f>VLOOKUP(A:A,[1]TDSheet!$A:$T,20,0)</f>
        <v>120</v>
      </c>
      <c r="N35" s="14"/>
      <c r="O35" s="14"/>
      <c r="P35" s="14"/>
      <c r="Q35" s="16"/>
      <c r="R35" s="16">
        <v>40</v>
      </c>
      <c r="S35" s="14">
        <f t="shared" si="3"/>
        <v>38.200000000000003</v>
      </c>
      <c r="T35" s="16"/>
      <c r="U35" s="17">
        <f t="shared" si="4"/>
        <v>7.6963350785340312</v>
      </c>
      <c r="V35" s="14">
        <f t="shared" si="5"/>
        <v>3.5078534031413611</v>
      </c>
      <c r="W35" s="14"/>
      <c r="X35" s="14"/>
      <c r="Y35" s="14">
        <f>VLOOKUP(A:A,[1]TDSheet!$A:$Y,25,0)</f>
        <v>26</v>
      </c>
      <c r="Z35" s="14">
        <f>VLOOKUP(A:A,[1]TDSheet!$A:$Z,26,0)</f>
        <v>35.6</v>
      </c>
      <c r="AA35" s="14">
        <f>VLOOKUP(A:A,[1]TDSheet!$A:$AA,27,0)</f>
        <v>35.799999999999997</v>
      </c>
      <c r="AB35" s="14">
        <f>VLOOKUP(A:A,[3]TDSheet!$A:$D,4,0)</f>
        <v>31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6"/>
        <v>0</v>
      </c>
      <c r="AF35" s="14">
        <f t="shared" si="7"/>
        <v>3.5999999999999996</v>
      </c>
      <c r="AG35" s="14">
        <f t="shared" si="8"/>
        <v>0</v>
      </c>
      <c r="AH35" s="14"/>
      <c r="AI35" s="14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316</v>
      </c>
      <c r="D36" s="8">
        <v>418</v>
      </c>
      <c r="E36" s="8">
        <v>667</v>
      </c>
      <c r="F36" s="8">
        <v>60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672</v>
      </c>
      <c r="J36" s="14">
        <f t="shared" si="2"/>
        <v>-5</v>
      </c>
      <c r="K36" s="14">
        <f>VLOOKUP(A:A,[1]TDSheet!$A:$K,11,0)</f>
        <v>0</v>
      </c>
      <c r="L36" s="14">
        <f>VLOOKUP(A:A,[1]TDSheet!$A:$R,18,0)</f>
        <v>0</v>
      </c>
      <c r="M36" s="14">
        <f>VLOOKUP(A:A,[1]TDSheet!$A:$T,20,0)</f>
        <v>480</v>
      </c>
      <c r="N36" s="14"/>
      <c r="O36" s="14"/>
      <c r="P36" s="14"/>
      <c r="Q36" s="16"/>
      <c r="R36" s="16">
        <v>400</v>
      </c>
      <c r="S36" s="14">
        <f t="shared" si="3"/>
        <v>133.4</v>
      </c>
      <c r="T36" s="16"/>
      <c r="U36" s="17">
        <f t="shared" si="4"/>
        <v>7.0464767616191901</v>
      </c>
      <c r="V36" s="14">
        <f t="shared" si="5"/>
        <v>0.4497751124437781</v>
      </c>
      <c r="W36" s="14"/>
      <c r="X36" s="14"/>
      <c r="Y36" s="14">
        <f>VLOOKUP(A:A,[1]TDSheet!$A:$Y,25,0)</f>
        <v>94.6</v>
      </c>
      <c r="Z36" s="14">
        <f>VLOOKUP(A:A,[1]TDSheet!$A:$Z,26,0)</f>
        <v>96.8</v>
      </c>
      <c r="AA36" s="14">
        <f>VLOOKUP(A:A,[1]TDSheet!$A:$AA,27,0)</f>
        <v>82</v>
      </c>
      <c r="AB36" s="14">
        <f>VLOOKUP(A:A,[3]TDSheet!$A:$D,4,0)</f>
        <v>124</v>
      </c>
      <c r="AC36" s="14">
        <f>VLOOKUP(A:A,[1]TDSheet!$A:$AC,29,0)</f>
        <v>0</v>
      </c>
      <c r="AD36" s="14">
        <f>VLOOKUP(A:A,[1]TDSheet!$A:$AD,30,0)</f>
        <v>0</v>
      </c>
      <c r="AE36" s="14">
        <f t="shared" si="6"/>
        <v>0</v>
      </c>
      <c r="AF36" s="14">
        <f t="shared" si="7"/>
        <v>36</v>
      </c>
      <c r="AG36" s="14">
        <f t="shared" si="8"/>
        <v>0</v>
      </c>
      <c r="AH36" s="14"/>
      <c r="AI36" s="14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90</v>
      </c>
      <c r="D37" s="8">
        <v>253</v>
      </c>
      <c r="E37" s="8">
        <v>181</v>
      </c>
      <c r="F37" s="8">
        <v>153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190</v>
      </c>
      <c r="J37" s="14">
        <f t="shared" si="2"/>
        <v>-9</v>
      </c>
      <c r="K37" s="14">
        <f>VLOOKUP(A:A,[1]TDSheet!$A:$K,11,0)</f>
        <v>0</v>
      </c>
      <c r="L37" s="14">
        <f>VLOOKUP(A:A,[1]TDSheet!$A:$R,18,0)</f>
        <v>0</v>
      </c>
      <c r="M37" s="14">
        <f>VLOOKUP(A:A,[1]TDSheet!$A:$T,20,0)</f>
        <v>120</v>
      </c>
      <c r="N37" s="14"/>
      <c r="O37" s="14"/>
      <c r="P37" s="14"/>
      <c r="Q37" s="16"/>
      <c r="R37" s="16">
        <v>40</v>
      </c>
      <c r="S37" s="14">
        <f t="shared" si="3"/>
        <v>36.200000000000003</v>
      </c>
      <c r="T37" s="16"/>
      <c r="U37" s="17">
        <f t="shared" si="4"/>
        <v>8.6464088397790047</v>
      </c>
      <c r="V37" s="14">
        <f t="shared" si="5"/>
        <v>4.2265193370165743</v>
      </c>
      <c r="W37" s="14"/>
      <c r="X37" s="14"/>
      <c r="Y37" s="14">
        <f>VLOOKUP(A:A,[1]TDSheet!$A:$Y,25,0)</f>
        <v>37.6</v>
      </c>
      <c r="Z37" s="14">
        <f>VLOOKUP(A:A,[1]TDSheet!$A:$Z,26,0)</f>
        <v>32.6</v>
      </c>
      <c r="AA37" s="14">
        <f>VLOOKUP(A:A,[1]TDSheet!$A:$AA,27,0)</f>
        <v>35</v>
      </c>
      <c r="AB37" s="14">
        <f>VLOOKUP(A:A,[3]TDSheet!$A:$D,4,0)</f>
        <v>36</v>
      </c>
      <c r="AC37" s="14" t="str">
        <f>VLOOKUP(A:A,[1]TDSheet!$A:$AC,29,0)</f>
        <v>м30з</v>
      </c>
      <c r="AD37" s="14" t="str">
        <f>VLOOKUP(A:A,[1]TDSheet!$A:$AD,30,0)</f>
        <v>м30з</v>
      </c>
      <c r="AE37" s="14">
        <f t="shared" si="6"/>
        <v>0</v>
      </c>
      <c r="AF37" s="14">
        <f t="shared" si="7"/>
        <v>16</v>
      </c>
      <c r="AG37" s="14">
        <f t="shared" si="8"/>
        <v>0</v>
      </c>
      <c r="AH37" s="14"/>
      <c r="AI37" s="14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128</v>
      </c>
      <c r="D38" s="8">
        <v>647</v>
      </c>
      <c r="E38" s="8">
        <v>372</v>
      </c>
      <c r="F38" s="8">
        <v>397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374</v>
      </c>
      <c r="J38" s="14">
        <f t="shared" si="2"/>
        <v>-2</v>
      </c>
      <c r="K38" s="14">
        <f>VLOOKUP(A:A,[1]TDSheet!$A:$K,11,0)</f>
        <v>0</v>
      </c>
      <c r="L38" s="14">
        <f>VLOOKUP(A:A,[1]TDSheet!$A:$R,18,0)</f>
        <v>0</v>
      </c>
      <c r="M38" s="14">
        <f>VLOOKUP(A:A,[1]TDSheet!$A:$T,20,0)</f>
        <v>40</v>
      </c>
      <c r="N38" s="14"/>
      <c r="O38" s="14"/>
      <c r="P38" s="14"/>
      <c r="Q38" s="16"/>
      <c r="R38" s="16">
        <v>160</v>
      </c>
      <c r="S38" s="14">
        <f t="shared" si="3"/>
        <v>74.400000000000006</v>
      </c>
      <c r="T38" s="16"/>
      <c r="U38" s="17">
        <f t="shared" si="4"/>
        <v>8.0241935483870961</v>
      </c>
      <c r="V38" s="14">
        <f t="shared" si="5"/>
        <v>5.336021505376344</v>
      </c>
      <c r="W38" s="14"/>
      <c r="X38" s="14"/>
      <c r="Y38" s="14">
        <f>VLOOKUP(A:A,[1]TDSheet!$A:$Y,25,0)</f>
        <v>73</v>
      </c>
      <c r="Z38" s="14">
        <f>VLOOKUP(A:A,[1]TDSheet!$A:$Z,26,0)</f>
        <v>73</v>
      </c>
      <c r="AA38" s="14">
        <f>VLOOKUP(A:A,[1]TDSheet!$A:$AA,27,0)</f>
        <v>84.8</v>
      </c>
      <c r="AB38" s="14">
        <f>VLOOKUP(A:A,[3]TDSheet!$A:$D,4,0)</f>
        <v>95</v>
      </c>
      <c r="AC38" s="14" t="str">
        <f>VLOOKUP(A:A,[1]TDSheet!$A:$AC,29,0)</f>
        <v>м135з</v>
      </c>
      <c r="AD38" s="14" t="str">
        <f>VLOOKUP(A:A,[1]TDSheet!$A:$AD,30,0)</f>
        <v>м135з</v>
      </c>
      <c r="AE38" s="14">
        <f t="shared" si="6"/>
        <v>0</v>
      </c>
      <c r="AF38" s="14">
        <f t="shared" si="7"/>
        <v>64</v>
      </c>
      <c r="AG38" s="14">
        <f t="shared" si="8"/>
        <v>0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486</v>
      </c>
      <c r="D39" s="8">
        <v>133</v>
      </c>
      <c r="E39" s="8">
        <v>395</v>
      </c>
      <c r="F39" s="8">
        <v>218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393</v>
      </c>
      <c r="J39" s="14">
        <f t="shared" si="2"/>
        <v>2</v>
      </c>
      <c r="K39" s="14">
        <f>VLOOKUP(A:A,[1]TDSheet!$A:$K,11,0)</f>
        <v>0</v>
      </c>
      <c r="L39" s="14">
        <f>VLOOKUP(A:A,[1]TDSheet!$A:$R,18,0)</f>
        <v>0</v>
      </c>
      <c r="M39" s="14">
        <f>VLOOKUP(A:A,[1]TDSheet!$A:$T,20,0)</f>
        <v>280</v>
      </c>
      <c r="N39" s="14"/>
      <c r="O39" s="14"/>
      <c r="P39" s="14"/>
      <c r="Q39" s="16"/>
      <c r="R39" s="16">
        <v>120</v>
      </c>
      <c r="S39" s="14">
        <f t="shared" si="3"/>
        <v>79</v>
      </c>
      <c r="T39" s="16"/>
      <c r="U39" s="17">
        <f t="shared" si="4"/>
        <v>7.8227848101265822</v>
      </c>
      <c r="V39" s="14">
        <f t="shared" si="5"/>
        <v>2.759493670886076</v>
      </c>
      <c r="W39" s="14"/>
      <c r="X39" s="14"/>
      <c r="Y39" s="14">
        <f>VLOOKUP(A:A,[1]TDSheet!$A:$Y,25,0)</f>
        <v>39.799999999999997</v>
      </c>
      <c r="Z39" s="14">
        <f>VLOOKUP(A:A,[1]TDSheet!$A:$Z,26,0)</f>
        <v>96.8</v>
      </c>
      <c r="AA39" s="14">
        <f>VLOOKUP(A:A,[1]TDSheet!$A:$AA,27,0)</f>
        <v>48.2</v>
      </c>
      <c r="AB39" s="14">
        <f>VLOOKUP(A:A,[3]TDSheet!$A:$D,4,0)</f>
        <v>54</v>
      </c>
      <c r="AC39" s="14" t="str">
        <f>VLOOKUP(A:A,[1]TDSheet!$A:$AC,29,0)</f>
        <v>костик</v>
      </c>
      <c r="AD39" s="14" t="e">
        <f>VLOOKUP(A:A,[1]TDSheet!$A:$AD,30,0)</f>
        <v>#N/A</v>
      </c>
      <c r="AE39" s="14">
        <f t="shared" si="6"/>
        <v>0</v>
      </c>
      <c r="AF39" s="14">
        <f t="shared" si="7"/>
        <v>18</v>
      </c>
      <c r="AG39" s="14">
        <f t="shared" si="8"/>
        <v>0</v>
      </c>
      <c r="AH39" s="14"/>
      <c r="AI39" s="14"/>
    </row>
    <row r="40" spans="1:35" s="1" customFormat="1" ht="11.1" customHeight="1" outlineLevel="1" x14ac:dyDescent="0.2">
      <c r="A40" s="7" t="s">
        <v>42</v>
      </c>
      <c r="B40" s="7" t="s">
        <v>9</v>
      </c>
      <c r="C40" s="8">
        <v>165.523</v>
      </c>
      <c r="D40" s="8">
        <v>637.30999999999995</v>
      </c>
      <c r="E40" s="8">
        <v>437.63200000000001</v>
      </c>
      <c r="F40" s="8">
        <v>341.19799999999998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441.9</v>
      </c>
      <c r="J40" s="14">
        <f t="shared" si="2"/>
        <v>-4.2679999999999723</v>
      </c>
      <c r="K40" s="14">
        <f>VLOOKUP(A:A,[1]TDSheet!$A:$K,11,0)</f>
        <v>0</v>
      </c>
      <c r="L40" s="14">
        <f>VLOOKUP(A:A,[1]TDSheet!$A:$R,18,0)</f>
        <v>0</v>
      </c>
      <c r="M40" s="14">
        <f>VLOOKUP(A:A,[1]TDSheet!$A:$T,20,0)</f>
        <v>60</v>
      </c>
      <c r="N40" s="14"/>
      <c r="O40" s="14"/>
      <c r="P40" s="14"/>
      <c r="Q40" s="16"/>
      <c r="R40" s="16">
        <v>300</v>
      </c>
      <c r="S40" s="14">
        <f t="shared" si="3"/>
        <v>87.526399999999995</v>
      </c>
      <c r="T40" s="16"/>
      <c r="U40" s="17">
        <f t="shared" si="4"/>
        <v>8.0112743126645221</v>
      </c>
      <c r="V40" s="14">
        <f t="shared" si="5"/>
        <v>3.8982295627376424</v>
      </c>
      <c r="W40" s="14"/>
      <c r="X40" s="14"/>
      <c r="Y40" s="14">
        <f>VLOOKUP(A:A,[1]TDSheet!$A:$Y,25,0)</f>
        <v>85.653999999999996</v>
      </c>
      <c r="Z40" s="14">
        <f>VLOOKUP(A:A,[1]TDSheet!$A:$Z,26,0)</f>
        <v>78.359400000000008</v>
      </c>
      <c r="AA40" s="14">
        <f>VLOOKUP(A:A,[1]TDSheet!$A:$AA,27,0)</f>
        <v>84.344999999999999</v>
      </c>
      <c r="AB40" s="14">
        <f>VLOOKUP(A:A,[3]TDSheet!$A:$D,4,0)</f>
        <v>127.30800000000001</v>
      </c>
      <c r="AC40" s="14">
        <f>VLOOKUP(A:A,[1]TDSheet!$A:$AC,29,0)</f>
        <v>0</v>
      </c>
      <c r="AD40" s="14">
        <f>VLOOKUP(A:A,[1]TDSheet!$A:$AD,30,0)</f>
        <v>0</v>
      </c>
      <c r="AE40" s="14">
        <f t="shared" si="6"/>
        <v>0</v>
      </c>
      <c r="AF40" s="14">
        <f t="shared" si="7"/>
        <v>300</v>
      </c>
      <c r="AG40" s="14">
        <f t="shared" si="8"/>
        <v>0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353</v>
      </c>
      <c r="D41" s="8">
        <v>333</v>
      </c>
      <c r="E41" s="8">
        <v>514</v>
      </c>
      <c r="F41" s="8">
        <v>120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526</v>
      </c>
      <c r="J41" s="14">
        <f t="shared" si="2"/>
        <v>-12</v>
      </c>
      <c r="K41" s="14">
        <f>VLOOKUP(A:A,[1]TDSheet!$A:$K,11,0)</f>
        <v>0</v>
      </c>
      <c r="L41" s="14">
        <f>VLOOKUP(A:A,[1]TDSheet!$A:$R,18,0)</f>
        <v>0</v>
      </c>
      <c r="M41" s="14">
        <f>VLOOKUP(A:A,[1]TDSheet!$A:$T,20,0)</f>
        <v>480</v>
      </c>
      <c r="N41" s="14"/>
      <c r="O41" s="14"/>
      <c r="P41" s="14"/>
      <c r="Q41" s="16"/>
      <c r="R41" s="16">
        <v>240</v>
      </c>
      <c r="S41" s="14">
        <f t="shared" si="3"/>
        <v>102.8</v>
      </c>
      <c r="T41" s="16"/>
      <c r="U41" s="17">
        <f t="shared" si="4"/>
        <v>8.1712062256809332</v>
      </c>
      <c r="V41" s="14">
        <f t="shared" si="5"/>
        <v>1.1673151750972763</v>
      </c>
      <c r="W41" s="14"/>
      <c r="X41" s="14"/>
      <c r="Y41" s="14">
        <f>VLOOKUP(A:A,[1]TDSheet!$A:$Y,25,0)</f>
        <v>87</v>
      </c>
      <c r="Z41" s="14">
        <f>VLOOKUP(A:A,[1]TDSheet!$A:$Z,26,0)</f>
        <v>86</v>
      </c>
      <c r="AA41" s="14">
        <f>VLOOKUP(A:A,[1]TDSheet!$A:$AA,27,0)</f>
        <v>68.599999999999994</v>
      </c>
      <c r="AB41" s="14">
        <f>VLOOKUP(A:A,[3]TDSheet!$A:$D,4,0)</f>
        <v>114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6"/>
        <v>0</v>
      </c>
      <c r="AF41" s="14">
        <f t="shared" si="7"/>
        <v>96</v>
      </c>
      <c r="AG41" s="14">
        <f t="shared" si="8"/>
        <v>0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240</v>
      </c>
      <c r="D42" s="8">
        <v>811</v>
      </c>
      <c r="E42" s="8">
        <v>539</v>
      </c>
      <c r="F42" s="8">
        <v>497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554</v>
      </c>
      <c r="J42" s="14">
        <f t="shared" si="2"/>
        <v>-15</v>
      </c>
      <c r="K42" s="14">
        <f>VLOOKUP(A:A,[1]TDSheet!$A:$K,11,0)</f>
        <v>0</v>
      </c>
      <c r="L42" s="14">
        <f>VLOOKUP(A:A,[1]TDSheet!$A:$R,18,0)</f>
        <v>0</v>
      </c>
      <c r="M42" s="14">
        <f>VLOOKUP(A:A,[1]TDSheet!$A:$T,20,0)</f>
        <v>160</v>
      </c>
      <c r="N42" s="14"/>
      <c r="O42" s="14"/>
      <c r="P42" s="14"/>
      <c r="Q42" s="16"/>
      <c r="R42" s="16">
        <v>240</v>
      </c>
      <c r="S42" s="14">
        <f t="shared" si="3"/>
        <v>107.8</v>
      </c>
      <c r="T42" s="16"/>
      <c r="U42" s="17">
        <f t="shared" si="4"/>
        <v>8.3209647495361789</v>
      </c>
      <c r="V42" s="14">
        <f t="shared" si="5"/>
        <v>4.6103896103896105</v>
      </c>
      <c r="W42" s="14"/>
      <c r="X42" s="14"/>
      <c r="Y42" s="14">
        <f>VLOOKUP(A:A,[1]TDSheet!$A:$Y,25,0)</f>
        <v>101.8</v>
      </c>
      <c r="Z42" s="14">
        <f>VLOOKUP(A:A,[1]TDSheet!$A:$Z,26,0)</f>
        <v>104.6</v>
      </c>
      <c r="AA42" s="14">
        <f>VLOOKUP(A:A,[1]TDSheet!$A:$AA,27,0)</f>
        <v>110.6</v>
      </c>
      <c r="AB42" s="14">
        <f>VLOOKUP(A:A,[3]TDSheet!$A:$D,4,0)</f>
        <v>99</v>
      </c>
      <c r="AC42" s="14" t="str">
        <f>VLOOKUP(A:A,[1]TDSheet!$A:$AC,29,0)</f>
        <v>м43з</v>
      </c>
      <c r="AD42" s="14" t="str">
        <f>VLOOKUP(A:A,[1]TDSheet!$A:$AD,30,0)</f>
        <v>м43з</v>
      </c>
      <c r="AE42" s="14">
        <f t="shared" si="6"/>
        <v>0</v>
      </c>
      <c r="AF42" s="14">
        <f t="shared" si="7"/>
        <v>96</v>
      </c>
      <c r="AG42" s="14">
        <f t="shared" si="8"/>
        <v>0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3632</v>
      </c>
      <c r="D43" s="8">
        <v>5775</v>
      </c>
      <c r="E43" s="8">
        <v>6292</v>
      </c>
      <c r="F43" s="8">
        <v>3046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6350</v>
      </c>
      <c r="J43" s="14">
        <f t="shared" si="2"/>
        <v>-58</v>
      </c>
      <c r="K43" s="14">
        <f>VLOOKUP(A:A,[1]TDSheet!$A:$K,11,0)</f>
        <v>2000</v>
      </c>
      <c r="L43" s="14">
        <f>VLOOKUP(A:A,[1]TDSheet!$A:$R,18,0)</f>
        <v>1000</v>
      </c>
      <c r="M43" s="14">
        <f>VLOOKUP(A:A,[1]TDSheet!$A:$T,20,0)</f>
        <v>1800</v>
      </c>
      <c r="N43" s="14"/>
      <c r="O43" s="14"/>
      <c r="P43" s="14"/>
      <c r="Q43" s="16">
        <v>800</v>
      </c>
      <c r="R43" s="16">
        <v>2600</v>
      </c>
      <c r="S43" s="14">
        <f t="shared" si="3"/>
        <v>1258.4000000000001</v>
      </c>
      <c r="T43" s="16">
        <v>2600</v>
      </c>
      <c r="U43" s="17">
        <f t="shared" si="4"/>
        <v>11.002860775588047</v>
      </c>
      <c r="V43" s="14">
        <f t="shared" si="5"/>
        <v>2.420534011443102</v>
      </c>
      <c r="W43" s="14"/>
      <c r="X43" s="14"/>
      <c r="Y43" s="14">
        <f>VLOOKUP(A:A,[1]TDSheet!$A:$Y,25,0)</f>
        <v>1004.2</v>
      </c>
      <c r="Z43" s="14">
        <f>VLOOKUP(A:A,[1]TDSheet!$A:$Z,26,0)</f>
        <v>952.4</v>
      </c>
      <c r="AA43" s="14">
        <f>VLOOKUP(A:A,[1]TDSheet!$A:$AA,27,0)</f>
        <v>982.6</v>
      </c>
      <c r="AB43" s="14">
        <f>VLOOKUP(A:A,[3]TDSheet!$A:$D,4,0)</f>
        <v>1127</v>
      </c>
      <c r="AC43" s="14" t="str">
        <f>VLOOKUP(A:A,[1]TDSheet!$A:$AC,29,0)</f>
        <v>кор</v>
      </c>
      <c r="AD43" s="14" t="str">
        <f>VLOOKUP(A:A,[1]TDSheet!$A:$AD,30,0)</f>
        <v>кор</v>
      </c>
      <c r="AE43" s="14">
        <f t="shared" si="6"/>
        <v>320</v>
      </c>
      <c r="AF43" s="14">
        <f t="shared" si="7"/>
        <v>1040</v>
      </c>
      <c r="AG43" s="14">
        <f t="shared" si="8"/>
        <v>1040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849</v>
      </c>
      <c r="D44" s="8">
        <v>805</v>
      </c>
      <c r="E44" s="19">
        <v>1462</v>
      </c>
      <c r="F44" s="19">
        <v>165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1539</v>
      </c>
      <c r="J44" s="14">
        <f t="shared" si="2"/>
        <v>-77</v>
      </c>
      <c r="K44" s="14">
        <f>VLOOKUP(A:A,[1]TDSheet!$A:$K,11,0)</f>
        <v>0</v>
      </c>
      <c r="L44" s="14">
        <f>VLOOKUP(A:A,[1]TDSheet!$A:$R,18,0)</f>
        <v>0</v>
      </c>
      <c r="M44" s="14">
        <f>VLOOKUP(A:A,[1]TDSheet!$A:$T,20,0)</f>
        <v>1200</v>
      </c>
      <c r="N44" s="14"/>
      <c r="O44" s="14"/>
      <c r="P44" s="14"/>
      <c r="Q44" s="16">
        <v>400</v>
      </c>
      <c r="R44" s="16">
        <v>800</v>
      </c>
      <c r="S44" s="14">
        <f t="shared" si="3"/>
        <v>292.39999999999998</v>
      </c>
      <c r="T44" s="16"/>
      <c r="U44" s="17">
        <f t="shared" si="4"/>
        <v>8.7722298221614228</v>
      </c>
      <c r="V44" s="14">
        <f t="shared" si="5"/>
        <v>0.56429548563611498</v>
      </c>
      <c r="W44" s="14"/>
      <c r="X44" s="14"/>
      <c r="Y44" s="14">
        <f>VLOOKUP(A:A,[1]TDSheet!$A:$Y,25,0)</f>
        <v>222.6</v>
      </c>
      <c r="Z44" s="14">
        <f>VLOOKUP(A:A,[1]TDSheet!$A:$Z,26,0)</f>
        <v>231.6</v>
      </c>
      <c r="AA44" s="14">
        <f>VLOOKUP(A:A,[1]TDSheet!$A:$AA,27,0)</f>
        <v>215</v>
      </c>
      <c r="AB44" s="14">
        <f>VLOOKUP(A:A,[3]TDSheet!$A:$D,4,0)</f>
        <v>351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6"/>
        <v>200</v>
      </c>
      <c r="AF44" s="14">
        <f t="shared" si="7"/>
        <v>400</v>
      </c>
      <c r="AG44" s="14">
        <f t="shared" si="8"/>
        <v>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6</v>
      </c>
      <c r="D45" s="8">
        <v>249</v>
      </c>
      <c r="E45" s="8">
        <v>68</v>
      </c>
      <c r="F45" s="8">
        <v>168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93</v>
      </c>
      <c r="J45" s="14">
        <f t="shared" si="2"/>
        <v>-25</v>
      </c>
      <c r="K45" s="14">
        <f>VLOOKUP(A:A,[1]TDSheet!$A:$K,11,0)</f>
        <v>0</v>
      </c>
      <c r="L45" s="14">
        <f>VLOOKUP(A:A,[1]TDSheet!$A:$R,18,0)</f>
        <v>0</v>
      </c>
      <c r="M45" s="14">
        <f>VLOOKUP(A:A,[1]TDSheet!$A:$T,20,0)</f>
        <v>0</v>
      </c>
      <c r="N45" s="14"/>
      <c r="O45" s="14"/>
      <c r="P45" s="14"/>
      <c r="Q45" s="16"/>
      <c r="R45" s="16"/>
      <c r="S45" s="14">
        <f t="shared" si="3"/>
        <v>13.6</v>
      </c>
      <c r="T45" s="16"/>
      <c r="U45" s="17">
        <f t="shared" si="4"/>
        <v>12.352941176470589</v>
      </c>
      <c r="V45" s="14">
        <f t="shared" si="5"/>
        <v>12.352941176470589</v>
      </c>
      <c r="W45" s="14"/>
      <c r="X45" s="14"/>
      <c r="Y45" s="14">
        <f>VLOOKUP(A:A,[1]TDSheet!$A:$Y,25,0)</f>
        <v>13</v>
      </c>
      <c r="Z45" s="14">
        <f>VLOOKUP(A:A,[1]TDSheet!$A:$Z,26,0)</f>
        <v>15.6</v>
      </c>
      <c r="AA45" s="14">
        <f>VLOOKUP(A:A,[1]TDSheet!$A:$AA,27,0)</f>
        <v>23.6</v>
      </c>
      <c r="AB45" s="14">
        <f>VLOOKUP(A:A,[3]TDSheet!$A:$D,4,0)</f>
        <v>41</v>
      </c>
      <c r="AC45" s="14" t="str">
        <f>VLOOKUP(A:A,[1]TDSheet!$A:$AC,29,0)</f>
        <v>увел</v>
      </c>
      <c r="AD45" s="14" t="str">
        <f>VLOOKUP(A:A,[1]TDSheet!$A:$AD,30,0)</f>
        <v>увел</v>
      </c>
      <c r="AE45" s="14">
        <f t="shared" si="6"/>
        <v>0</v>
      </c>
      <c r="AF45" s="14">
        <f t="shared" si="7"/>
        <v>0</v>
      </c>
      <c r="AG45" s="14">
        <f t="shared" si="8"/>
        <v>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1183</v>
      </c>
      <c r="D46" s="8">
        <v>3045</v>
      </c>
      <c r="E46" s="8">
        <v>2454</v>
      </c>
      <c r="F46" s="8">
        <v>1751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2465</v>
      </c>
      <c r="J46" s="14">
        <f t="shared" si="2"/>
        <v>-11</v>
      </c>
      <c r="K46" s="14">
        <f>VLOOKUP(A:A,[1]TDSheet!$A:$K,11,0)</f>
        <v>0</v>
      </c>
      <c r="L46" s="14">
        <f>VLOOKUP(A:A,[1]TDSheet!$A:$R,18,0)</f>
        <v>600</v>
      </c>
      <c r="M46" s="14">
        <f>VLOOKUP(A:A,[1]TDSheet!$A:$T,20,0)</f>
        <v>600</v>
      </c>
      <c r="N46" s="14"/>
      <c r="O46" s="14"/>
      <c r="P46" s="14"/>
      <c r="Q46" s="16"/>
      <c r="R46" s="16">
        <v>1200</v>
      </c>
      <c r="S46" s="14">
        <f t="shared" si="3"/>
        <v>490.8</v>
      </c>
      <c r="T46" s="16">
        <v>800</v>
      </c>
      <c r="U46" s="17">
        <f t="shared" si="4"/>
        <v>10.087612061939691</v>
      </c>
      <c r="V46" s="14">
        <f t="shared" si="5"/>
        <v>3.5676446617766908</v>
      </c>
      <c r="W46" s="14"/>
      <c r="X46" s="14"/>
      <c r="Y46" s="14">
        <f>VLOOKUP(A:A,[1]TDSheet!$A:$Y,25,0)</f>
        <v>418.6</v>
      </c>
      <c r="Z46" s="14">
        <f>VLOOKUP(A:A,[1]TDSheet!$A:$Z,26,0)</f>
        <v>393.8</v>
      </c>
      <c r="AA46" s="14">
        <f>VLOOKUP(A:A,[1]TDSheet!$A:$AA,27,0)</f>
        <v>438</v>
      </c>
      <c r="AB46" s="14">
        <f>VLOOKUP(A:A,[3]TDSheet!$A:$D,4,0)</f>
        <v>433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>
        <f t="shared" si="6"/>
        <v>0</v>
      </c>
      <c r="AF46" s="14">
        <f t="shared" si="7"/>
        <v>480</v>
      </c>
      <c r="AG46" s="14">
        <f t="shared" si="8"/>
        <v>320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3454</v>
      </c>
      <c r="D47" s="8">
        <v>7309</v>
      </c>
      <c r="E47" s="8">
        <v>5853</v>
      </c>
      <c r="F47" s="8">
        <v>4823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5930</v>
      </c>
      <c r="J47" s="14">
        <f t="shared" si="2"/>
        <v>-77</v>
      </c>
      <c r="K47" s="14">
        <f>VLOOKUP(A:A,[1]TDSheet!$A:$K,11,0)</f>
        <v>1800</v>
      </c>
      <c r="L47" s="14">
        <f>VLOOKUP(A:A,[1]TDSheet!$A:$R,18,0)</f>
        <v>0</v>
      </c>
      <c r="M47" s="14">
        <f>VLOOKUP(A:A,[1]TDSheet!$A:$T,20,0)</f>
        <v>1000</v>
      </c>
      <c r="N47" s="14"/>
      <c r="O47" s="14"/>
      <c r="P47" s="14"/>
      <c r="Q47" s="16">
        <v>800</v>
      </c>
      <c r="R47" s="16">
        <v>2000</v>
      </c>
      <c r="S47" s="14">
        <f t="shared" si="3"/>
        <v>1170.5999999999999</v>
      </c>
      <c r="T47" s="16">
        <v>2400</v>
      </c>
      <c r="U47" s="17">
        <f t="shared" si="4"/>
        <v>10.954211515462157</v>
      </c>
      <c r="V47" s="14">
        <f t="shared" si="5"/>
        <v>4.1201093456347175</v>
      </c>
      <c r="W47" s="14"/>
      <c r="X47" s="14"/>
      <c r="Y47" s="14">
        <f>VLOOKUP(A:A,[1]TDSheet!$A:$Y,25,0)</f>
        <v>1152</v>
      </c>
      <c r="Z47" s="14">
        <f>VLOOKUP(A:A,[1]TDSheet!$A:$Z,26,0)</f>
        <v>1012.4</v>
      </c>
      <c r="AA47" s="14">
        <f>VLOOKUP(A:A,[1]TDSheet!$A:$AA,27,0)</f>
        <v>1060.4000000000001</v>
      </c>
      <c r="AB47" s="14">
        <f>VLOOKUP(A:A,[3]TDSheet!$A:$D,4,0)</f>
        <v>1259</v>
      </c>
      <c r="AC47" s="14" t="str">
        <f>VLOOKUP(A:A,[1]TDSheet!$A:$AC,29,0)</f>
        <v>кор</v>
      </c>
      <c r="AD47" s="14" t="str">
        <f>VLOOKUP(A:A,[1]TDSheet!$A:$AD,30,0)</f>
        <v>кор</v>
      </c>
      <c r="AE47" s="14">
        <f t="shared" si="6"/>
        <v>320</v>
      </c>
      <c r="AF47" s="14">
        <f t="shared" si="7"/>
        <v>800</v>
      </c>
      <c r="AG47" s="14">
        <f t="shared" si="8"/>
        <v>960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16</v>
      </c>
      <c r="D48" s="8">
        <v>138</v>
      </c>
      <c r="E48" s="8">
        <v>27</v>
      </c>
      <c r="F48" s="8">
        <v>109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38</v>
      </c>
      <c r="J48" s="14">
        <f t="shared" si="2"/>
        <v>-11</v>
      </c>
      <c r="K48" s="14">
        <f>VLOOKUP(A:A,[1]TDSheet!$A:$K,11,0)</f>
        <v>0</v>
      </c>
      <c r="L48" s="14">
        <f>VLOOKUP(A:A,[1]TDSheet!$A:$R,18,0)</f>
        <v>0</v>
      </c>
      <c r="M48" s="14">
        <f>VLOOKUP(A:A,[1]TDSheet!$A:$T,20,0)</f>
        <v>0</v>
      </c>
      <c r="N48" s="14"/>
      <c r="O48" s="14"/>
      <c r="P48" s="14"/>
      <c r="Q48" s="16"/>
      <c r="R48" s="16"/>
      <c r="S48" s="14">
        <f t="shared" si="3"/>
        <v>5.4</v>
      </c>
      <c r="T48" s="16"/>
      <c r="U48" s="17">
        <f t="shared" si="4"/>
        <v>20.185185185185183</v>
      </c>
      <c r="V48" s="14">
        <f t="shared" si="5"/>
        <v>20.185185185185183</v>
      </c>
      <c r="W48" s="14"/>
      <c r="X48" s="14"/>
      <c r="Y48" s="14">
        <f>VLOOKUP(A:A,[1]TDSheet!$A:$Y,25,0)</f>
        <v>15.2</v>
      </c>
      <c r="Z48" s="14">
        <f>VLOOKUP(A:A,[1]TDSheet!$A:$Z,26,0)</f>
        <v>14</v>
      </c>
      <c r="AA48" s="14">
        <f>VLOOKUP(A:A,[1]TDSheet!$A:$AA,27,0)</f>
        <v>20.8</v>
      </c>
      <c r="AB48" s="14">
        <f>VLOOKUP(A:A,[3]TDSheet!$A:$D,4,0)</f>
        <v>11</v>
      </c>
      <c r="AC48" s="14" t="str">
        <f>VLOOKUP(A:A,[1]TDSheet!$A:$AC,29,0)</f>
        <v>склад</v>
      </c>
      <c r="AD48" s="20" t="str">
        <f>VLOOKUP(A:A,[1]TDSheet!$A:$AD,30,0)</f>
        <v>увел</v>
      </c>
      <c r="AE48" s="14">
        <f t="shared" si="6"/>
        <v>0</v>
      </c>
      <c r="AF48" s="14">
        <f t="shared" si="7"/>
        <v>0</v>
      </c>
      <c r="AG48" s="14">
        <f t="shared" si="8"/>
        <v>0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842</v>
      </c>
      <c r="D49" s="8">
        <v>1390</v>
      </c>
      <c r="E49" s="8">
        <v>1644</v>
      </c>
      <c r="F49" s="8">
        <v>568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1653</v>
      </c>
      <c r="J49" s="14">
        <f t="shared" si="2"/>
        <v>-9</v>
      </c>
      <c r="K49" s="14">
        <f>VLOOKUP(A:A,[1]TDSheet!$A:$K,11,0)</f>
        <v>0</v>
      </c>
      <c r="L49" s="14">
        <f>VLOOKUP(A:A,[1]TDSheet!$A:$R,18,0)</f>
        <v>400</v>
      </c>
      <c r="M49" s="14">
        <f>VLOOKUP(A:A,[1]TDSheet!$A:$T,20,0)</f>
        <v>800</v>
      </c>
      <c r="N49" s="14"/>
      <c r="O49" s="14"/>
      <c r="P49" s="14"/>
      <c r="Q49" s="16"/>
      <c r="R49" s="16">
        <v>1000</v>
      </c>
      <c r="S49" s="14">
        <f t="shared" si="3"/>
        <v>328.8</v>
      </c>
      <c r="T49" s="16"/>
      <c r="U49" s="17">
        <f t="shared" si="4"/>
        <v>8.4184914841849139</v>
      </c>
      <c r="V49" s="14">
        <f t="shared" si="5"/>
        <v>1.7274939172749391</v>
      </c>
      <c r="W49" s="14"/>
      <c r="X49" s="14"/>
      <c r="Y49" s="14">
        <f>VLOOKUP(A:A,[1]TDSheet!$A:$Y,25,0)</f>
        <v>347.2</v>
      </c>
      <c r="Z49" s="14">
        <f>VLOOKUP(A:A,[1]TDSheet!$A:$Z,26,0)</f>
        <v>322</v>
      </c>
      <c r="AA49" s="14">
        <f>VLOOKUP(A:A,[1]TDSheet!$A:$AA,27,0)</f>
        <v>327.39999999999998</v>
      </c>
      <c r="AB49" s="14">
        <f>VLOOKUP(A:A,[3]TDSheet!$A:$D,4,0)</f>
        <v>367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6"/>
        <v>0</v>
      </c>
      <c r="AF49" s="14">
        <f t="shared" si="7"/>
        <v>300</v>
      </c>
      <c r="AG49" s="14">
        <f t="shared" si="8"/>
        <v>0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468</v>
      </c>
      <c r="D50" s="8">
        <v>268</v>
      </c>
      <c r="E50" s="8">
        <v>560</v>
      </c>
      <c r="F50" s="8">
        <v>160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574</v>
      </c>
      <c r="J50" s="14">
        <f t="shared" si="2"/>
        <v>-14</v>
      </c>
      <c r="K50" s="14">
        <f>VLOOKUP(A:A,[1]TDSheet!$A:$K,11,0)</f>
        <v>0</v>
      </c>
      <c r="L50" s="14">
        <f>VLOOKUP(A:A,[1]TDSheet!$A:$R,18,0)</f>
        <v>0</v>
      </c>
      <c r="M50" s="14">
        <f>VLOOKUP(A:A,[1]TDSheet!$A:$T,20,0)</f>
        <v>480</v>
      </c>
      <c r="N50" s="14"/>
      <c r="O50" s="14"/>
      <c r="P50" s="14"/>
      <c r="Q50" s="16"/>
      <c r="R50" s="16">
        <v>240</v>
      </c>
      <c r="S50" s="14">
        <f t="shared" si="3"/>
        <v>112</v>
      </c>
      <c r="T50" s="16"/>
      <c r="U50" s="17">
        <f t="shared" si="4"/>
        <v>7.8571428571428568</v>
      </c>
      <c r="V50" s="14">
        <f t="shared" si="5"/>
        <v>1.4285714285714286</v>
      </c>
      <c r="W50" s="14"/>
      <c r="X50" s="14"/>
      <c r="Y50" s="14">
        <f>VLOOKUP(A:A,[1]TDSheet!$A:$Y,25,0)</f>
        <v>48.6</v>
      </c>
      <c r="Z50" s="14">
        <f>VLOOKUP(A:A,[1]TDSheet!$A:$Z,26,0)</f>
        <v>103.4</v>
      </c>
      <c r="AA50" s="14">
        <f>VLOOKUP(A:A,[1]TDSheet!$A:$AA,27,0)</f>
        <v>62.4</v>
      </c>
      <c r="AB50" s="14">
        <f>VLOOKUP(A:A,[3]TDSheet!$A:$D,4,0)</f>
        <v>100</v>
      </c>
      <c r="AC50" s="14" t="str">
        <f>VLOOKUP(A:A,[1]TDSheet!$A:$AC,29,0)</f>
        <v>костик</v>
      </c>
      <c r="AD50" s="14" t="e">
        <f>VLOOKUP(A:A,[1]TDSheet!$A:$AD,30,0)</f>
        <v>#N/A</v>
      </c>
      <c r="AE50" s="14">
        <f t="shared" si="6"/>
        <v>0</v>
      </c>
      <c r="AF50" s="14">
        <f t="shared" si="7"/>
        <v>24</v>
      </c>
      <c r="AG50" s="14">
        <f t="shared" si="8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1224</v>
      </c>
      <c r="D51" s="8">
        <v>1858</v>
      </c>
      <c r="E51" s="8">
        <v>1650</v>
      </c>
      <c r="F51" s="8">
        <v>1398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1670</v>
      </c>
      <c r="J51" s="14">
        <f t="shared" si="2"/>
        <v>-20</v>
      </c>
      <c r="K51" s="14">
        <f>VLOOKUP(A:A,[1]TDSheet!$A:$K,11,0)</f>
        <v>0</v>
      </c>
      <c r="L51" s="14">
        <f>VLOOKUP(A:A,[1]TDSheet!$A:$R,18,0)</f>
        <v>0</v>
      </c>
      <c r="M51" s="14">
        <f>VLOOKUP(A:A,[1]TDSheet!$A:$T,20,0)</f>
        <v>560</v>
      </c>
      <c r="N51" s="14"/>
      <c r="O51" s="14"/>
      <c r="P51" s="14"/>
      <c r="Q51" s="16"/>
      <c r="R51" s="16">
        <v>840</v>
      </c>
      <c r="S51" s="14">
        <f t="shared" si="3"/>
        <v>330</v>
      </c>
      <c r="T51" s="16"/>
      <c r="U51" s="17">
        <f t="shared" si="4"/>
        <v>8.4787878787878785</v>
      </c>
      <c r="V51" s="14">
        <f t="shared" si="5"/>
        <v>4.2363636363636363</v>
      </c>
      <c r="W51" s="14"/>
      <c r="X51" s="14"/>
      <c r="Y51" s="14">
        <f>VLOOKUP(A:A,[1]TDSheet!$A:$Y,25,0)</f>
        <v>371.4</v>
      </c>
      <c r="Z51" s="14">
        <f>VLOOKUP(A:A,[1]TDSheet!$A:$Z,26,0)</f>
        <v>373.4</v>
      </c>
      <c r="AA51" s="14">
        <f>VLOOKUP(A:A,[1]TDSheet!$A:$AA,27,0)</f>
        <v>328.2</v>
      </c>
      <c r="AB51" s="14">
        <f>VLOOKUP(A:A,[3]TDSheet!$A:$D,4,0)</f>
        <v>394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6"/>
        <v>0</v>
      </c>
      <c r="AF51" s="14">
        <f t="shared" si="7"/>
        <v>84</v>
      </c>
      <c r="AG51" s="14">
        <f t="shared" si="8"/>
        <v>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1123</v>
      </c>
      <c r="D52" s="8">
        <v>1722</v>
      </c>
      <c r="E52" s="8">
        <v>1689</v>
      </c>
      <c r="F52" s="8">
        <v>1120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1722</v>
      </c>
      <c r="J52" s="14">
        <f t="shared" si="2"/>
        <v>-33</v>
      </c>
      <c r="K52" s="14">
        <f>VLOOKUP(A:A,[1]TDSheet!$A:$K,11,0)</f>
        <v>0</v>
      </c>
      <c r="L52" s="14">
        <f>VLOOKUP(A:A,[1]TDSheet!$A:$R,18,0)</f>
        <v>0</v>
      </c>
      <c r="M52" s="14">
        <f>VLOOKUP(A:A,[1]TDSheet!$A:$T,20,0)</f>
        <v>980</v>
      </c>
      <c r="N52" s="14"/>
      <c r="O52" s="14"/>
      <c r="P52" s="14"/>
      <c r="Q52" s="16"/>
      <c r="R52" s="16">
        <v>840</v>
      </c>
      <c r="S52" s="14">
        <f t="shared" si="3"/>
        <v>337.8</v>
      </c>
      <c r="T52" s="16"/>
      <c r="U52" s="17">
        <f t="shared" si="4"/>
        <v>8.7033747779751334</v>
      </c>
      <c r="V52" s="14">
        <f t="shared" si="5"/>
        <v>3.315571343990527</v>
      </c>
      <c r="W52" s="14"/>
      <c r="X52" s="14"/>
      <c r="Y52" s="14">
        <f>VLOOKUP(A:A,[1]TDSheet!$A:$Y,25,0)</f>
        <v>306.2</v>
      </c>
      <c r="Z52" s="14">
        <f>VLOOKUP(A:A,[1]TDSheet!$A:$Z,26,0)</f>
        <v>326.39999999999998</v>
      </c>
      <c r="AA52" s="14">
        <f>VLOOKUP(A:A,[1]TDSheet!$A:$AA,27,0)</f>
        <v>284.39999999999998</v>
      </c>
      <c r="AB52" s="14">
        <f>VLOOKUP(A:A,[3]TDSheet!$A:$D,4,0)</f>
        <v>359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6"/>
        <v>0</v>
      </c>
      <c r="AF52" s="14">
        <f t="shared" si="7"/>
        <v>84</v>
      </c>
      <c r="AG52" s="14">
        <f t="shared" si="8"/>
        <v>0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134</v>
      </c>
      <c r="D53" s="8">
        <v>141</v>
      </c>
      <c r="E53" s="8">
        <v>224</v>
      </c>
      <c r="F53" s="8">
        <v>35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260</v>
      </c>
      <c r="J53" s="14">
        <f t="shared" si="2"/>
        <v>-36</v>
      </c>
      <c r="K53" s="14">
        <f>VLOOKUP(A:A,[1]TDSheet!$A:$K,11,0)</f>
        <v>0</v>
      </c>
      <c r="L53" s="14">
        <f>VLOOKUP(A:A,[1]TDSheet!$A:$R,18,0)</f>
        <v>0</v>
      </c>
      <c r="M53" s="14">
        <f>VLOOKUP(A:A,[1]TDSheet!$A:$T,20,0)</f>
        <v>200</v>
      </c>
      <c r="N53" s="14"/>
      <c r="O53" s="14"/>
      <c r="P53" s="14"/>
      <c r="Q53" s="16"/>
      <c r="R53" s="16">
        <v>120</v>
      </c>
      <c r="S53" s="14">
        <f t="shared" si="3"/>
        <v>44.8</v>
      </c>
      <c r="T53" s="16"/>
      <c r="U53" s="17">
        <f t="shared" si="4"/>
        <v>7.9241071428571432</v>
      </c>
      <c r="V53" s="14">
        <f t="shared" si="5"/>
        <v>0.78125</v>
      </c>
      <c r="W53" s="14"/>
      <c r="X53" s="14"/>
      <c r="Y53" s="14">
        <f>VLOOKUP(A:A,[1]TDSheet!$A:$Y,25,0)</f>
        <v>29.4</v>
      </c>
      <c r="Z53" s="14">
        <f>VLOOKUP(A:A,[1]TDSheet!$A:$Z,26,0)</f>
        <v>40.200000000000003</v>
      </c>
      <c r="AA53" s="14">
        <f>VLOOKUP(A:A,[1]TDSheet!$A:$AA,27,0)</f>
        <v>28</v>
      </c>
      <c r="AB53" s="14">
        <f>VLOOKUP(A:A,[3]TDSheet!$A:$D,4,0)</f>
        <v>45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6"/>
        <v>0</v>
      </c>
      <c r="AF53" s="14">
        <f t="shared" si="7"/>
        <v>12</v>
      </c>
      <c r="AG53" s="14">
        <f t="shared" si="8"/>
        <v>0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9</v>
      </c>
      <c r="C54" s="8">
        <v>33.853999999999999</v>
      </c>
      <c r="D54" s="8">
        <v>59.244999999999997</v>
      </c>
      <c r="E54" s="8">
        <v>80.912000000000006</v>
      </c>
      <c r="F54" s="8">
        <v>9.7560000000000002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107</v>
      </c>
      <c r="J54" s="14">
        <f t="shared" si="2"/>
        <v>-26.087999999999994</v>
      </c>
      <c r="K54" s="14">
        <f>VLOOKUP(A:A,[1]TDSheet!$A:$K,11,0)</f>
        <v>0</v>
      </c>
      <c r="L54" s="14">
        <f>VLOOKUP(A:A,[1]TDSheet!$A:$R,18,0)</f>
        <v>0</v>
      </c>
      <c r="M54" s="14">
        <f>VLOOKUP(A:A,[1]TDSheet!$A:$T,20,0)</f>
        <v>20</v>
      </c>
      <c r="N54" s="14"/>
      <c r="O54" s="14"/>
      <c r="P54" s="14"/>
      <c r="Q54" s="16"/>
      <c r="R54" s="16">
        <v>60</v>
      </c>
      <c r="S54" s="14">
        <f t="shared" si="3"/>
        <v>16.182400000000001</v>
      </c>
      <c r="T54" s="16"/>
      <c r="U54" s="17">
        <f t="shared" si="4"/>
        <v>5.546519675697053</v>
      </c>
      <c r="V54" s="14">
        <f t="shared" si="5"/>
        <v>0.60287719992090172</v>
      </c>
      <c r="W54" s="14"/>
      <c r="X54" s="14"/>
      <c r="Y54" s="14">
        <f>VLOOKUP(A:A,[1]TDSheet!$A:$Y,25,0)</f>
        <v>7.7824</v>
      </c>
      <c r="Z54" s="14">
        <f>VLOOKUP(A:A,[1]TDSheet!$A:$Z,26,0)</f>
        <v>9.4847999999999999</v>
      </c>
      <c r="AA54" s="14">
        <f>VLOOKUP(A:A,[1]TDSheet!$A:$AA,27,0)</f>
        <v>15.1144</v>
      </c>
      <c r="AB54" s="14">
        <f>VLOOKUP(A:A,[3]TDSheet!$A:$D,4,0)</f>
        <v>58.02</v>
      </c>
      <c r="AC54" s="14" t="str">
        <f>VLOOKUP(A:A,[1]TDSheet!$A:$AC,29,0)</f>
        <v>костик</v>
      </c>
      <c r="AD54" s="14" t="str">
        <f>VLOOKUP(A:A,[1]TDSheet!$A:$AD,30,0)</f>
        <v>увел</v>
      </c>
      <c r="AE54" s="14">
        <f t="shared" si="6"/>
        <v>0</v>
      </c>
      <c r="AF54" s="14">
        <f t="shared" si="7"/>
        <v>60</v>
      </c>
      <c r="AG54" s="14">
        <f t="shared" si="8"/>
        <v>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499</v>
      </c>
      <c r="D55" s="8">
        <v>204</v>
      </c>
      <c r="E55" s="8">
        <v>375</v>
      </c>
      <c r="F55" s="8">
        <v>322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377</v>
      </c>
      <c r="J55" s="14">
        <f t="shared" si="2"/>
        <v>-2</v>
      </c>
      <c r="K55" s="14">
        <f>VLOOKUP(A:A,[1]TDSheet!$A:$K,11,0)</f>
        <v>0</v>
      </c>
      <c r="L55" s="14">
        <f>VLOOKUP(A:A,[1]TDSheet!$A:$R,18,0)</f>
        <v>0</v>
      </c>
      <c r="M55" s="14">
        <f>VLOOKUP(A:A,[1]TDSheet!$A:$T,20,0)</f>
        <v>160</v>
      </c>
      <c r="N55" s="14"/>
      <c r="O55" s="14"/>
      <c r="P55" s="14"/>
      <c r="Q55" s="16"/>
      <c r="R55" s="16">
        <v>120</v>
      </c>
      <c r="S55" s="14">
        <f t="shared" si="3"/>
        <v>75</v>
      </c>
      <c r="T55" s="16"/>
      <c r="U55" s="17">
        <f t="shared" si="4"/>
        <v>8.0266666666666673</v>
      </c>
      <c r="V55" s="14">
        <f t="shared" si="5"/>
        <v>4.293333333333333</v>
      </c>
      <c r="W55" s="14"/>
      <c r="X55" s="14"/>
      <c r="Y55" s="14">
        <f>VLOOKUP(A:A,[1]TDSheet!$A:$Y,25,0)</f>
        <v>52.2</v>
      </c>
      <c r="Z55" s="14">
        <f>VLOOKUP(A:A,[1]TDSheet!$A:$Z,26,0)</f>
        <v>102.4</v>
      </c>
      <c r="AA55" s="14">
        <f>VLOOKUP(A:A,[1]TDSheet!$A:$AA,27,0)</f>
        <v>52.4</v>
      </c>
      <c r="AB55" s="14">
        <f>VLOOKUP(A:A,[3]TDSheet!$A:$D,4,0)</f>
        <v>46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6"/>
        <v>0</v>
      </c>
      <c r="AF55" s="14">
        <f t="shared" si="7"/>
        <v>36</v>
      </c>
      <c r="AG55" s="14">
        <f t="shared" si="8"/>
        <v>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434</v>
      </c>
      <c r="D56" s="8">
        <v>472</v>
      </c>
      <c r="E56" s="8">
        <v>672</v>
      </c>
      <c r="F56" s="8">
        <v>173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691</v>
      </c>
      <c r="J56" s="14">
        <f t="shared" si="2"/>
        <v>-19</v>
      </c>
      <c r="K56" s="14">
        <f>VLOOKUP(A:A,[1]TDSheet!$A:$K,11,0)</f>
        <v>0</v>
      </c>
      <c r="L56" s="14">
        <f>VLOOKUP(A:A,[1]TDSheet!$A:$R,18,0)</f>
        <v>150</v>
      </c>
      <c r="M56" s="14">
        <f>VLOOKUP(A:A,[1]TDSheet!$A:$T,20,0)</f>
        <v>400</v>
      </c>
      <c r="N56" s="14"/>
      <c r="O56" s="14"/>
      <c r="P56" s="14"/>
      <c r="Q56" s="16"/>
      <c r="R56" s="16">
        <v>360</v>
      </c>
      <c r="S56" s="14">
        <f t="shared" si="3"/>
        <v>134.4</v>
      </c>
      <c r="T56" s="16"/>
      <c r="U56" s="17">
        <f t="shared" si="4"/>
        <v>8.0580357142857135</v>
      </c>
      <c r="V56" s="14">
        <f t="shared" si="5"/>
        <v>1.2872023809523809</v>
      </c>
      <c r="W56" s="14"/>
      <c r="X56" s="14"/>
      <c r="Y56" s="14">
        <f>VLOOKUP(A:A,[1]TDSheet!$A:$Y,25,0)</f>
        <v>124.6</v>
      </c>
      <c r="Z56" s="14">
        <f>VLOOKUP(A:A,[1]TDSheet!$A:$Z,26,0)</f>
        <v>117</v>
      </c>
      <c r="AA56" s="14">
        <f>VLOOKUP(A:A,[1]TDSheet!$A:$AA,27,0)</f>
        <v>94.8</v>
      </c>
      <c r="AB56" s="14">
        <f>VLOOKUP(A:A,[3]TDSheet!$A:$D,4,0)</f>
        <v>130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6"/>
        <v>0</v>
      </c>
      <c r="AF56" s="14">
        <f t="shared" si="7"/>
        <v>108</v>
      </c>
      <c r="AG56" s="14">
        <f t="shared" si="8"/>
        <v>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9</v>
      </c>
      <c r="C57" s="8">
        <v>137.965</v>
      </c>
      <c r="D57" s="8">
        <v>709.38199999999995</v>
      </c>
      <c r="E57" s="8">
        <v>487.05799999999999</v>
      </c>
      <c r="F57" s="8">
        <v>354.36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498.2</v>
      </c>
      <c r="J57" s="14">
        <f t="shared" si="2"/>
        <v>-11.141999999999996</v>
      </c>
      <c r="K57" s="14">
        <f>VLOOKUP(A:A,[1]TDSheet!$A:$K,11,0)</f>
        <v>0</v>
      </c>
      <c r="L57" s="14">
        <f>VLOOKUP(A:A,[1]TDSheet!$A:$R,18,0)</f>
        <v>0</v>
      </c>
      <c r="M57" s="14">
        <f>VLOOKUP(A:A,[1]TDSheet!$A:$T,20,0)</f>
        <v>180</v>
      </c>
      <c r="N57" s="14"/>
      <c r="O57" s="14"/>
      <c r="P57" s="14"/>
      <c r="Q57" s="16"/>
      <c r="R57" s="16">
        <v>240</v>
      </c>
      <c r="S57" s="14">
        <f t="shared" si="3"/>
        <v>97.411599999999993</v>
      </c>
      <c r="T57" s="16"/>
      <c r="U57" s="17">
        <f t="shared" si="4"/>
        <v>7.9493612670359592</v>
      </c>
      <c r="V57" s="14">
        <f t="shared" si="5"/>
        <v>3.6377597739899565</v>
      </c>
      <c r="W57" s="14"/>
      <c r="X57" s="14"/>
      <c r="Y57" s="14">
        <f>VLOOKUP(A:A,[1]TDSheet!$A:$Y,25,0)</f>
        <v>90.225400000000008</v>
      </c>
      <c r="Z57" s="14">
        <f>VLOOKUP(A:A,[1]TDSheet!$A:$Z,26,0)</f>
        <v>85.893799999999999</v>
      </c>
      <c r="AA57" s="14">
        <f>VLOOKUP(A:A,[1]TDSheet!$A:$AA,27,0)</f>
        <v>100.83920000000001</v>
      </c>
      <c r="AB57" s="14">
        <f>VLOOKUP(A:A,[3]TDSheet!$A:$D,4,0)</f>
        <v>116.39400000000001</v>
      </c>
      <c r="AC57" s="14">
        <f>VLOOKUP(A:A,[1]TDSheet!$A:$AC,29,0)</f>
        <v>0</v>
      </c>
      <c r="AD57" s="14">
        <f>VLOOKUP(A:A,[1]TDSheet!$A:$AD,30,0)</f>
        <v>0</v>
      </c>
      <c r="AE57" s="14">
        <f t="shared" si="6"/>
        <v>0</v>
      </c>
      <c r="AF57" s="14">
        <f t="shared" si="7"/>
        <v>240</v>
      </c>
      <c r="AG57" s="14">
        <f t="shared" si="8"/>
        <v>0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529</v>
      </c>
      <c r="D58" s="8">
        <v>248</v>
      </c>
      <c r="E58" s="8">
        <v>458</v>
      </c>
      <c r="F58" s="8">
        <v>307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468</v>
      </c>
      <c r="J58" s="14">
        <f t="shared" si="2"/>
        <v>-10</v>
      </c>
      <c r="K58" s="14">
        <f>VLOOKUP(A:A,[1]TDSheet!$A:$K,11,0)</f>
        <v>0</v>
      </c>
      <c r="L58" s="14">
        <f>VLOOKUP(A:A,[1]TDSheet!$A:$R,18,0)</f>
        <v>0</v>
      </c>
      <c r="M58" s="14">
        <f>VLOOKUP(A:A,[1]TDSheet!$A:$T,20,0)</f>
        <v>160</v>
      </c>
      <c r="N58" s="14"/>
      <c r="O58" s="14"/>
      <c r="P58" s="14"/>
      <c r="Q58" s="16"/>
      <c r="R58" s="16">
        <v>280</v>
      </c>
      <c r="S58" s="14">
        <f t="shared" si="3"/>
        <v>91.6</v>
      </c>
      <c r="T58" s="16"/>
      <c r="U58" s="17">
        <f t="shared" si="4"/>
        <v>8.1550218340611362</v>
      </c>
      <c r="V58" s="14">
        <f t="shared" si="5"/>
        <v>3.3515283842794763</v>
      </c>
      <c r="W58" s="14"/>
      <c r="X58" s="14"/>
      <c r="Y58" s="14">
        <f>VLOOKUP(A:A,[1]TDSheet!$A:$Y,25,0)</f>
        <v>71.8</v>
      </c>
      <c r="Z58" s="14">
        <f>VLOOKUP(A:A,[1]TDSheet!$A:$Z,26,0)</f>
        <v>100.8</v>
      </c>
      <c r="AA58" s="14">
        <f>VLOOKUP(A:A,[1]TDSheet!$A:$AA,27,0)</f>
        <v>48.6</v>
      </c>
      <c r="AB58" s="14">
        <f>VLOOKUP(A:A,[3]TDSheet!$A:$D,4,0)</f>
        <v>96</v>
      </c>
      <c r="AC58" s="14" t="str">
        <f>VLOOKUP(A:A,[1]TDSheet!$A:$AC,29,0)</f>
        <v>костик</v>
      </c>
      <c r="AD58" s="14">
        <f>VLOOKUP(A:A,[1]TDSheet!$A:$AD,30,0)</f>
        <v>0</v>
      </c>
      <c r="AE58" s="14">
        <f t="shared" si="6"/>
        <v>0</v>
      </c>
      <c r="AF58" s="14">
        <f t="shared" si="7"/>
        <v>25.2</v>
      </c>
      <c r="AG58" s="14">
        <f t="shared" si="8"/>
        <v>0</v>
      </c>
      <c r="AH58" s="14"/>
      <c r="AI58" s="14"/>
    </row>
    <row r="59" spans="1:35" s="1" customFormat="1" ht="11.1" customHeight="1" outlineLevel="1" x14ac:dyDescent="0.2">
      <c r="A59" s="7" t="s">
        <v>103</v>
      </c>
      <c r="B59" s="7" t="s">
        <v>8</v>
      </c>
      <c r="C59" s="8">
        <v>82</v>
      </c>
      <c r="D59" s="8">
        <v>128</v>
      </c>
      <c r="E59" s="8">
        <v>102</v>
      </c>
      <c r="F59" s="8">
        <v>107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103</v>
      </c>
      <c r="J59" s="14">
        <f t="shared" si="2"/>
        <v>-1</v>
      </c>
      <c r="K59" s="14">
        <f>VLOOKUP(A:A,[1]TDSheet!$A:$K,11,0)</f>
        <v>0</v>
      </c>
      <c r="L59" s="14">
        <f>VLOOKUP(A:A,[1]TDSheet!$A:$R,18,0)</f>
        <v>0</v>
      </c>
      <c r="M59" s="14">
        <f>VLOOKUP(A:A,[1]TDSheet!$A:$T,20,0)</f>
        <v>0</v>
      </c>
      <c r="N59" s="14"/>
      <c r="O59" s="14"/>
      <c r="P59" s="14"/>
      <c r="Q59" s="16"/>
      <c r="R59" s="16">
        <v>60</v>
      </c>
      <c r="S59" s="14">
        <f t="shared" si="3"/>
        <v>20.399999999999999</v>
      </c>
      <c r="T59" s="16"/>
      <c r="U59" s="17">
        <f t="shared" si="4"/>
        <v>8.1862745098039227</v>
      </c>
      <c r="V59" s="14">
        <f t="shared" si="5"/>
        <v>5.2450980392156863</v>
      </c>
      <c r="W59" s="14"/>
      <c r="X59" s="14"/>
      <c r="Y59" s="14">
        <f>VLOOKUP(A:A,[1]TDSheet!$A:$Y,25,0)</f>
        <v>0</v>
      </c>
      <c r="Z59" s="14">
        <f>VLOOKUP(A:A,[1]TDSheet!$A:$Z,26,0)</f>
        <v>15.4</v>
      </c>
      <c r="AA59" s="14">
        <f>VLOOKUP(A:A,[1]TDSheet!$A:$AA,27,0)</f>
        <v>22.6</v>
      </c>
      <c r="AB59" s="14">
        <f>VLOOKUP(A:A,[3]TDSheet!$A:$D,4,0)</f>
        <v>25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6"/>
        <v>0</v>
      </c>
      <c r="AF59" s="14">
        <f t="shared" si="7"/>
        <v>24</v>
      </c>
      <c r="AG59" s="14">
        <f t="shared" si="8"/>
        <v>0</v>
      </c>
      <c r="AH59" s="14"/>
      <c r="AI59" s="14"/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127</v>
      </c>
      <c r="D60" s="8">
        <v>125</v>
      </c>
      <c r="E60" s="8">
        <v>165</v>
      </c>
      <c r="F60" s="8">
        <v>87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165</v>
      </c>
      <c r="J60" s="14">
        <f t="shared" si="2"/>
        <v>0</v>
      </c>
      <c r="K60" s="14">
        <f>VLOOKUP(A:A,[1]TDSheet!$A:$K,11,0)</f>
        <v>0</v>
      </c>
      <c r="L60" s="14">
        <f>VLOOKUP(A:A,[1]TDSheet!$A:$R,18,0)</f>
        <v>0</v>
      </c>
      <c r="M60" s="14">
        <f>VLOOKUP(A:A,[1]TDSheet!$A:$T,20,0)</f>
        <v>80</v>
      </c>
      <c r="N60" s="14"/>
      <c r="O60" s="14"/>
      <c r="P60" s="14"/>
      <c r="Q60" s="16"/>
      <c r="R60" s="16">
        <v>90</v>
      </c>
      <c r="S60" s="14">
        <f t="shared" si="3"/>
        <v>33</v>
      </c>
      <c r="T60" s="16"/>
      <c r="U60" s="17">
        <f t="shared" si="4"/>
        <v>7.7878787878787881</v>
      </c>
      <c r="V60" s="14">
        <f t="shared" si="5"/>
        <v>2.6363636363636362</v>
      </c>
      <c r="W60" s="14"/>
      <c r="X60" s="14"/>
      <c r="Y60" s="14">
        <f>VLOOKUP(A:A,[1]TDSheet!$A:$Y,25,0)</f>
        <v>0</v>
      </c>
      <c r="Z60" s="14">
        <f>VLOOKUP(A:A,[1]TDSheet!$A:$Z,26,0)</f>
        <v>17.600000000000001</v>
      </c>
      <c r="AA60" s="14">
        <f>VLOOKUP(A:A,[1]TDSheet!$A:$AA,27,0)</f>
        <v>26.2</v>
      </c>
      <c r="AB60" s="14">
        <f>VLOOKUP(A:A,[3]TDSheet!$A:$D,4,0)</f>
        <v>39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6"/>
        <v>0</v>
      </c>
      <c r="AF60" s="14">
        <f t="shared" si="7"/>
        <v>27</v>
      </c>
      <c r="AG60" s="14">
        <f t="shared" si="8"/>
        <v>0</v>
      </c>
      <c r="AH60" s="14"/>
      <c r="AI60" s="14"/>
    </row>
    <row r="61" spans="1:35" s="1" customFormat="1" ht="11.1" customHeight="1" outlineLevel="1" x14ac:dyDescent="0.2">
      <c r="A61" s="7" t="s">
        <v>62</v>
      </c>
      <c r="B61" s="7" t="s">
        <v>8</v>
      </c>
      <c r="C61" s="8">
        <v>570</v>
      </c>
      <c r="D61" s="8">
        <v>2382</v>
      </c>
      <c r="E61" s="8">
        <v>1330</v>
      </c>
      <c r="F61" s="8">
        <v>1604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1341</v>
      </c>
      <c r="J61" s="14">
        <f t="shared" si="2"/>
        <v>-11</v>
      </c>
      <c r="K61" s="14">
        <f>VLOOKUP(A:A,[1]TDSheet!$A:$K,11,0)</f>
        <v>0</v>
      </c>
      <c r="L61" s="14">
        <f>VLOOKUP(A:A,[1]TDSheet!$A:$R,18,0)</f>
        <v>0</v>
      </c>
      <c r="M61" s="14">
        <f>VLOOKUP(A:A,[1]TDSheet!$A:$T,20,0)</f>
        <v>0</v>
      </c>
      <c r="N61" s="14"/>
      <c r="O61" s="14"/>
      <c r="P61" s="14"/>
      <c r="Q61" s="16"/>
      <c r="R61" s="16">
        <v>600</v>
      </c>
      <c r="S61" s="14">
        <f t="shared" si="3"/>
        <v>266</v>
      </c>
      <c r="T61" s="16"/>
      <c r="U61" s="17">
        <f t="shared" si="4"/>
        <v>8.2857142857142865</v>
      </c>
      <c r="V61" s="14">
        <f t="shared" si="5"/>
        <v>6.030075187969925</v>
      </c>
      <c r="W61" s="14"/>
      <c r="X61" s="14"/>
      <c r="Y61" s="14">
        <f>VLOOKUP(A:A,[1]TDSheet!$A:$Y,25,0)</f>
        <v>256</v>
      </c>
      <c r="Z61" s="14">
        <f>VLOOKUP(A:A,[1]TDSheet!$A:$Z,26,0)</f>
        <v>275.60000000000002</v>
      </c>
      <c r="AA61" s="14">
        <f>VLOOKUP(A:A,[1]TDSheet!$A:$AA,27,0)</f>
        <v>290.60000000000002</v>
      </c>
      <c r="AB61" s="14">
        <f>VLOOKUP(A:A,[3]TDSheet!$A:$D,4,0)</f>
        <v>300</v>
      </c>
      <c r="AC61" s="14">
        <f>VLOOKUP(A:A,[1]TDSheet!$A:$AC,29,0)</f>
        <v>0</v>
      </c>
      <c r="AD61" s="14">
        <f>VLOOKUP(A:A,[1]TDSheet!$A:$AD,30,0)</f>
        <v>0</v>
      </c>
      <c r="AE61" s="14">
        <f t="shared" si="6"/>
        <v>0</v>
      </c>
      <c r="AF61" s="14">
        <f t="shared" si="7"/>
        <v>168.00000000000003</v>
      </c>
      <c r="AG61" s="14">
        <f t="shared" si="8"/>
        <v>0</v>
      </c>
      <c r="AH61" s="14"/>
      <c r="AI61" s="14"/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2262</v>
      </c>
      <c r="D62" s="8">
        <v>4453</v>
      </c>
      <c r="E62" s="8">
        <v>3690</v>
      </c>
      <c r="F62" s="8">
        <v>2983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3720</v>
      </c>
      <c r="J62" s="14">
        <f t="shared" si="2"/>
        <v>-30</v>
      </c>
      <c r="K62" s="14">
        <f>VLOOKUP(A:A,[1]TDSheet!$A:$K,11,0)</f>
        <v>600</v>
      </c>
      <c r="L62" s="14">
        <f>VLOOKUP(A:A,[1]TDSheet!$A:$R,18,0)</f>
        <v>0</v>
      </c>
      <c r="M62" s="14">
        <f>VLOOKUP(A:A,[1]TDSheet!$A:$T,20,0)</f>
        <v>1000</v>
      </c>
      <c r="N62" s="14"/>
      <c r="O62" s="14"/>
      <c r="P62" s="14"/>
      <c r="Q62" s="16"/>
      <c r="R62" s="16">
        <v>1800</v>
      </c>
      <c r="S62" s="14">
        <f t="shared" si="3"/>
        <v>738</v>
      </c>
      <c r="T62" s="16">
        <v>800</v>
      </c>
      <c r="U62" s="17">
        <f t="shared" si="4"/>
        <v>9.7330623306233068</v>
      </c>
      <c r="V62" s="14">
        <f t="shared" si="5"/>
        <v>4.0420054200542008</v>
      </c>
      <c r="W62" s="14"/>
      <c r="X62" s="14"/>
      <c r="Y62" s="14">
        <f>VLOOKUP(A:A,[1]TDSheet!$A:$Y,25,0)</f>
        <v>723.8</v>
      </c>
      <c r="Z62" s="14">
        <f>VLOOKUP(A:A,[1]TDSheet!$A:$Z,26,0)</f>
        <v>753.8</v>
      </c>
      <c r="AA62" s="14">
        <f>VLOOKUP(A:A,[1]TDSheet!$A:$AA,27,0)</f>
        <v>677.2</v>
      </c>
      <c r="AB62" s="14">
        <f>VLOOKUP(A:A,[3]TDSheet!$A:$D,4,0)</f>
        <v>858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6"/>
        <v>0</v>
      </c>
      <c r="AF62" s="14">
        <f t="shared" si="7"/>
        <v>630</v>
      </c>
      <c r="AG62" s="14">
        <f t="shared" si="8"/>
        <v>280</v>
      </c>
      <c r="AH62" s="14"/>
      <c r="AI62" s="14"/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1811</v>
      </c>
      <c r="D63" s="8">
        <v>3856</v>
      </c>
      <c r="E63" s="8">
        <v>2784</v>
      </c>
      <c r="F63" s="8">
        <v>2841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2813</v>
      </c>
      <c r="J63" s="14">
        <f t="shared" si="2"/>
        <v>-29</v>
      </c>
      <c r="K63" s="14">
        <f>VLOOKUP(A:A,[1]TDSheet!$A:$K,11,0)</f>
        <v>400</v>
      </c>
      <c r="L63" s="14">
        <f>VLOOKUP(A:A,[1]TDSheet!$A:$R,18,0)</f>
        <v>0</v>
      </c>
      <c r="M63" s="14">
        <f>VLOOKUP(A:A,[1]TDSheet!$A:$T,20,0)</f>
        <v>600</v>
      </c>
      <c r="N63" s="14"/>
      <c r="O63" s="14"/>
      <c r="P63" s="14"/>
      <c r="Q63" s="16"/>
      <c r="R63" s="16">
        <v>1200</v>
      </c>
      <c r="S63" s="14">
        <f t="shared" si="3"/>
        <v>556.79999999999995</v>
      </c>
      <c r="T63" s="16">
        <v>400</v>
      </c>
      <c r="U63" s="17">
        <f t="shared" si="4"/>
        <v>9.7719109195402307</v>
      </c>
      <c r="V63" s="14">
        <f t="shared" si="5"/>
        <v>5.1023706896551726</v>
      </c>
      <c r="W63" s="14"/>
      <c r="X63" s="14"/>
      <c r="Y63" s="14">
        <f>VLOOKUP(A:A,[1]TDSheet!$A:$Y,25,0)</f>
        <v>602</v>
      </c>
      <c r="Z63" s="14">
        <f>VLOOKUP(A:A,[1]TDSheet!$A:$Z,26,0)</f>
        <v>598.4</v>
      </c>
      <c r="AA63" s="14">
        <f>VLOOKUP(A:A,[1]TDSheet!$A:$AA,27,0)</f>
        <v>565.79999999999995</v>
      </c>
      <c r="AB63" s="14">
        <f>VLOOKUP(A:A,[3]TDSheet!$A:$D,4,0)</f>
        <v>628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6"/>
        <v>0</v>
      </c>
      <c r="AF63" s="14">
        <f t="shared" si="7"/>
        <v>336.00000000000006</v>
      </c>
      <c r="AG63" s="14">
        <f t="shared" si="8"/>
        <v>112.00000000000001</v>
      </c>
      <c r="AH63" s="14"/>
      <c r="AI63" s="14"/>
    </row>
    <row r="64" spans="1:35" s="1" customFormat="1" ht="11.1" customHeight="1" outlineLevel="1" x14ac:dyDescent="0.2">
      <c r="A64" s="7" t="s">
        <v>65</v>
      </c>
      <c r="B64" s="7" t="s">
        <v>8</v>
      </c>
      <c r="C64" s="8">
        <v>1663</v>
      </c>
      <c r="D64" s="8">
        <v>5671</v>
      </c>
      <c r="E64" s="8">
        <v>3723</v>
      </c>
      <c r="F64" s="8">
        <v>3531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3766</v>
      </c>
      <c r="J64" s="14">
        <f t="shared" si="2"/>
        <v>-43</v>
      </c>
      <c r="K64" s="14">
        <f>VLOOKUP(A:A,[1]TDSheet!$A:$K,11,0)</f>
        <v>600</v>
      </c>
      <c r="L64" s="14">
        <f>VLOOKUP(A:A,[1]TDSheet!$A:$R,18,0)</f>
        <v>0</v>
      </c>
      <c r="M64" s="14">
        <f>VLOOKUP(A:A,[1]TDSheet!$A:$T,20,0)</f>
        <v>600</v>
      </c>
      <c r="N64" s="14"/>
      <c r="O64" s="14"/>
      <c r="P64" s="14"/>
      <c r="Q64" s="16"/>
      <c r="R64" s="16">
        <v>1800</v>
      </c>
      <c r="S64" s="14">
        <f t="shared" si="3"/>
        <v>744.6</v>
      </c>
      <c r="T64" s="16">
        <v>800</v>
      </c>
      <c r="U64" s="17">
        <f t="shared" si="4"/>
        <v>9.8455546602202517</v>
      </c>
      <c r="V64" s="14">
        <f t="shared" si="5"/>
        <v>4.7421434327155518</v>
      </c>
      <c r="W64" s="14"/>
      <c r="X64" s="14"/>
      <c r="Y64" s="14">
        <f>VLOOKUP(A:A,[1]TDSheet!$A:$Y,25,0)</f>
        <v>741.2</v>
      </c>
      <c r="Z64" s="14">
        <f>VLOOKUP(A:A,[1]TDSheet!$A:$Z,26,0)</f>
        <v>702</v>
      </c>
      <c r="AA64" s="14">
        <f>VLOOKUP(A:A,[1]TDSheet!$A:$AA,27,0)</f>
        <v>738.4</v>
      </c>
      <c r="AB64" s="14">
        <f>VLOOKUP(A:A,[3]TDSheet!$A:$D,4,0)</f>
        <v>721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6"/>
        <v>0</v>
      </c>
      <c r="AF64" s="14">
        <f t="shared" si="7"/>
        <v>630</v>
      </c>
      <c r="AG64" s="14">
        <f t="shared" si="8"/>
        <v>280</v>
      </c>
      <c r="AH64" s="14"/>
      <c r="AI64" s="14"/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2565</v>
      </c>
      <c r="D65" s="8">
        <v>7886</v>
      </c>
      <c r="E65" s="8">
        <v>5106</v>
      </c>
      <c r="F65" s="8">
        <v>5255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5152</v>
      </c>
      <c r="J65" s="14">
        <f t="shared" si="2"/>
        <v>-46</v>
      </c>
      <c r="K65" s="14">
        <f>VLOOKUP(A:A,[1]TDSheet!$A:$K,11,0)</f>
        <v>1000</v>
      </c>
      <c r="L65" s="14">
        <f>VLOOKUP(A:A,[1]TDSheet!$A:$R,18,0)</f>
        <v>0</v>
      </c>
      <c r="M65" s="14">
        <f>VLOOKUP(A:A,[1]TDSheet!$A:$T,20,0)</f>
        <v>600</v>
      </c>
      <c r="N65" s="14"/>
      <c r="O65" s="14"/>
      <c r="P65" s="14"/>
      <c r="Q65" s="16"/>
      <c r="R65" s="16">
        <v>2200</v>
      </c>
      <c r="S65" s="14">
        <f t="shared" si="3"/>
        <v>1021.2</v>
      </c>
      <c r="T65" s="16">
        <v>1200</v>
      </c>
      <c r="U65" s="17">
        <f t="shared" si="4"/>
        <v>10.042107324716019</v>
      </c>
      <c r="V65" s="14">
        <f t="shared" si="5"/>
        <v>5.1459067763415591</v>
      </c>
      <c r="W65" s="14"/>
      <c r="X65" s="14"/>
      <c r="Y65" s="14">
        <f>VLOOKUP(A:A,[1]TDSheet!$A:$Y,25,0)</f>
        <v>1058.4000000000001</v>
      </c>
      <c r="Z65" s="14">
        <f>VLOOKUP(A:A,[1]TDSheet!$A:$Z,26,0)</f>
        <v>1026.5999999999999</v>
      </c>
      <c r="AA65" s="14">
        <f>VLOOKUP(A:A,[1]TDSheet!$A:$AA,27,0)</f>
        <v>1048.4000000000001</v>
      </c>
      <c r="AB65" s="14">
        <f>VLOOKUP(A:A,[3]TDSheet!$A:$D,4,0)</f>
        <v>1013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6"/>
        <v>0</v>
      </c>
      <c r="AF65" s="14">
        <f t="shared" si="7"/>
        <v>770</v>
      </c>
      <c r="AG65" s="14">
        <f t="shared" si="8"/>
        <v>420</v>
      </c>
      <c r="AH65" s="14"/>
      <c r="AI65" s="14"/>
    </row>
    <row r="66" spans="1:35" s="1" customFormat="1" ht="11.1" customHeight="1" outlineLevel="1" x14ac:dyDescent="0.2">
      <c r="A66" s="7" t="s">
        <v>67</v>
      </c>
      <c r="B66" s="7" t="s">
        <v>8</v>
      </c>
      <c r="C66" s="8">
        <v>935</v>
      </c>
      <c r="D66" s="8">
        <v>1529</v>
      </c>
      <c r="E66" s="8">
        <v>1773</v>
      </c>
      <c r="F66" s="8">
        <v>652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1802</v>
      </c>
      <c r="J66" s="14">
        <f t="shared" si="2"/>
        <v>-29</v>
      </c>
      <c r="K66" s="14">
        <f>VLOOKUP(A:A,[1]TDSheet!$A:$K,11,0)</f>
        <v>0</v>
      </c>
      <c r="L66" s="14">
        <f>VLOOKUP(A:A,[1]TDSheet!$A:$R,18,0)</f>
        <v>200</v>
      </c>
      <c r="M66" s="14">
        <f>VLOOKUP(A:A,[1]TDSheet!$A:$T,20,0)</f>
        <v>600</v>
      </c>
      <c r="N66" s="14"/>
      <c r="O66" s="14"/>
      <c r="P66" s="14"/>
      <c r="Q66" s="16">
        <v>600</v>
      </c>
      <c r="R66" s="16">
        <v>600</v>
      </c>
      <c r="S66" s="14">
        <f t="shared" si="3"/>
        <v>354.6</v>
      </c>
      <c r="T66" s="16"/>
      <c r="U66" s="17">
        <f t="shared" si="4"/>
        <v>7.4788494077834171</v>
      </c>
      <c r="V66" s="14">
        <f t="shared" si="5"/>
        <v>1.838691483361534</v>
      </c>
      <c r="W66" s="14"/>
      <c r="X66" s="14"/>
      <c r="Y66" s="14">
        <f>VLOOKUP(A:A,[1]TDSheet!$A:$Y,25,0)</f>
        <v>296.39999999999998</v>
      </c>
      <c r="Z66" s="14">
        <f>VLOOKUP(A:A,[1]TDSheet!$A:$Z,26,0)</f>
        <v>310.60000000000002</v>
      </c>
      <c r="AA66" s="14">
        <f>VLOOKUP(A:A,[1]TDSheet!$A:$AA,27,0)</f>
        <v>277.8</v>
      </c>
      <c r="AB66" s="14">
        <f>VLOOKUP(A:A,[3]TDSheet!$A:$D,4,0)</f>
        <v>507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6"/>
        <v>245.99999999999997</v>
      </c>
      <c r="AF66" s="14">
        <f t="shared" si="7"/>
        <v>245.99999999999997</v>
      </c>
      <c r="AG66" s="14">
        <f t="shared" si="8"/>
        <v>0</v>
      </c>
      <c r="AH66" s="14"/>
      <c r="AI66" s="14"/>
    </row>
    <row r="67" spans="1:35" s="1" customFormat="1" ht="11.1" customHeight="1" outlineLevel="1" x14ac:dyDescent="0.2">
      <c r="A67" s="7" t="s">
        <v>68</v>
      </c>
      <c r="B67" s="7" t="s">
        <v>8</v>
      </c>
      <c r="C67" s="8">
        <v>4764</v>
      </c>
      <c r="D67" s="8">
        <v>9271</v>
      </c>
      <c r="E67" s="19">
        <v>8860</v>
      </c>
      <c r="F67" s="19">
        <v>5450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8700</v>
      </c>
      <c r="J67" s="14">
        <f t="shared" si="2"/>
        <v>160</v>
      </c>
      <c r="K67" s="14">
        <f>VLOOKUP(A:A,[1]TDSheet!$A:$K,11,0)</f>
        <v>2900</v>
      </c>
      <c r="L67" s="14">
        <f>VLOOKUP(A:A,[1]TDSheet!$A:$R,18,0)</f>
        <v>0</v>
      </c>
      <c r="M67" s="14">
        <f>VLOOKUP(A:A,[1]TDSheet!$A:$T,20,0)</f>
        <v>2100</v>
      </c>
      <c r="N67" s="14"/>
      <c r="O67" s="14"/>
      <c r="P67" s="14"/>
      <c r="Q67" s="16">
        <v>2400</v>
      </c>
      <c r="R67" s="16">
        <v>2400</v>
      </c>
      <c r="S67" s="14">
        <f t="shared" si="3"/>
        <v>1772</v>
      </c>
      <c r="T67" s="16">
        <v>1600</v>
      </c>
      <c r="U67" s="17">
        <f t="shared" si="4"/>
        <v>9.5090293453724613</v>
      </c>
      <c r="V67" s="14">
        <f t="shared" si="5"/>
        <v>3.0756207674943568</v>
      </c>
      <c r="W67" s="14"/>
      <c r="X67" s="14"/>
      <c r="Y67" s="14">
        <f>VLOOKUP(A:A,[1]TDSheet!$A:$Y,25,0)</f>
        <v>1921.6</v>
      </c>
      <c r="Z67" s="14">
        <f>VLOOKUP(A:A,[1]TDSheet!$A:$Z,26,0)</f>
        <v>1917</v>
      </c>
      <c r="AA67" s="14">
        <f>VLOOKUP(A:A,[1]TDSheet!$A:$AA,27,0)</f>
        <v>1701.2</v>
      </c>
      <c r="AB67" s="14">
        <f>VLOOKUP(A:A,[3]TDSheet!$A:$D,4,0)</f>
        <v>2042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6"/>
        <v>983.99999999999989</v>
      </c>
      <c r="AF67" s="14">
        <f t="shared" si="7"/>
        <v>983.99999999999989</v>
      </c>
      <c r="AG67" s="14">
        <f t="shared" si="8"/>
        <v>656</v>
      </c>
      <c r="AH67" s="14"/>
      <c r="AI67" s="14"/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2089</v>
      </c>
      <c r="D68" s="8">
        <v>3172</v>
      </c>
      <c r="E68" s="8">
        <v>3134</v>
      </c>
      <c r="F68" s="8">
        <v>2051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3169</v>
      </c>
      <c r="J68" s="14">
        <f t="shared" si="2"/>
        <v>-35</v>
      </c>
      <c r="K68" s="14">
        <f>VLOOKUP(A:A,[1]TDSheet!$A:$K,11,0)</f>
        <v>0</v>
      </c>
      <c r="L68" s="14">
        <f>VLOOKUP(A:A,[1]TDSheet!$A:$R,18,0)</f>
        <v>200</v>
      </c>
      <c r="M68" s="14">
        <f>VLOOKUP(A:A,[1]TDSheet!$A:$T,20,0)</f>
        <v>1000</v>
      </c>
      <c r="N68" s="14"/>
      <c r="O68" s="14"/>
      <c r="P68" s="14"/>
      <c r="Q68" s="16">
        <v>800</v>
      </c>
      <c r="R68" s="16">
        <v>1000</v>
      </c>
      <c r="S68" s="14">
        <f t="shared" si="3"/>
        <v>626.79999999999995</v>
      </c>
      <c r="T68" s="16">
        <v>600</v>
      </c>
      <c r="U68" s="17">
        <f t="shared" si="4"/>
        <v>9.0156349712827062</v>
      </c>
      <c r="V68" s="14">
        <f t="shared" si="5"/>
        <v>3.2721761327377155</v>
      </c>
      <c r="W68" s="14"/>
      <c r="X68" s="14"/>
      <c r="Y68" s="14">
        <f>VLOOKUP(A:A,[1]TDSheet!$A:$Y,25,0)</f>
        <v>626</v>
      </c>
      <c r="Z68" s="14">
        <f>VLOOKUP(A:A,[1]TDSheet!$A:$Z,26,0)</f>
        <v>631</v>
      </c>
      <c r="AA68" s="14">
        <f>VLOOKUP(A:A,[1]TDSheet!$A:$AA,27,0)</f>
        <v>545.20000000000005</v>
      </c>
      <c r="AB68" s="14">
        <f>VLOOKUP(A:A,[3]TDSheet!$A:$D,4,0)</f>
        <v>749</v>
      </c>
      <c r="AC68" s="14">
        <f>VLOOKUP(A:A,[1]TDSheet!$A:$AC,29,0)</f>
        <v>0</v>
      </c>
      <c r="AD68" s="14">
        <f>VLOOKUP(A:A,[1]TDSheet!$A:$AD,30,0)</f>
        <v>0</v>
      </c>
      <c r="AE68" s="14">
        <f t="shared" si="6"/>
        <v>328</v>
      </c>
      <c r="AF68" s="14">
        <f t="shared" si="7"/>
        <v>410</v>
      </c>
      <c r="AG68" s="14">
        <f t="shared" si="8"/>
        <v>245.99999999999997</v>
      </c>
      <c r="AH68" s="14"/>
      <c r="AI68" s="14"/>
    </row>
    <row r="69" spans="1:35" s="1" customFormat="1" ht="11.1" customHeight="1" outlineLevel="1" x14ac:dyDescent="0.2">
      <c r="A69" s="7" t="s">
        <v>70</v>
      </c>
      <c r="B69" s="7" t="s">
        <v>9</v>
      </c>
      <c r="C69" s="8">
        <v>8.9749999999999996</v>
      </c>
      <c r="D69" s="8">
        <v>35.82</v>
      </c>
      <c r="E69" s="8">
        <v>29.975000000000001</v>
      </c>
      <c r="F69" s="8">
        <v>14.82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30</v>
      </c>
      <c r="J69" s="14">
        <f t="shared" si="2"/>
        <v>-2.4999999999998579E-2</v>
      </c>
      <c r="K69" s="14">
        <f>VLOOKUP(A:A,[1]TDSheet!$A:$K,11,0)</f>
        <v>0</v>
      </c>
      <c r="L69" s="14">
        <f>VLOOKUP(A:A,[1]TDSheet!$A:$R,18,0)</f>
        <v>0</v>
      </c>
      <c r="M69" s="14">
        <f>VLOOKUP(A:A,[1]TDSheet!$A:$T,20,0)</f>
        <v>10</v>
      </c>
      <c r="N69" s="14"/>
      <c r="O69" s="14"/>
      <c r="P69" s="14"/>
      <c r="Q69" s="16"/>
      <c r="R69" s="16">
        <v>10</v>
      </c>
      <c r="S69" s="14">
        <f t="shared" si="3"/>
        <v>5.9950000000000001</v>
      </c>
      <c r="T69" s="16"/>
      <c r="U69" s="17">
        <f t="shared" si="4"/>
        <v>5.8081734778982481</v>
      </c>
      <c r="V69" s="14">
        <f t="shared" si="5"/>
        <v>2.4720600500417014</v>
      </c>
      <c r="W69" s="14"/>
      <c r="X69" s="14"/>
      <c r="Y69" s="14">
        <f>VLOOKUP(A:A,[1]TDSheet!$A:$Y,25,0)</f>
        <v>4.1899999999999995</v>
      </c>
      <c r="Z69" s="14">
        <f>VLOOKUP(A:A,[1]TDSheet!$A:$Z,26,0)</f>
        <v>6.2939999999999996</v>
      </c>
      <c r="AA69" s="14">
        <f>VLOOKUP(A:A,[1]TDSheet!$A:$AA,27,0)</f>
        <v>5.3810000000000002</v>
      </c>
      <c r="AB69" s="14">
        <f>VLOOKUP(A:A,[3]TDSheet!$A:$D,4,0)</f>
        <v>4.4950000000000001</v>
      </c>
      <c r="AC69" s="14" t="str">
        <f>VLOOKUP(A:A,[1]TDSheet!$A:$AC,29,0)</f>
        <v>увел</v>
      </c>
      <c r="AD69" s="14" t="str">
        <f>VLOOKUP(A:A,[1]TDSheet!$A:$AD,30,0)</f>
        <v>увел</v>
      </c>
      <c r="AE69" s="14">
        <f t="shared" si="6"/>
        <v>0</v>
      </c>
      <c r="AF69" s="14">
        <f t="shared" si="7"/>
        <v>10</v>
      </c>
      <c r="AG69" s="14">
        <f t="shared" si="8"/>
        <v>0</v>
      </c>
      <c r="AH69" s="14"/>
      <c r="AI69" s="14"/>
    </row>
    <row r="70" spans="1:35" s="1" customFormat="1" ht="11.1" customHeight="1" outlineLevel="1" x14ac:dyDescent="0.2">
      <c r="A70" s="7" t="s">
        <v>71</v>
      </c>
      <c r="B70" s="7" t="s">
        <v>8</v>
      </c>
      <c r="C70" s="8">
        <v>63</v>
      </c>
      <c r="D70" s="8">
        <v>536</v>
      </c>
      <c r="E70" s="8">
        <v>268</v>
      </c>
      <c r="F70" s="8">
        <v>316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281</v>
      </c>
      <c r="J70" s="14">
        <f t="shared" ref="J70:J103" si="9">E70-I70</f>
        <v>-13</v>
      </c>
      <c r="K70" s="14">
        <f>VLOOKUP(A:A,[1]TDSheet!$A:$K,11,0)</f>
        <v>0</v>
      </c>
      <c r="L70" s="14">
        <f>VLOOKUP(A:A,[1]TDSheet!$A:$R,18,0)</f>
        <v>0</v>
      </c>
      <c r="M70" s="14">
        <f>VLOOKUP(A:A,[1]TDSheet!$A:$T,20,0)</f>
        <v>0</v>
      </c>
      <c r="N70" s="14"/>
      <c r="O70" s="14"/>
      <c r="P70" s="14"/>
      <c r="Q70" s="16"/>
      <c r="R70" s="16">
        <v>120</v>
      </c>
      <c r="S70" s="14">
        <f t="shared" ref="S70:S103" si="10">E70/5</f>
        <v>53.6</v>
      </c>
      <c r="T70" s="16"/>
      <c r="U70" s="17">
        <f t="shared" ref="U70:U103" si="11">(F70+K70+L70+M70+Q70+R70+T70)/S70</f>
        <v>8.1343283582089558</v>
      </c>
      <c r="V70" s="14">
        <f t="shared" ref="V70:V103" si="12">F70/S70</f>
        <v>5.8955223880597014</v>
      </c>
      <c r="W70" s="14"/>
      <c r="X70" s="14"/>
      <c r="Y70" s="14">
        <f>VLOOKUP(A:A,[1]TDSheet!$A:$Y,25,0)</f>
        <v>54.4</v>
      </c>
      <c r="Z70" s="14">
        <f>VLOOKUP(A:A,[1]TDSheet!$A:$Z,26,0)</f>
        <v>48.8</v>
      </c>
      <c r="AA70" s="14">
        <f>VLOOKUP(A:A,[1]TDSheet!$A:$AA,27,0)</f>
        <v>65.400000000000006</v>
      </c>
      <c r="AB70" s="14">
        <f>VLOOKUP(A:A,[3]TDSheet!$A:$D,4,0)</f>
        <v>65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si="6"/>
        <v>0</v>
      </c>
      <c r="AF70" s="14">
        <f t="shared" si="7"/>
        <v>49.199999999999996</v>
      </c>
      <c r="AG70" s="14">
        <f t="shared" si="8"/>
        <v>0</v>
      </c>
      <c r="AH70" s="14"/>
      <c r="AI70" s="14"/>
    </row>
    <row r="71" spans="1:35" s="1" customFormat="1" ht="11.1" customHeight="1" outlineLevel="1" x14ac:dyDescent="0.2">
      <c r="A71" s="7" t="s">
        <v>72</v>
      </c>
      <c r="B71" s="7" t="s">
        <v>8</v>
      </c>
      <c r="C71" s="8">
        <v>389</v>
      </c>
      <c r="D71" s="8">
        <v>987</v>
      </c>
      <c r="E71" s="8">
        <v>817</v>
      </c>
      <c r="F71" s="8">
        <v>205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830</v>
      </c>
      <c r="J71" s="14">
        <f t="shared" si="9"/>
        <v>-13</v>
      </c>
      <c r="K71" s="14">
        <f>VLOOKUP(A:A,[1]TDSheet!$A:$K,11,0)</f>
        <v>0</v>
      </c>
      <c r="L71" s="14">
        <f>VLOOKUP(A:A,[1]TDSheet!$A:$R,18,0)</f>
        <v>150</v>
      </c>
      <c r="M71" s="14">
        <f>VLOOKUP(A:A,[1]TDSheet!$A:$T,20,0)</f>
        <v>360</v>
      </c>
      <c r="N71" s="14"/>
      <c r="O71" s="14"/>
      <c r="P71" s="14"/>
      <c r="Q71" s="16"/>
      <c r="R71" s="16">
        <v>600</v>
      </c>
      <c r="S71" s="14">
        <f t="shared" si="10"/>
        <v>163.4</v>
      </c>
      <c r="T71" s="16"/>
      <c r="U71" s="17">
        <f t="shared" si="11"/>
        <v>8.0477356181150554</v>
      </c>
      <c r="V71" s="14">
        <f t="shared" si="12"/>
        <v>1.2545899632802937</v>
      </c>
      <c r="W71" s="14"/>
      <c r="X71" s="14"/>
      <c r="Y71" s="14">
        <f>VLOOKUP(A:A,[1]TDSheet!$A:$Y,25,0)</f>
        <v>159.19999999999999</v>
      </c>
      <c r="Z71" s="14">
        <f>VLOOKUP(A:A,[1]TDSheet!$A:$Z,26,0)</f>
        <v>127.8</v>
      </c>
      <c r="AA71" s="14">
        <f>VLOOKUP(A:A,[1]TDSheet!$A:$AA,27,0)</f>
        <v>120.2</v>
      </c>
      <c r="AB71" s="14">
        <f>VLOOKUP(A:A,[3]TDSheet!$A:$D,4,0)</f>
        <v>179</v>
      </c>
      <c r="AC71" s="14" t="str">
        <f>VLOOKUP(A:A,[1]TDSheet!$A:$AC,29,0)</f>
        <v>к720</v>
      </c>
      <c r="AD71" s="14" t="str">
        <f>VLOOKUP(A:A,[1]TDSheet!$A:$AD,30,0)</f>
        <v>к720</v>
      </c>
      <c r="AE71" s="14">
        <f t="shared" ref="AE71:AE103" si="13">Q71*G71</f>
        <v>0</v>
      </c>
      <c r="AF71" s="14">
        <f t="shared" ref="AF71:AF103" si="14">R71*G71</f>
        <v>216</v>
      </c>
      <c r="AG71" s="14">
        <f t="shared" ref="AG71:AG103" si="15">T71*G71</f>
        <v>0</v>
      </c>
      <c r="AH71" s="14"/>
      <c r="AI71" s="14"/>
    </row>
    <row r="72" spans="1:35" s="1" customFormat="1" ht="11.1" customHeight="1" outlineLevel="1" x14ac:dyDescent="0.2">
      <c r="A72" s="7" t="s">
        <v>73</v>
      </c>
      <c r="B72" s="7" t="s">
        <v>9</v>
      </c>
      <c r="C72" s="8">
        <v>56.426000000000002</v>
      </c>
      <c r="D72" s="8">
        <v>30.007999999999999</v>
      </c>
      <c r="E72" s="8">
        <v>47.084000000000003</v>
      </c>
      <c r="F72" s="8">
        <v>36.185000000000002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47</v>
      </c>
      <c r="J72" s="14">
        <f t="shared" si="9"/>
        <v>8.4000000000003183E-2</v>
      </c>
      <c r="K72" s="14">
        <f>VLOOKUP(A:A,[1]TDSheet!$A:$K,11,0)</f>
        <v>0</v>
      </c>
      <c r="L72" s="14">
        <f>VLOOKUP(A:A,[1]TDSheet!$A:$R,18,0)</f>
        <v>0</v>
      </c>
      <c r="M72" s="14">
        <f>VLOOKUP(A:A,[1]TDSheet!$A:$T,20,0)</f>
        <v>20</v>
      </c>
      <c r="N72" s="14"/>
      <c r="O72" s="14"/>
      <c r="P72" s="14"/>
      <c r="Q72" s="16"/>
      <c r="R72" s="16">
        <v>10</v>
      </c>
      <c r="S72" s="14">
        <f t="shared" si="10"/>
        <v>9.4168000000000003</v>
      </c>
      <c r="T72" s="16"/>
      <c r="U72" s="17">
        <f t="shared" si="11"/>
        <v>7.0283960581089113</v>
      </c>
      <c r="V72" s="14">
        <f t="shared" si="12"/>
        <v>3.8426004587545664</v>
      </c>
      <c r="W72" s="14"/>
      <c r="X72" s="14"/>
      <c r="Y72" s="14">
        <f>VLOOKUP(A:A,[1]TDSheet!$A:$Y,25,0)</f>
        <v>9.7480000000000011</v>
      </c>
      <c r="Z72" s="14">
        <f>VLOOKUP(A:A,[1]TDSheet!$A:$Z,26,0)</f>
        <v>12.507200000000001</v>
      </c>
      <c r="AA72" s="14">
        <f>VLOOKUP(A:A,[1]TDSheet!$A:$AA,27,0)</f>
        <v>8.7897999999999996</v>
      </c>
      <c r="AB72" s="14">
        <f>VLOOKUP(A:A,[3]TDSheet!$A:$D,4,0)</f>
        <v>6.4429999999999996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si="13"/>
        <v>0</v>
      </c>
      <c r="AF72" s="14">
        <f t="shared" si="14"/>
        <v>10</v>
      </c>
      <c r="AG72" s="14">
        <f t="shared" si="15"/>
        <v>0</v>
      </c>
      <c r="AH72" s="14"/>
      <c r="AI72" s="14"/>
    </row>
    <row r="73" spans="1:35" s="1" customFormat="1" ht="11.1" customHeight="1" outlineLevel="1" x14ac:dyDescent="0.2">
      <c r="A73" s="7" t="s">
        <v>74</v>
      </c>
      <c r="B73" s="7" t="s">
        <v>8</v>
      </c>
      <c r="C73" s="8">
        <v>134</v>
      </c>
      <c r="D73" s="8">
        <v>129</v>
      </c>
      <c r="E73" s="8">
        <v>170</v>
      </c>
      <c r="F73" s="8">
        <v>-11</v>
      </c>
      <c r="G73" s="1">
        <f>VLOOKUP(A:A,[1]TDSheet!$A:$G,7,0)</f>
        <v>0.41</v>
      </c>
      <c r="H73" s="1" t="e">
        <f>VLOOKUP(A:A,[1]TDSheet!$A:$H,8,0)</f>
        <v>#N/A</v>
      </c>
      <c r="I73" s="14">
        <f>VLOOKUP(A:A,[2]TDSheet!$A:$F,6,0)</f>
        <v>184</v>
      </c>
      <c r="J73" s="14">
        <f t="shared" si="9"/>
        <v>-14</v>
      </c>
      <c r="K73" s="14">
        <f>VLOOKUP(A:A,[1]TDSheet!$A:$K,11,0)</f>
        <v>0</v>
      </c>
      <c r="L73" s="14">
        <f>VLOOKUP(A:A,[1]TDSheet!$A:$R,18,0)</f>
        <v>60</v>
      </c>
      <c r="M73" s="14">
        <f>VLOOKUP(A:A,[1]TDSheet!$A:$T,20,0)</f>
        <v>120</v>
      </c>
      <c r="N73" s="14"/>
      <c r="O73" s="14"/>
      <c r="P73" s="14"/>
      <c r="Q73" s="16"/>
      <c r="R73" s="16">
        <v>90</v>
      </c>
      <c r="S73" s="14">
        <f t="shared" si="10"/>
        <v>34</v>
      </c>
      <c r="T73" s="16"/>
      <c r="U73" s="17">
        <f t="shared" si="11"/>
        <v>7.617647058823529</v>
      </c>
      <c r="V73" s="14">
        <f t="shared" si="12"/>
        <v>-0.3235294117647059</v>
      </c>
      <c r="W73" s="14"/>
      <c r="X73" s="14"/>
      <c r="Y73" s="14">
        <f>VLOOKUP(A:A,[1]TDSheet!$A:$Y,25,0)</f>
        <v>34.200000000000003</v>
      </c>
      <c r="Z73" s="14">
        <f>VLOOKUP(A:A,[1]TDSheet!$A:$Z,26,0)</f>
        <v>28.6</v>
      </c>
      <c r="AA73" s="14">
        <f>VLOOKUP(A:A,[1]TDSheet!$A:$AA,27,0)</f>
        <v>17</v>
      </c>
      <c r="AB73" s="14">
        <f>VLOOKUP(A:A,[3]TDSheet!$A:$D,4,0)</f>
        <v>32</v>
      </c>
      <c r="AC73" s="14" t="str">
        <f>VLOOKUP(A:A,[1]TDSheet!$A:$AC,29,0)</f>
        <v>увел</v>
      </c>
      <c r="AD73" s="14" t="str">
        <f>VLOOKUP(A:A,[1]TDSheet!$A:$AD,30,0)</f>
        <v>увел</v>
      </c>
      <c r="AE73" s="14">
        <f t="shared" si="13"/>
        <v>0</v>
      </c>
      <c r="AF73" s="14">
        <f t="shared" si="14"/>
        <v>36.9</v>
      </c>
      <c r="AG73" s="14">
        <f t="shared" si="15"/>
        <v>0</v>
      </c>
      <c r="AH73" s="14"/>
      <c r="AI73" s="14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178</v>
      </c>
      <c r="D74" s="8">
        <v>1303</v>
      </c>
      <c r="E74" s="8">
        <v>594</v>
      </c>
      <c r="F74" s="8">
        <v>573</v>
      </c>
      <c r="G74" s="1">
        <f>VLOOKUP(A:A,[1]TDSheet!$A:$G,7,0)</f>
        <v>0.28000000000000003</v>
      </c>
      <c r="H74" s="1" t="e">
        <f>VLOOKUP(A:A,[1]TDSheet!$A:$H,8,0)</f>
        <v>#N/A</v>
      </c>
      <c r="I74" s="14">
        <f>VLOOKUP(A:A,[2]TDSheet!$A:$F,6,0)</f>
        <v>596</v>
      </c>
      <c r="J74" s="14">
        <f t="shared" si="9"/>
        <v>-2</v>
      </c>
      <c r="K74" s="14">
        <f>VLOOKUP(A:A,[1]TDSheet!$A:$K,11,0)</f>
        <v>0</v>
      </c>
      <c r="L74" s="14">
        <f>VLOOKUP(A:A,[1]TDSheet!$A:$R,18,0)</f>
        <v>0</v>
      </c>
      <c r="M74" s="14">
        <f>VLOOKUP(A:A,[1]TDSheet!$A:$T,20,0)</f>
        <v>40</v>
      </c>
      <c r="N74" s="14"/>
      <c r="O74" s="14"/>
      <c r="P74" s="14"/>
      <c r="Q74" s="16"/>
      <c r="R74" s="16">
        <v>400</v>
      </c>
      <c r="S74" s="14">
        <f t="shared" si="10"/>
        <v>118.8</v>
      </c>
      <c r="T74" s="16"/>
      <c r="U74" s="17">
        <f t="shared" si="11"/>
        <v>8.5269360269360277</v>
      </c>
      <c r="V74" s="14">
        <f t="shared" si="12"/>
        <v>4.8232323232323235</v>
      </c>
      <c r="W74" s="14"/>
      <c r="X74" s="14"/>
      <c r="Y74" s="14">
        <f>VLOOKUP(A:A,[1]TDSheet!$A:$Y,25,0)</f>
        <v>133.4</v>
      </c>
      <c r="Z74" s="14">
        <f>VLOOKUP(A:A,[1]TDSheet!$A:$Z,26,0)</f>
        <v>112</v>
      </c>
      <c r="AA74" s="14">
        <f>VLOOKUP(A:A,[1]TDSheet!$A:$AA,27,0)</f>
        <v>131.19999999999999</v>
      </c>
      <c r="AB74" s="14">
        <f>VLOOKUP(A:A,[3]TDSheet!$A:$D,4,0)</f>
        <v>146</v>
      </c>
      <c r="AC74" s="14" t="str">
        <f>VLOOKUP(A:A,[1]TDSheet!$A:$AC,29,0)</f>
        <v>м10з</v>
      </c>
      <c r="AD74" s="14" t="str">
        <f>VLOOKUP(A:A,[1]TDSheet!$A:$AD,30,0)</f>
        <v>м10з</v>
      </c>
      <c r="AE74" s="14">
        <f t="shared" si="13"/>
        <v>0</v>
      </c>
      <c r="AF74" s="14">
        <f t="shared" si="14"/>
        <v>112.00000000000001</v>
      </c>
      <c r="AG74" s="14">
        <f t="shared" si="15"/>
        <v>0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756</v>
      </c>
      <c r="D75" s="8">
        <v>1981</v>
      </c>
      <c r="E75" s="8">
        <v>1451</v>
      </c>
      <c r="F75" s="8">
        <v>799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1444</v>
      </c>
      <c r="J75" s="14">
        <f t="shared" si="9"/>
        <v>7</v>
      </c>
      <c r="K75" s="14">
        <f>VLOOKUP(A:A,[1]TDSheet!$A:$K,11,0)</f>
        <v>0</v>
      </c>
      <c r="L75" s="14">
        <f>VLOOKUP(A:A,[1]TDSheet!$A:$R,18,0)</f>
        <v>0</v>
      </c>
      <c r="M75" s="14">
        <f>VLOOKUP(A:A,[1]TDSheet!$A:$T,20,0)</f>
        <v>680</v>
      </c>
      <c r="N75" s="14"/>
      <c r="O75" s="14"/>
      <c r="P75" s="14"/>
      <c r="Q75" s="16"/>
      <c r="R75" s="16">
        <v>960</v>
      </c>
      <c r="S75" s="14">
        <f t="shared" si="10"/>
        <v>290.2</v>
      </c>
      <c r="T75" s="16"/>
      <c r="U75" s="17">
        <f t="shared" si="11"/>
        <v>8.4045485871812549</v>
      </c>
      <c r="V75" s="14">
        <f t="shared" si="12"/>
        <v>2.7532736044107513</v>
      </c>
      <c r="W75" s="14"/>
      <c r="X75" s="14"/>
      <c r="Y75" s="14">
        <f>VLOOKUP(A:A,[1]TDSheet!$A:$Y,25,0)</f>
        <v>227</v>
      </c>
      <c r="Z75" s="14">
        <f>VLOOKUP(A:A,[1]TDSheet!$A:$Z,26,0)</f>
        <v>266.2</v>
      </c>
      <c r="AA75" s="14">
        <f>VLOOKUP(A:A,[1]TDSheet!$A:$AA,27,0)</f>
        <v>248.6</v>
      </c>
      <c r="AB75" s="14">
        <f>VLOOKUP(A:A,[3]TDSheet!$A:$D,4,0)</f>
        <v>371</v>
      </c>
      <c r="AC75" s="14" t="str">
        <f>VLOOKUP(A:A,[1]TDSheet!$A:$AC,29,0)</f>
        <v>м122з</v>
      </c>
      <c r="AD75" s="14" t="str">
        <f>VLOOKUP(A:A,[1]TDSheet!$A:$AD,30,0)</f>
        <v>м122з</v>
      </c>
      <c r="AE75" s="14">
        <f t="shared" si="13"/>
        <v>0</v>
      </c>
      <c r="AF75" s="14">
        <f t="shared" si="14"/>
        <v>384</v>
      </c>
      <c r="AG75" s="14">
        <f t="shared" si="15"/>
        <v>0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229</v>
      </c>
      <c r="D76" s="8">
        <v>497</v>
      </c>
      <c r="E76" s="8">
        <v>459</v>
      </c>
      <c r="F76" s="8">
        <v>229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473</v>
      </c>
      <c r="J76" s="14">
        <f t="shared" si="9"/>
        <v>-14</v>
      </c>
      <c r="K76" s="14">
        <f>VLOOKUP(A:A,[1]TDSheet!$A:$K,11,0)</f>
        <v>0</v>
      </c>
      <c r="L76" s="14">
        <f>VLOOKUP(A:A,[1]TDSheet!$A:$R,18,0)</f>
        <v>0</v>
      </c>
      <c r="M76" s="14">
        <f>VLOOKUP(A:A,[1]TDSheet!$A:$T,20,0)</f>
        <v>240</v>
      </c>
      <c r="N76" s="14"/>
      <c r="O76" s="14"/>
      <c r="P76" s="14"/>
      <c r="Q76" s="16"/>
      <c r="R76" s="16">
        <v>240</v>
      </c>
      <c r="S76" s="14">
        <f t="shared" si="10"/>
        <v>91.8</v>
      </c>
      <c r="T76" s="16"/>
      <c r="U76" s="17">
        <f t="shared" si="11"/>
        <v>7.723311546840959</v>
      </c>
      <c r="V76" s="14">
        <f t="shared" si="12"/>
        <v>2.494553376906318</v>
      </c>
      <c r="W76" s="14"/>
      <c r="X76" s="14"/>
      <c r="Y76" s="14">
        <f>VLOOKUP(A:A,[1]TDSheet!$A:$Y,25,0)</f>
        <v>91</v>
      </c>
      <c r="Z76" s="14">
        <f>VLOOKUP(A:A,[1]TDSheet!$A:$Z,26,0)</f>
        <v>80.8</v>
      </c>
      <c r="AA76" s="14">
        <f>VLOOKUP(A:A,[1]TDSheet!$A:$AA,27,0)</f>
        <v>76</v>
      </c>
      <c r="AB76" s="14">
        <f>VLOOKUP(A:A,[3]TDSheet!$A:$D,4,0)</f>
        <v>113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3"/>
        <v>0</v>
      </c>
      <c r="AF76" s="14">
        <f t="shared" si="14"/>
        <v>79.2</v>
      </c>
      <c r="AG76" s="14">
        <f t="shared" si="15"/>
        <v>0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248</v>
      </c>
      <c r="D77" s="8">
        <v>328</v>
      </c>
      <c r="E77" s="8">
        <v>492</v>
      </c>
      <c r="F77" s="8">
        <v>75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505</v>
      </c>
      <c r="J77" s="14">
        <f t="shared" si="9"/>
        <v>-13</v>
      </c>
      <c r="K77" s="14">
        <f>VLOOKUP(A:A,[1]TDSheet!$A:$K,11,0)</f>
        <v>0</v>
      </c>
      <c r="L77" s="14">
        <f>VLOOKUP(A:A,[1]TDSheet!$A:$R,18,0)</f>
        <v>200</v>
      </c>
      <c r="M77" s="14">
        <f>VLOOKUP(A:A,[1]TDSheet!$A:$T,20,0)</f>
        <v>240</v>
      </c>
      <c r="N77" s="14"/>
      <c r="O77" s="14"/>
      <c r="P77" s="14"/>
      <c r="Q77" s="16"/>
      <c r="R77" s="16">
        <v>240</v>
      </c>
      <c r="S77" s="14">
        <f t="shared" si="10"/>
        <v>98.4</v>
      </c>
      <c r="T77" s="16"/>
      <c r="U77" s="17">
        <f t="shared" si="11"/>
        <v>7.6727642276422756</v>
      </c>
      <c r="V77" s="14">
        <f t="shared" si="12"/>
        <v>0.76219512195121952</v>
      </c>
      <c r="W77" s="14"/>
      <c r="X77" s="14"/>
      <c r="Y77" s="14">
        <f>VLOOKUP(A:A,[1]TDSheet!$A:$Y,25,0)</f>
        <v>99.4</v>
      </c>
      <c r="Z77" s="14">
        <f>VLOOKUP(A:A,[1]TDSheet!$A:$Z,26,0)</f>
        <v>75.599999999999994</v>
      </c>
      <c r="AA77" s="14">
        <f>VLOOKUP(A:A,[1]TDSheet!$A:$AA,27,0)</f>
        <v>61.6</v>
      </c>
      <c r="AB77" s="14">
        <f>VLOOKUP(A:A,[3]TDSheet!$A:$D,4,0)</f>
        <v>106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3"/>
        <v>0</v>
      </c>
      <c r="AF77" s="14">
        <f t="shared" si="14"/>
        <v>79.2</v>
      </c>
      <c r="AG77" s="14">
        <f t="shared" si="15"/>
        <v>0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250</v>
      </c>
      <c r="D78" s="8">
        <v>169</v>
      </c>
      <c r="E78" s="8">
        <v>402</v>
      </c>
      <c r="F78" s="8">
        <v>10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414</v>
      </c>
      <c r="J78" s="14">
        <f t="shared" si="9"/>
        <v>-12</v>
      </c>
      <c r="K78" s="14">
        <f>VLOOKUP(A:A,[1]TDSheet!$A:$K,11,0)</f>
        <v>0</v>
      </c>
      <c r="L78" s="14">
        <f>VLOOKUP(A:A,[1]TDSheet!$A:$R,18,0)</f>
        <v>120</v>
      </c>
      <c r="M78" s="14">
        <f>VLOOKUP(A:A,[1]TDSheet!$A:$T,20,0)</f>
        <v>240</v>
      </c>
      <c r="N78" s="14"/>
      <c r="O78" s="14"/>
      <c r="P78" s="14"/>
      <c r="Q78" s="16"/>
      <c r="R78" s="16">
        <v>240</v>
      </c>
      <c r="S78" s="14">
        <f t="shared" si="10"/>
        <v>80.400000000000006</v>
      </c>
      <c r="T78" s="16"/>
      <c r="U78" s="17">
        <f t="shared" si="11"/>
        <v>7.5870646766169152</v>
      </c>
      <c r="V78" s="14">
        <f t="shared" si="12"/>
        <v>0.12437810945273631</v>
      </c>
      <c r="W78" s="14"/>
      <c r="X78" s="14"/>
      <c r="Y78" s="14">
        <f>VLOOKUP(A:A,[1]TDSheet!$A:$Y,25,0)</f>
        <v>71.400000000000006</v>
      </c>
      <c r="Z78" s="14">
        <f>VLOOKUP(A:A,[1]TDSheet!$A:$Z,26,0)</f>
        <v>65.8</v>
      </c>
      <c r="AA78" s="14">
        <f>VLOOKUP(A:A,[1]TDSheet!$A:$AA,27,0)</f>
        <v>41.4</v>
      </c>
      <c r="AB78" s="14">
        <f>VLOOKUP(A:A,[3]TDSheet!$A:$D,4,0)</f>
        <v>84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3"/>
        <v>0</v>
      </c>
      <c r="AF78" s="14">
        <f t="shared" si="14"/>
        <v>79.2</v>
      </c>
      <c r="AG78" s="14">
        <f t="shared" si="15"/>
        <v>0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421</v>
      </c>
      <c r="D79" s="8">
        <v>855</v>
      </c>
      <c r="E79" s="8">
        <v>901</v>
      </c>
      <c r="F79" s="8">
        <v>241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921</v>
      </c>
      <c r="J79" s="14">
        <f t="shared" si="9"/>
        <v>-20</v>
      </c>
      <c r="K79" s="14">
        <f>VLOOKUP(A:A,[1]TDSheet!$A:$K,11,0)</f>
        <v>0</v>
      </c>
      <c r="L79" s="14">
        <f>VLOOKUP(A:A,[1]TDSheet!$A:$R,18,0)</f>
        <v>160</v>
      </c>
      <c r="M79" s="14">
        <f>VLOOKUP(A:A,[1]TDSheet!$A:$T,20,0)</f>
        <v>400</v>
      </c>
      <c r="N79" s="14"/>
      <c r="O79" s="14"/>
      <c r="P79" s="14"/>
      <c r="Q79" s="16"/>
      <c r="R79" s="16">
        <v>600</v>
      </c>
      <c r="S79" s="14">
        <f t="shared" si="10"/>
        <v>180.2</v>
      </c>
      <c r="T79" s="16"/>
      <c r="U79" s="17">
        <f t="shared" si="11"/>
        <v>7.7746947835738069</v>
      </c>
      <c r="V79" s="14">
        <f t="shared" si="12"/>
        <v>1.337402885682575</v>
      </c>
      <c r="W79" s="14"/>
      <c r="X79" s="14"/>
      <c r="Y79" s="14">
        <f>VLOOKUP(A:A,[1]TDSheet!$A:$Y,25,0)</f>
        <v>165.6</v>
      </c>
      <c r="Z79" s="14">
        <f>VLOOKUP(A:A,[1]TDSheet!$A:$Z,26,0)</f>
        <v>145</v>
      </c>
      <c r="AA79" s="14">
        <f>VLOOKUP(A:A,[1]TDSheet!$A:$AA,27,0)</f>
        <v>130.6</v>
      </c>
      <c r="AB79" s="14">
        <f>VLOOKUP(A:A,[3]TDSheet!$A:$D,4,0)</f>
        <v>245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3"/>
        <v>0</v>
      </c>
      <c r="AF79" s="14">
        <f t="shared" si="14"/>
        <v>198</v>
      </c>
      <c r="AG79" s="14">
        <f t="shared" si="15"/>
        <v>0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9</v>
      </c>
      <c r="C80" s="8">
        <v>-4.9000000000000002E-2</v>
      </c>
      <c r="D80" s="8">
        <v>47.232999999999997</v>
      </c>
      <c r="E80" s="8">
        <v>40.674999999999997</v>
      </c>
      <c r="F80" s="8">
        <v>1.3129999999999999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54.38</v>
      </c>
      <c r="J80" s="14">
        <f t="shared" si="9"/>
        <v>-13.705000000000005</v>
      </c>
      <c r="K80" s="14">
        <f>VLOOKUP(A:A,[1]TDSheet!$A:$K,11,0)</f>
        <v>0</v>
      </c>
      <c r="L80" s="14">
        <f>VLOOKUP(A:A,[1]TDSheet!$A:$R,18,0)</f>
        <v>0</v>
      </c>
      <c r="M80" s="14">
        <f>VLOOKUP(A:A,[1]TDSheet!$A:$T,20,0)</f>
        <v>0</v>
      </c>
      <c r="N80" s="14"/>
      <c r="O80" s="14"/>
      <c r="P80" s="14"/>
      <c r="Q80" s="16"/>
      <c r="R80" s="16">
        <v>30</v>
      </c>
      <c r="S80" s="14">
        <f t="shared" si="10"/>
        <v>8.1349999999999998</v>
      </c>
      <c r="T80" s="16"/>
      <c r="U80" s="17">
        <f t="shared" si="11"/>
        <v>3.8491702519975415</v>
      </c>
      <c r="V80" s="14">
        <f t="shared" si="12"/>
        <v>0.16140135218192994</v>
      </c>
      <c r="W80" s="14"/>
      <c r="X80" s="14"/>
      <c r="Y80" s="14">
        <f>VLOOKUP(A:A,[1]TDSheet!$A:$Y,25,0)</f>
        <v>4.5549999999999997</v>
      </c>
      <c r="Z80" s="14">
        <f>VLOOKUP(A:A,[1]TDSheet!$A:$Z,26,0)</f>
        <v>2.714</v>
      </c>
      <c r="AA80" s="14">
        <f>VLOOKUP(A:A,[1]TDSheet!$A:$AA,27,0)</f>
        <v>9.8552</v>
      </c>
      <c r="AB80" s="14">
        <f>VLOOKUP(A:A,[3]TDSheet!$A:$D,4,0)</f>
        <v>30.983000000000001</v>
      </c>
      <c r="AC80" s="21" t="s">
        <v>132</v>
      </c>
      <c r="AD80" s="14" t="str">
        <f>VLOOKUP(A:A,[1]TDSheet!$A:$AD,30,0)</f>
        <v>увел</v>
      </c>
      <c r="AE80" s="14">
        <f t="shared" si="13"/>
        <v>0</v>
      </c>
      <c r="AF80" s="14">
        <f t="shared" si="14"/>
        <v>30</v>
      </c>
      <c r="AG80" s="14">
        <f t="shared" si="15"/>
        <v>0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102</v>
      </c>
      <c r="D81" s="8">
        <v>75</v>
      </c>
      <c r="E81" s="8">
        <v>87</v>
      </c>
      <c r="F81" s="8">
        <v>55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125</v>
      </c>
      <c r="J81" s="14">
        <f t="shared" si="9"/>
        <v>-38</v>
      </c>
      <c r="K81" s="14">
        <f>VLOOKUP(A:A,[1]TDSheet!$A:$K,11,0)</f>
        <v>0</v>
      </c>
      <c r="L81" s="14">
        <f>VLOOKUP(A:A,[1]TDSheet!$A:$R,18,0)</f>
        <v>0</v>
      </c>
      <c r="M81" s="14">
        <f>VLOOKUP(A:A,[1]TDSheet!$A:$T,20,0)</f>
        <v>40</v>
      </c>
      <c r="N81" s="14"/>
      <c r="O81" s="14"/>
      <c r="P81" s="14"/>
      <c r="Q81" s="16"/>
      <c r="R81" s="16">
        <v>40</v>
      </c>
      <c r="S81" s="14">
        <f t="shared" si="10"/>
        <v>17.399999999999999</v>
      </c>
      <c r="T81" s="16"/>
      <c r="U81" s="17">
        <f t="shared" si="11"/>
        <v>7.7586206896551735</v>
      </c>
      <c r="V81" s="14">
        <f t="shared" si="12"/>
        <v>3.1609195402298855</v>
      </c>
      <c r="W81" s="14"/>
      <c r="X81" s="14"/>
      <c r="Y81" s="14">
        <f>VLOOKUP(A:A,[1]TDSheet!$A:$Y,25,0)</f>
        <v>25.8</v>
      </c>
      <c r="Z81" s="14">
        <f>VLOOKUP(A:A,[1]TDSheet!$A:$Z,26,0)</f>
        <v>18.399999999999999</v>
      </c>
      <c r="AA81" s="14">
        <f>VLOOKUP(A:A,[1]TDSheet!$A:$AA,27,0)</f>
        <v>14</v>
      </c>
      <c r="AB81" s="14">
        <f>VLOOKUP(A:A,[3]TDSheet!$A:$D,4,0)</f>
        <v>26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3"/>
        <v>0</v>
      </c>
      <c r="AF81" s="14">
        <f t="shared" si="14"/>
        <v>13.200000000000001</v>
      </c>
      <c r="AG81" s="14">
        <f t="shared" si="15"/>
        <v>0</v>
      </c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65</v>
      </c>
      <c r="D82" s="8">
        <v>86</v>
      </c>
      <c r="E82" s="8">
        <v>107</v>
      </c>
      <c r="F82" s="8">
        <v>43</v>
      </c>
      <c r="G82" s="1">
        <f>VLOOKUP(A:A,[1]TDSheet!$A:$G,7,0)</f>
        <v>0.4</v>
      </c>
      <c r="H82" s="1" t="e">
        <f>VLOOKUP(A:A,[1]TDSheet!$A:$H,8,0)</f>
        <v>#N/A</v>
      </c>
      <c r="I82" s="14">
        <f>VLOOKUP(A:A,[2]TDSheet!$A:$F,6,0)</f>
        <v>118</v>
      </c>
      <c r="J82" s="14">
        <f t="shared" si="9"/>
        <v>-11</v>
      </c>
      <c r="K82" s="14">
        <f>VLOOKUP(A:A,[1]TDSheet!$A:$K,11,0)</f>
        <v>0</v>
      </c>
      <c r="L82" s="14">
        <f>VLOOKUP(A:A,[1]TDSheet!$A:$R,18,0)</f>
        <v>40</v>
      </c>
      <c r="M82" s="14">
        <f>VLOOKUP(A:A,[1]TDSheet!$A:$T,20,0)</f>
        <v>80</v>
      </c>
      <c r="N82" s="14"/>
      <c r="O82" s="14"/>
      <c r="P82" s="14"/>
      <c r="Q82" s="16"/>
      <c r="R82" s="16"/>
      <c r="S82" s="14">
        <f t="shared" si="10"/>
        <v>21.4</v>
      </c>
      <c r="T82" s="16"/>
      <c r="U82" s="17">
        <f t="shared" si="11"/>
        <v>7.6168224299065423</v>
      </c>
      <c r="V82" s="14">
        <f t="shared" si="12"/>
        <v>2.0093457943925235</v>
      </c>
      <c r="W82" s="14"/>
      <c r="X82" s="14"/>
      <c r="Y82" s="14">
        <f>VLOOKUP(A:A,[1]TDSheet!$A:$Y,25,0)</f>
        <v>28.4</v>
      </c>
      <c r="Z82" s="14">
        <f>VLOOKUP(A:A,[1]TDSheet!$A:$Z,26,0)</f>
        <v>12.6</v>
      </c>
      <c r="AA82" s="14">
        <f>VLOOKUP(A:A,[1]TDSheet!$A:$AA,27,0)</f>
        <v>14.8</v>
      </c>
      <c r="AB82" s="14">
        <f>VLOOKUP(A:A,[3]TDSheet!$A:$D,4,0)</f>
        <v>14</v>
      </c>
      <c r="AC82" s="14" t="str">
        <f>VLOOKUP(A:A,[1]TDSheet!$A:$AC,29,0)</f>
        <v>увел</v>
      </c>
      <c r="AD82" s="14" t="str">
        <f>VLOOKUP(A:A,[1]TDSheet!$A:$AD,30,0)</f>
        <v>увел</v>
      </c>
      <c r="AE82" s="14">
        <f t="shared" si="13"/>
        <v>0</v>
      </c>
      <c r="AF82" s="14">
        <f t="shared" si="14"/>
        <v>0</v>
      </c>
      <c r="AG82" s="14">
        <f t="shared" si="15"/>
        <v>0</v>
      </c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100</v>
      </c>
      <c r="D83" s="8">
        <v>177</v>
      </c>
      <c r="E83" s="8">
        <v>162</v>
      </c>
      <c r="F83" s="8">
        <v>78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165</v>
      </c>
      <c r="J83" s="14">
        <f t="shared" si="9"/>
        <v>-3</v>
      </c>
      <c r="K83" s="14">
        <f>VLOOKUP(A:A,[1]TDSheet!$A:$K,11,0)</f>
        <v>0</v>
      </c>
      <c r="L83" s="14">
        <f>VLOOKUP(A:A,[1]TDSheet!$A:$R,18,0)</f>
        <v>0</v>
      </c>
      <c r="M83" s="14">
        <f>VLOOKUP(A:A,[1]TDSheet!$A:$T,20,0)</f>
        <v>120</v>
      </c>
      <c r="N83" s="14"/>
      <c r="O83" s="14"/>
      <c r="P83" s="14"/>
      <c r="Q83" s="16"/>
      <c r="R83" s="16">
        <v>80</v>
      </c>
      <c r="S83" s="14">
        <f t="shared" si="10"/>
        <v>32.4</v>
      </c>
      <c r="T83" s="16"/>
      <c r="U83" s="17">
        <f t="shared" si="11"/>
        <v>8.5802469135802468</v>
      </c>
      <c r="V83" s="14">
        <f t="shared" si="12"/>
        <v>2.4074074074074074</v>
      </c>
      <c r="W83" s="14"/>
      <c r="X83" s="14"/>
      <c r="Y83" s="14">
        <f>VLOOKUP(A:A,[1]TDSheet!$A:$Y,25,0)</f>
        <v>29.6</v>
      </c>
      <c r="Z83" s="14">
        <f>VLOOKUP(A:A,[1]TDSheet!$A:$Z,26,0)</f>
        <v>27.4</v>
      </c>
      <c r="AA83" s="14">
        <f>VLOOKUP(A:A,[1]TDSheet!$A:$AA,27,0)</f>
        <v>23</v>
      </c>
      <c r="AB83" s="14">
        <f>VLOOKUP(A:A,[3]TDSheet!$A:$D,4,0)</f>
        <v>21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3"/>
        <v>0</v>
      </c>
      <c r="AF83" s="14">
        <f t="shared" si="14"/>
        <v>26.400000000000002</v>
      </c>
      <c r="AG83" s="14">
        <f t="shared" si="15"/>
        <v>0</v>
      </c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9</v>
      </c>
      <c r="C84" s="8">
        <v>164.57400000000001</v>
      </c>
      <c r="D84" s="8">
        <v>672.78200000000004</v>
      </c>
      <c r="E84" s="8">
        <v>406.04599999999999</v>
      </c>
      <c r="F84" s="8">
        <v>429.214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390.54300000000001</v>
      </c>
      <c r="J84" s="14">
        <f t="shared" si="9"/>
        <v>15.502999999999986</v>
      </c>
      <c r="K84" s="14">
        <f>VLOOKUP(A:A,[1]TDSheet!$A:$K,11,0)</f>
        <v>0</v>
      </c>
      <c r="L84" s="14">
        <f>VLOOKUP(A:A,[1]TDSheet!$A:$R,18,0)</f>
        <v>0</v>
      </c>
      <c r="M84" s="14">
        <f>VLOOKUP(A:A,[1]TDSheet!$A:$T,20,0)</f>
        <v>70</v>
      </c>
      <c r="N84" s="14"/>
      <c r="O84" s="14"/>
      <c r="P84" s="14"/>
      <c r="Q84" s="16"/>
      <c r="R84" s="16">
        <v>150</v>
      </c>
      <c r="S84" s="14">
        <f t="shared" si="10"/>
        <v>81.209199999999996</v>
      </c>
      <c r="T84" s="16"/>
      <c r="U84" s="17">
        <f t="shared" si="11"/>
        <v>7.9943405426971328</v>
      </c>
      <c r="V84" s="14">
        <f t="shared" si="12"/>
        <v>5.2852878737876994</v>
      </c>
      <c r="W84" s="14"/>
      <c r="X84" s="14"/>
      <c r="Y84" s="14">
        <f>VLOOKUP(A:A,[1]TDSheet!$A:$Y,25,0)</f>
        <v>106.95519999999999</v>
      </c>
      <c r="Z84" s="14">
        <f>VLOOKUP(A:A,[1]TDSheet!$A:$Z,26,0)</f>
        <v>79.427800000000005</v>
      </c>
      <c r="AA84" s="14">
        <f>VLOOKUP(A:A,[1]TDSheet!$A:$AA,27,0)</f>
        <v>88.715999999999994</v>
      </c>
      <c r="AB84" s="14">
        <f>VLOOKUP(A:A,[3]TDSheet!$A:$D,4,0)</f>
        <v>92.381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3"/>
        <v>0</v>
      </c>
      <c r="AF84" s="14">
        <f t="shared" si="14"/>
        <v>150</v>
      </c>
      <c r="AG84" s="14">
        <f t="shared" si="15"/>
        <v>0</v>
      </c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240</v>
      </c>
      <c r="D85" s="8">
        <v>6</v>
      </c>
      <c r="E85" s="8">
        <v>175</v>
      </c>
      <c r="F85" s="8">
        <v>67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179</v>
      </c>
      <c r="J85" s="14">
        <f t="shared" si="9"/>
        <v>-4</v>
      </c>
      <c r="K85" s="14">
        <f>VLOOKUP(A:A,[1]TDSheet!$A:$K,11,0)</f>
        <v>0</v>
      </c>
      <c r="L85" s="14">
        <f>VLOOKUP(A:A,[1]TDSheet!$A:$R,18,0)</f>
        <v>0</v>
      </c>
      <c r="M85" s="14">
        <f>VLOOKUP(A:A,[1]TDSheet!$A:$T,20,0)</f>
        <v>0</v>
      </c>
      <c r="N85" s="14"/>
      <c r="O85" s="14"/>
      <c r="P85" s="14"/>
      <c r="Q85" s="16"/>
      <c r="R85" s="16"/>
      <c r="S85" s="14">
        <f t="shared" si="10"/>
        <v>35</v>
      </c>
      <c r="T85" s="16"/>
      <c r="U85" s="17">
        <f t="shared" si="11"/>
        <v>1.9142857142857144</v>
      </c>
      <c r="V85" s="14">
        <f t="shared" si="12"/>
        <v>1.9142857142857144</v>
      </c>
      <c r="W85" s="14"/>
      <c r="X85" s="14"/>
      <c r="Y85" s="14">
        <f>VLOOKUP(A:A,[1]TDSheet!$A:$Y,25,0)</f>
        <v>47.4</v>
      </c>
      <c r="Z85" s="14">
        <f>VLOOKUP(A:A,[1]TDSheet!$A:$Z,26,0)</f>
        <v>37.4</v>
      </c>
      <c r="AA85" s="14">
        <f>VLOOKUP(A:A,[1]TDSheet!$A:$AA,27,0)</f>
        <v>25.2</v>
      </c>
      <c r="AB85" s="14">
        <f>VLOOKUP(A:A,[3]TDSheet!$A:$D,4,0)</f>
        <v>31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3"/>
        <v>0</v>
      </c>
      <c r="AF85" s="14">
        <f t="shared" si="14"/>
        <v>0</v>
      </c>
      <c r="AG85" s="14">
        <f t="shared" si="15"/>
        <v>0</v>
      </c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607</v>
      </c>
      <c r="D86" s="8">
        <v>1746</v>
      </c>
      <c r="E86" s="8">
        <v>1208</v>
      </c>
      <c r="F86" s="8">
        <v>872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1200</v>
      </c>
      <c r="J86" s="14">
        <f t="shared" si="9"/>
        <v>8</v>
      </c>
      <c r="K86" s="14">
        <f>VLOOKUP(A:A,[1]TDSheet!$A:$K,11,0)</f>
        <v>0</v>
      </c>
      <c r="L86" s="14">
        <f>VLOOKUP(A:A,[1]TDSheet!$A:$R,18,0)</f>
        <v>0</v>
      </c>
      <c r="M86" s="14">
        <f>VLOOKUP(A:A,[1]TDSheet!$A:$T,20,0)</f>
        <v>640</v>
      </c>
      <c r="N86" s="14"/>
      <c r="O86" s="14"/>
      <c r="P86" s="14"/>
      <c r="Q86" s="16"/>
      <c r="R86" s="16">
        <v>480</v>
      </c>
      <c r="S86" s="14">
        <f t="shared" si="10"/>
        <v>241.6</v>
      </c>
      <c r="T86" s="16"/>
      <c r="U86" s="17">
        <f t="shared" si="11"/>
        <v>8.2450331125827816</v>
      </c>
      <c r="V86" s="14">
        <f t="shared" si="12"/>
        <v>3.6092715231788079</v>
      </c>
      <c r="W86" s="14"/>
      <c r="X86" s="14"/>
      <c r="Y86" s="14">
        <f>VLOOKUP(A:A,[1]TDSheet!$A:$Y,25,0)</f>
        <v>239.4</v>
      </c>
      <c r="Z86" s="14">
        <f>VLOOKUP(A:A,[1]TDSheet!$A:$Z,26,0)</f>
        <v>222.4</v>
      </c>
      <c r="AA86" s="14">
        <f>VLOOKUP(A:A,[1]TDSheet!$A:$AA,27,0)</f>
        <v>218</v>
      </c>
      <c r="AB86" s="14">
        <f>VLOOKUP(A:A,[3]TDSheet!$A:$D,4,0)</f>
        <v>250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3"/>
        <v>0</v>
      </c>
      <c r="AF86" s="14">
        <f t="shared" si="14"/>
        <v>192</v>
      </c>
      <c r="AG86" s="14">
        <f t="shared" si="15"/>
        <v>0</v>
      </c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314</v>
      </c>
      <c r="D87" s="8">
        <v>167</v>
      </c>
      <c r="E87" s="8">
        <v>191</v>
      </c>
      <c r="F87" s="8">
        <v>282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185</v>
      </c>
      <c r="J87" s="14">
        <f t="shared" si="9"/>
        <v>6</v>
      </c>
      <c r="K87" s="14">
        <f>VLOOKUP(A:A,[1]TDSheet!$A:$K,11,0)</f>
        <v>0</v>
      </c>
      <c r="L87" s="14">
        <f>VLOOKUP(A:A,[1]TDSheet!$A:$R,18,0)</f>
        <v>0</v>
      </c>
      <c r="M87" s="14">
        <f>VLOOKUP(A:A,[1]TDSheet!$A:$T,20,0)</f>
        <v>0</v>
      </c>
      <c r="N87" s="14"/>
      <c r="O87" s="14"/>
      <c r="P87" s="14"/>
      <c r="Q87" s="16"/>
      <c r="R87" s="16">
        <v>40</v>
      </c>
      <c r="S87" s="14">
        <f t="shared" si="10"/>
        <v>38.200000000000003</v>
      </c>
      <c r="T87" s="16"/>
      <c r="U87" s="17">
        <f t="shared" si="11"/>
        <v>8.4293193717277486</v>
      </c>
      <c r="V87" s="14">
        <f t="shared" si="12"/>
        <v>7.3821989528795804</v>
      </c>
      <c r="W87" s="14"/>
      <c r="X87" s="14"/>
      <c r="Y87" s="14">
        <f>VLOOKUP(A:A,[1]TDSheet!$A:$Y,25,0)</f>
        <v>13.4</v>
      </c>
      <c r="Z87" s="14">
        <f>VLOOKUP(A:A,[1]TDSheet!$A:$Z,26,0)</f>
        <v>56.4</v>
      </c>
      <c r="AA87" s="14">
        <f>VLOOKUP(A:A,[1]TDSheet!$A:$AA,27,0)</f>
        <v>20</v>
      </c>
      <c r="AB87" s="14">
        <f>VLOOKUP(A:A,[3]TDSheet!$A:$D,4,0)</f>
        <v>15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3"/>
        <v>0</v>
      </c>
      <c r="AF87" s="14">
        <f t="shared" si="14"/>
        <v>12</v>
      </c>
      <c r="AG87" s="14">
        <f t="shared" si="15"/>
        <v>0</v>
      </c>
      <c r="AH87" s="14"/>
      <c r="AI87" s="14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1358</v>
      </c>
      <c r="D88" s="8">
        <v>5928</v>
      </c>
      <c r="E88" s="8">
        <v>2807</v>
      </c>
      <c r="F88" s="8">
        <v>1924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2827</v>
      </c>
      <c r="J88" s="14">
        <f t="shared" si="9"/>
        <v>-20</v>
      </c>
      <c r="K88" s="14">
        <f>VLOOKUP(A:A,[1]TDSheet!$A:$K,11,0)</f>
        <v>0</v>
      </c>
      <c r="L88" s="14">
        <f>VLOOKUP(A:A,[1]TDSheet!$A:$R,18,0)</f>
        <v>0</v>
      </c>
      <c r="M88" s="14">
        <f>VLOOKUP(A:A,[1]TDSheet!$A:$T,20,0)</f>
        <v>1200</v>
      </c>
      <c r="N88" s="14"/>
      <c r="O88" s="14"/>
      <c r="P88" s="14"/>
      <c r="Q88" s="16"/>
      <c r="R88" s="16">
        <v>1600</v>
      </c>
      <c r="S88" s="14">
        <f t="shared" si="10"/>
        <v>561.4</v>
      </c>
      <c r="T88" s="16"/>
      <c r="U88" s="17">
        <f t="shared" si="11"/>
        <v>8.4146775917349483</v>
      </c>
      <c r="V88" s="14">
        <f t="shared" si="12"/>
        <v>3.4271464196651231</v>
      </c>
      <c r="W88" s="14"/>
      <c r="X88" s="14"/>
      <c r="Y88" s="14">
        <f>VLOOKUP(A:A,[1]TDSheet!$A:$Y,25,0)</f>
        <v>604.20000000000005</v>
      </c>
      <c r="Z88" s="14">
        <f>VLOOKUP(A:A,[1]TDSheet!$A:$Z,26,0)</f>
        <v>523.6</v>
      </c>
      <c r="AA88" s="14">
        <f>VLOOKUP(A:A,[1]TDSheet!$A:$AA,27,0)</f>
        <v>509.8</v>
      </c>
      <c r="AB88" s="14">
        <f>VLOOKUP(A:A,[3]TDSheet!$A:$D,4,0)</f>
        <v>623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3"/>
        <v>0</v>
      </c>
      <c r="AF88" s="14">
        <f t="shared" si="14"/>
        <v>560</v>
      </c>
      <c r="AG88" s="14">
        <f t="shared" si="15"/>
        <v>0</v>
      </c>
      <c r="AH88" s="14"/>
      <c r="AI88" s="14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190</v>
      </c>
      <c r="D89" s="8">
        <v>528</v>
      </c>
      <c r="E89" s="8">
        <v>319</v>
      </c>
      <c r="F89" s="8">
        <v>173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335</v>
      </c>
      <c r="J89" s="14">
        <f t="shared" si="9"/>
        <v>-16</v>
      </c>
      <c r="K89" s="14">
        <f>VLOOKUP(A:A,[1]TDSheet!$A:$K,11,0)</f>
        <v>0</v>
      </c>
      <c r="L89" s="14">
        <f>VLOOKUP(A:A,[1]TDSheet!$A:$R,18,0)</f>
        <v>0</v>
      </c>
      <c r="M89" s="14">
        <f>VLOOKUP(A:A,[1]TDSheet!$A:$T,20,0)</f>
        <v>160</v>
      </c>
      <c r="N89" s="14"/>
      <c r="O89" s="14"/>
      <c r="P89" s="14"/>
      <c r="Q89" s="16"/>
      <c r="R89" s="16">
        <v>180</v>
      </c>
      <c r="S89" s="14">
        <f t="shared" si="10"/>
        <v>63.8</v>
      </c>
      <c r="T89" s="16"/>
      <c r="U89" s="17">
        <f t="shared" si="11"/>
        <v>8.0407523510971792</v>
      </c>
      <c r="V89" s="14">
        <f t="shared" si="12"/>
        <v>2.711598746081505</v>
      </c>
      <c r="W89" s="14"/>
      <c r="X89" s="14"/>
      <c r="Y89" s="14">
        <f>VLOOKUP(A:A,[1]TDSheet!$A:$Y,25,0)</f>
        <v>67.400000000000006</v>
      </c>
      <c r="Z89" s="14">
        <f>VLOOKUP(A:A,[1]TDSheet!$A:$Z,26,0)</f>
        <v>61.6</v>
      </c>
      <c r="AA89" s="14">
        <f>VLOOKUP(A:A,[1]TDSheet!$A:$AA,27,0)</f>
        <v>56.6</v>
      </c>
      <c r="AB89" s="14">
        <f>VLOOKUP(A:A,[3]TDSheet!$A:$D,4,0)</f>
        <v>51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3"/>
        <v>0</v>
      </c>
      <c r="AF89" s="14">
        <f t="shared" si="14"/>
        <v>108</v>
      </c>
      <c r="AG89" s="14">
        <f t="shared" si="15"/>
        <v>0</v>
      </c>
      <c r="AH89" s="14"/>
      <c r="AI89" s="14"/>
    </row>
    <row r="90" spans="1:35" s="1" customFormat="1" ht="11.1" customHeight="1" outlineLevel="1" x14ac:dyDescent="0.2">
      <c r="A90" s="7" t="s">
        <v>91</v>
      </c>
      <c r="B90" s="7" t="s">
        <v>9</v>
      </c>
      <c r="C90" s="8">
        <v>150.38800000000001</v>
      </c>
      <c r="D90" s="8">
        <v>672.06399999999996</v>
      </c>
      <c r="E90" s="19">
        <v>460</v>
      </c>
      <c r="F90" s="19">
        <v>393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425.1</v>
      </c>
      <c r="J90" s="14">
        <f t="shared" si="9"/>
        <v>34.899999999999977</v>
      </c>
      <c r="K90" s="14">
        <f>VLOOKUP(A:A,[1]TDSheet!$A:$K,11,0)</f>
        <v>0</v>
      </c>
      <c r="L90" s="14">
        <f>VLOOKUP(A:A,[1]TDSheet!$A:$R,18,0)</f>
        <v>0</v>
      </c>
      <c r="M90" s="14">
        <f>VLOOKUP(A:A,[1]TDSheet!$A:$T,20,0)</f>
        <v>250</v>
      </c>
      <c r="N90" s="14"/>
      <c r="O90" s="14"/>
      <c r="P90" s="14"/>
      <c r="Q90" s="16"/>
      <c r="R90" s="16">
        <v>120</v>
      </c>
      <c r="S90" s="14">
        <f t="shared" si="10"/>
        <v>92</v>
      </c>
      <c r="T90" s="16"/>
      <c r="U90" s="17">
        <f t="shared" si="11"/>
        <v>8.2934782608695645</v>
      </c>
      <c r="V90" s="14">
        <f t="shared" si="12"/>
        <v>4.2717391304347823</v>
      </c>
      <c r="W90" s="14"/>
      <c r="X90" s="14"/>
      <c r="Y90" s="14">
        <f>VLOOKUP(A:A,[1]TDSheet!$A:$Y,25,0)</f>
        <v>72</v>
      </c>
      <c r="Z90" s="14">
        <f>VLOOKUP(A:A,[1]TDSheet!$A:$Z,26,0)</f>
        <v>63</v>
      </c>
      <c r="AA90" s="14">
        <f>VLOOKUP(A:A,[1]TDSheet!$A:$AA,27,0)</f>
        <v>84.8</v>
      </c>
      <c r="AB90" s="14">
        <f>VLOOKUP(A:A,[3]TDSheet!$A:$D,4,0)</f>
        <v>36.01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13"/>
        <v>0</v>
      </c>
      <c r="AF90" s="14">
        <f t="shared" si="14"/>
        <v>120</v>
      </c>
      <c r="AG90" s="14">
        <f t="shared" si="15"/>
        <v>0</v>
      </c>
      <c r="AH90" s="14"/>
      <c r="AI90" s="14"/>
    </row>
    <row r="91" spans="1:35" s="1" customFormat="1" ht="11.1" customHeight="1" outlineLevel="1" x14ac:dyDescent="0.2">
      <c r="A91" s="7" t="s">
        <v>92</v>
      </c>
      <c r="B91" s="7" t="s">
        <v>9</v>
      </c>
      <c r="C91" s="8">
        <v>85.337000000000003</v>
      </c>
      <c r="D91" s="8">
        <v>5.9610000000000003</v>
      </c>
      <c r="E91" s="8">
        <v>61.48</v>
      </c>
      <c r="F91" s="8">
        <v>25.835999999999999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64.3</v>
      </c>
      <c r="J91" s="14">
        <f t="shared" si="9"/>
        <v>-2.8200000000000003</v>
      </c>
      <c r="K91" s="14">
        <f>VLOOKUP(A:A,[1]TDSheet!$A:$K,11,0)</f>
        <v>0</v>
      </c>
      <c r="L91" s="14">
        <f>VLOOKUP(A:A,[1]TDSheet!$A:$R,18,0)</f>
        <v>0</v>
      </c>
      <c r="M91" s="14">
        <f>VLOOKUP(A:A,[1]TDSheet!$A:$T,20,0)</f>
        <v>10</v>
      </c>
      <c r="N91" s="14"/>
      <c r="O91" s="14"/>
      <c r="P91" s="14"/>
      <c r="Q91" s="16"/>
      <c r="R91" s="16">
        <v>20</v>
      </c>
      <c r="S91" s="14">
        <f t="shared" si="10"/>
        <v>12.295999999999999</v>
      </c>
      <c r="T91" s="16"/>
      <c r="U91" s="17">
        <f t="shared" si="11"/>
        <v>4.540988939492518</v>
      </c>
      <c r="V91" s="14">
        <f t="shared" si="12"/>
        <v>2.101171112556929</v>
      </c>
      <c r="W91" s="14"/>
      <c r="X91" s="14"/>
      <c r="Y91" s="14">
        <f>VLOOKUP(A:A,[1]TDSheet!$A:$Y,25,0)</f>
        <v>8.6609999999999996</v>
      </c>
      <c r="Z91" s="14">
        <f>VLOOKUP(A:A,[1]TDSheet!$A:$Z,26,0)</f>
        <v>5.1486000000000001</v>
      </c>
      <c r="AA91" s="14">
        <f>VLOOKUP(A:A,[1]TDSheet!$A:$AA,27,0)</f>
        <v>4.3502000000000001</v>
      </c>
      <c r="AB91" s="14">
        <f>VLOOKUP(A:A,[3]TDSheet!$A:$D,4,0)</f>
        <v>17.803999999999998</v>
      </c>
      <c r="AC91" s="14" t="str">
        <f>VLOOKUP(A:A,[1]TDSheet!$A:$AC,29,0)</f>
        <v>костик</v>
      </c>
      <c r="AD91" s="14" t="str">
        <f>VLOOKUP(A:A,[1]TDSheet!$A:$AD,30,0)</f>
        <v>увел</v>
      </c>
      <c r="AE91" s="14">
        <f t="shared" si="13"/>
        <v>0</v>
      </c>
      <c r="AF91" s="14">
        <f t="shared" si="14"/>
        <v>20</v>
      </c>
      <c r="AG91" s="14">
        <f t="shared" si="15"/>
        <v>0</v>
      </c>
      <c r="AH91" s="14"/>
      <c r="AI91" s="14"/>
    </row>
    <row r="92" spans="1:35" s="1" customFormat="1" ht="11.1" customHeight="1" outlineLevel="1" x14ac:dyDescent="0.2">
      <c r="A92" s="7" t="s">
        <v>93</v>
      </c>
      <c r="B92" s="7" t="s">
        <v>9</v>
      </c>
      <c r="C92" s="8">
        <v>143.03</v>
      </c>
      <c r="D92" s="8">
        <v>114.97</v>
      </c>
      <c r="E92" s="8">
        <v>163.941</v>
      </c>
      <c r="F92" s="8">
        <v>25.879000000000001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167.1</v>
      </c>
      <c r="J92" s="14">
        <f t="shared" si="9"/>
        <v>-3.1589999999999918</v>
      </c>
      <c r="K92" s="14">
        <f>VLOOKUP(A:A,[1]TDSheet!$A:$K,11,0)</f>
        <v>0</v>
      </c>
      <c r="L92" s="14">
        <f>VLOOKUP(A:A,[1]TDSheet!$A:$R,18,0)</f>
        <v>100</v>
      </c>
      <c r="M92" s="14">
        <f>VLOOKUP(A:A,[1]TDSheet!$A:$T,20,0)</f>
        <v>50</v>
      </c>
      <c r="N92" s="14"/>
      <c r="O92" s="14"/>
      <c r="P92" s="14"/>
      <c r="Q92" s="16"/>
      <c r="R92" s="16">
        <v>120</v>
      </c>
      <c r="S92" s="14">
        <f t="shared" si="10"/>
        <v>32.788200000000003</v>
      </c>
      <c r="T92" s="16"/>
      <c r="U92" s="17">
        <f t="shared" si="11"/>
        <v>9.0239476396996476</v>
      </c>
      <c r="V92" s="14">
        <f t="shared" si="12"/>
        <v>0.78927784995821659</v>
      </c>
      <c r="W92" s="14"/>
      <c r="X92" s="14"/>
      <c r="Y92" s="14">
        <f>VLOOKUP(A:A,[1]TDSheet!$A:$Y,25,0)</f>
        <v>34</v>
      </c>
      <c r="Z92" s="14">
        <f>VLOOKUP(A:A,[1]TDSheet!$A:$Z,26,0)</f>
        <v>27.036000000000001</v>
      </c>
      <c r="AA92" s="14">
        <f>VLOOKUP(A:A,[1]TDSheet!$A:$AA,27,0)</f>
        <v>31.8</v>
      </c>
      <c r="AB92" s="14">
        <f>VLOOKUP(A:A,[3]TDSheet!$A:$D,4,0)</f>
        <v>53.844999999999999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3"/>
        <v>0</v>
      </c>
      <c r="AF92" s="14">
        <f t="shared" si="14"/>
        <v>120</v>
      </c>
      <c r="AG92" s="14">
        <f t="shared" si="15"/>
        <v>0</v>
      </c>
      <c r="AH92" s="14"/>
      <c r="AI92" s="14"/>
    </row>
    <row r="93" spans="1:35" s="1" customFormat="1" ht="11.1" customHeight="1" outlineLevel="1" x14ac:dyDescent="0.2">
      <c r="A93" s="7" t="s">
        <v>94</v>
      </c>
      <c r="B93" s="7" t="s">
        <v>8</v>
      </c>
      <c r="C93" s="8">
        <v>38</v>
      </c>
      <c r="D93" s="8">
        <v>235</v>
      </c>
      <c r="E93" s="8">
        <v>175</v>
      </c>
      <c r="F93" s="8">
        <v>26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236</v>
      </c>
      <c r="J93" s="14">
        <f t="shared" si="9"/>
        <v>-61</v>
      </c>
      <c r="K93" s="14">
        <f>VLOOKUP(A:A,[1]TDSheet!$A:$K,11,0)</f>
        <v>0</v>
      </c>
      <c r="L93" s="14">
        <f>VLOOKUP(A:A,[1]TDSheet!$A:$R,18,0)</f>
        <v>0</v>
      </c>
      <c r="M93" s="14">
        <f>VLOOKUP(A:A,[1]TDSheet!$A:$T,20,0)</f>
        <v>100</v>
      </c>
      <c r="N93" s="14"/>
      <c r="O93" s="14"/>
      <c r="P93" s="14"/>
      <c r="Q93" s="16"/>
      <c r="R93" s="16">
        <v>180</v>
      </c>
      <c r="S93" s="14">
        <f t="shared" si="10"/>
        <v>35</v>
      </c>
      <c r="T93" s="16"/>
      <c r="U93" s="17">
        <f t="shared" si="11"/>
        <v>8.742857142857142</v>
      </c>
      <c r="V93" s="14">
        <f t="shared" si="12"/>
        <v>0.74285714285714288</v>
      </c>
      <c r="W93" s="14"/>
      <c r="X93" s="14"/>
      <c r="Y93" s="14">
        <f>VLOOKUP(A:A,[1]TDSheet!$A:$Y,25,0)</f>
        <v>20.8</v>
      </c>
      <c r="Z93" s="14">
        <f>VLOOKUP(A:A,[1]TDSheet!$A:$Z,26,0)</f>
        <v>10.199999999999999</v>
      </c>
      <c r="AA93" s="14">
        <f>VLOOKUP(A:A,[1]TDSheet!$A:$AA,27,0)</f>
        <v>16.399999999999999</v>
      </c>
      <c r="AB93" s="14">
        <f>VLOOKUP(A:A,[3]TDSheet!$A:$D,4,0)</f>
        <v>60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3"/>
        <v>0</v>
      </c>
      <c r="AF93" s="14">
        <f t="shared" si="14"/>
        <v>180</v>
      </c>
      <c r="AG93" s="14">
        <f t="shared" si="15"/>
        <v>0</v>
      </c>
      <c r="AH93" s="14"/>
      <c r="AI93" s="14"/>
    </row>
    <row r="94" spans="1:35" s="1" customFormat="1" ht="11.1" customHeight="1" outlineLevel="1" x14ac:dyDescent="0.2">
      <c r="A94" s="7" t="s">
        <v>95</v>
      </c>
      <c r="B94" s="7" t="s">
        <v>8</v>
      </c>
      <c r="C94" s="8">
        <v>178</v>
      </c>
      <c r="D94" s="8">
        <v>701</v>
      </c>
      <c r="E94" s="8">
        <v>478</v>
      </c>
      <c r="F94" s="8">
        <v>106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578</v>
      </c>
      <c r="J94" s="14">
        <f t="shared" si="9"/>
        <v>-100</v>
      </c>
      <c r="K94" s="14">
        <f>VLOOKUP(A:A,[1]TDSheet!$A:$K,11,0)</f>
        <v>0</v>
      </c>
      <c r="L94" s="14">
        <f>VLOOKUP(A:A,[1]TDSheet!$A:$R,18,0)</f>
        <v>90</v>
      </c>
      <c r="M94" s="14">
        <f>VLOOKUP(A:A,[1]TDSheet!$A:$T,20,0)</f>
        <v>240</v>
      </c>
      <c r="N94" s="14"/>
      <c r="O94" s="14"/>
      <c r="P94" s="14"/>
      <c r="Q94" s="16"/>
      <c r="R94" s="16">
        <v>120</v>
      </c>
      <c r="S94" s="14">
        <f t="shared" si="10"/>
        <v>95.6</v>
      </c>
      <c r="T94" s="16"/>
      <c r="U94" s="17">
        <f t="shared" si="11"/>
        <v>5.8158995815899583</v>
      </c>
      <c r="V94" s="14">
        <f t="shared" si="12"/>
        <v>1.1087866108786613</v>
      </c>
      <c r="W94" s="14"/>
      <c r="X94" s="14"/>
      <c r="Y94" s="14">
        <f>VLOOKUP(A:A,[1]TDSheet!$A:$Y,25,0)</f>
        <v>106</v>
      </c>
      <c r="Z94" s="14">
        <f>VLOOKUP(A:A,[1]TDSheet!$A:$Z,26,0)</f>
        <v>102.8</v>
      </c>
      <c r="AA94" s="14">
        <f>VLOOKUP(A:A,[1]TDSheet!$A:$AA,27,0)</f>
        <v>94.2</v>
      </c>
      <c r="AB94" s="14">
        <f>VLOOKUP(A:A,[3]TDSheet!$A:$D,4,0)</f>
        <v>70</v>
      </c>
      <c r="AC94" s="14" t="str">
        <f>VLOOKUP(A:A,[1]TDSheet!$A:$AC,29,0)</f>
        <v>костик</v>
      </c>
      <c r="AD94" s="14" t="str">
        <f>VLOOKUP(A:A,[1]TDSheet!$A:$AD,30,0)</f>
        <v>костик</v>
      </c>
      <c r="AE94" s="14">
        <f t="shared" si="13"/>
        <v>0</v>
      </c>
      <c r="AF94" s="14">
        <f t="shared" si="14"/>
        <v>39.6</v>
      </c>
      <c r="AG94" s="14">
        <f t="shared" si="15"/>
        <v>0</v>
      </c>
      <c r="AH94" s="14"/>
      <c r="AI94" s="14"/>
    </row>
    <row r="95" spans="1:35" s="1" customFormat="1" ht="11.1" customHeight="1" outlineLevel="1" x14ac:dyDescent="0.2">
      <c r="A95" s="7" t="s">
        <v>96</v>
      </c>
      <c r="B95" s="7" t="s">
        <v>8</v>
      </c>
      <c r="C95" s="8">
        <v>101</v>
      </c>
      <c r="D95" s="8">
        <v>793</v>
      </c>
      <c r="E95" s="8">
        <v>341</v>
      </c>
      <c r="F95" s="8">
        <v>399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351</v>
      </c>
      <c r="J95" s="14">
        <f t="shared" si="9"/>
        <v>-10</v>
      </c>
      <c r="K95" s="14">
        <f>VLOOKUP(A:A,[1]TDSheet!$A:$K,11,0)</f>
        <v>0</v>
      </c>
      <c r="L95" s="14">
        <f>VLOOKUP(A:A,[1]TDSheet!$A:$R,18,0)</f>
        <v>0</v>
      </c>
      <c r="M95" s="14">
        <f>VLOOKUP(A:A,[1]TDSheet!$A:$T,20,0)</f>
        <v>40</v>
      </c>
      <c r="N95" s="14"/>
      <c r="O95" s="14"/>
      <c r="P95" s="14"/>
      <c r="Q95" s="16"/>
      <c r="R95" s="16">
        <v>120</v>
      </c>
      <c r="S95" s="14">
        <f t="shared" si="10"/>
        <v>68.2</v>
      </c>
      <c r="T95" s="16"/>
      <c r="U95" s="17">
        <f t="shared" si="11"/>
        <v>8.1964809384164212</v>
      </c>
      <c r="V95" s="14">
        <f t="shared" si="12"/>
        <v>5.8504398826979473</v>
      </c>
      <c r="W95" s="14"/>
      <c r="X95" s="14"/>
      <c r="Y95" s="14">
        <f>VLOOKUP(A:A,[1]TDSheet!$A:$Y,25,0)</f>
        <v>72.400000000000006</v>
      </c>
      <c r="Z95" s="14">
        <f>VLOOKUP(A:A,[1]TDSheet!$A:$Z,26,0)</f>
        <v>65.599999999999994</v>
      </c>
      <c r="AA95" s="14">
        <f>VLOOKUP(A:A,[1]TDSheet!$A:$AA,27,0)</f>
        <v>83</v>
      </c>
      <c r="AB95" s="14">
        <f>VLOOKUP(A:A,[3]TDSheet!$A:$D,4,0)</f>
        <v>51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13"/>
        <v>0</v>
      </c>
      <c r="AF95" s="14">
        <f t="shared" si="14"/>
        <v>21.599999999999998</v>
      </c>
      <c r="AG95" s="14">
        <f t="shared" si="15"/>
        <v>0</v>
      </c>
      <c r="AH95" s="14"/>
      <c r="AI95" s="14"/>
    </row>
    <row r="96" spans="1:35" s="1" customFormat="1" ht="11.1" customHeight="1" outlineLevel="1" x14ac:dyDescent="0.2">
      <c r="A96" s="7" t="s">
        <v>97</v>
      </c>
      <c r="B96" s="7" t="s">
        <v>8</v>
      </c>
      <c r="C96" s="8">
        <v>632</v>
      </c>
      <c r="D96" s="8">
        <v>861</v>
      </c>
      <c r="E96" s="8">
        <v>898</v>
      </c>
      <c r="F96" s="8">
        <v>275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928</v>
      </c>
      <c r="J96" s="14">
        <f t="shared" si="9"/>
        <v>-30</v>
      </c>
      <c r="K96" s="14">
        <f>VLOOKUP(A:A,[1]TDSheet!$A:$K,11,0)</f>
        <v>0</v>
      </c>
      <c r="L96" s="14">
        <f>VLOOKUP(A:A,[1]TDSheet!$A:$R,18,0)</f>
        <v>0</v>
      </c>
      <c r="M96" s="14">
        <f>VLOOKUP(A:A,[1]TDSheet!$A:$T,20,0)</f>
        <v>600</v>
      </c>
      <c r="N96" s="14"/>
      <c r="O96" s="14"/>
      <c r="P96" s="14"/>
      <c r="Q96" s="16"/>
      <c r="R96" s="16">
        <v>600</v>
      </c>
      <c r="S96" s="14">
        <f t="shared" si="10"/>
        <v>179.6</v>
      </c>
      <c r="T96" s="16"/>
      <c r="U96" s="17">
        <f t="shared" si="11"/>
        <v>8.2126948775055677</v>
      </c>
      <c r="V96" s="14">
        <f t="shared" si="12"/>
        <v>1.5311804008908687</v>
      </c>
      <c r="W96" s="14"/>
      <c r="X96" s="14"/>
      <c r="Y96" s="14">
        <f>VLOOKUP(A:A,[1]TDSheet!$A:$Y,25,0)</f>
        <v>166.8</v>
      </c>
      <c r="Z96" s="14">
        <f>VLOOKUP(A:A,[1]TDSheet!$A:$Z,26,0)</f>
        <v>170.8</v>
      </c>
      <c r="AA96" s="14">
        <f>VLOOKUP(A:A,[1]TDSheet!$A:$AA,27,0)</f>
        <v>135.19999999999999</v>
      </c>
      <c r="AB96" s="14">
        <f>VLOOKUP(A:A,[3]TDSheet!$A:$D,4,0)</f>
        <v>164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3"/>
        <v>0</v>
      </c>
      <c r="AF96" s="14">
        <f t="shared" si="14"/>
        <v>84.000000000000014</v>
      </c>
      <c r="AG96" s="14">
        <f t="shared" si="15"/>
        <v>0</v>
      </c>
      <c r="AH96" s="14"/>
      <c r="AI96" s="14"/>
    </row>
    <row r="97" spans="1:35" s="1" customFormat="1" ht="11.1" customHeight="1" outlineLevel="1" x14ac:dyDescent="0.2">
      <c r="A97" s="7" t="s">
        <v>98</v>
      </c>
      <c r="B97" s="7" t="s">
        <v>9</v>
      </c>
      <c r="C97" s="8">
        <v>279.25099999999998</v>
      </c>
      <c r="D97" s="8">
        <v>113.572</v>
      </c>
      <c r="E97" s="8">
        <v>277.791</v>
      </c>
      <c r="F97" s="8">
        <v>101.065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281.7</v>
      </c>
      <c r="J97" s="14">
        <f t="shared" si="9"/>
        <v>-3.9089999999999918</v>
      </c>
      <c r="K97" s="14">
        <f>VLOOKUP(A:A,[1]TDSheet!$A:$K,11,0)</f>
        <v>0</v>
      </c>
      <c r="L97" s="14">
        <f>VLOOKUP(A:A,[1]TDSheet!$A:$R,18,0)</f>
        <v>0</v>
      </c>
      <c r="M97" s="14">
        <f>VLOOKUP(A:A,[1]TDSheet!$A:$T,20,0)</f>
        <v>140</v>
      </c>
      <c r="N97" s="14"/>
      <c r="O97" s="14"/>
      <c r="P97" s="14"/>
      <c r="Q97" s="16"/>
      <c r="R97" s="16">
        <v>240</v>
      </c>
      <c r="S97" s="14">
        <f t="shared" si="10"/>
        <v>55.558199999999999</v>
      </c>
      <c r="T97" s="16"/>
      <c r="U97" s="17">
        <f t="shared" si="11"/>
        <v>8.6587578431266667</v>
      </c>
      <c r="V97" s="14">
        <f t="shared" si="12"/>
        <v>1.8190834116296064</v>
      </c>
      <c r="W97" s="14"/>
      <c r="X97" s="14"/>
      <c r="Y97" s="14">
        <f>VLOOKUP(A:A,[1]TDSheet!$A:$Y,25,0)</f>
        <v>40.108999999999995</v>
      </c>
      <c r="Z97" s="14">
        <f>VLOOKUP(A:A,[1]TDSheet!$A:$Z,26,0)</f>
        <v>62.4</v>
      </c>
      <c r="AA97" s="14">
        <f>VLOOKUP(A:A,[1]TDSheet!$A:$AA,27,0)</f>
        <v>33.2072</v>
      </c>
      <c r="AB97" s="14">
        <f>VLOOKUP(A:A,[3]TDSheet!$A:$D,4,0)</f>
        <v>90.085999999999999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3"/>
        <v>0</v>
      </c>
      <c r="AF97" s="14">
        <f t="shared" si="14"/>
        <v>240</v>
      </c>
      <c r="AG97" s="14">
        <f t="shared" si="15"/>
        <v>0</v>
      </c>
      <c r="AH97" s="14"/>
      <c r="AI97" s="14"/>
    </row>
    <row r="98" spans="1:35" s="1" customFormat="1" ht="11.1" customHeight="1" outlineLevel="1" x14ac:dyDescent="0.2">
      <c r="A98" s="7" t="s">
        <v>99</v>
      </c>
      <c r="B98" s="7" t="s">
        <v>9</v>
      </c>
      <c r="C98" s="8">
        <v>52.415999999999997</v>
      </c>
      <c r="D98" s="8">
        <v>201.65100000000001</v>
      </c>
      <c r="E98" s="8">
        <v>139.798</v>
      </c>
      <c r="F98" s="8">
        <v>108.042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135.69999999999999</v>
      </c>
      <c r="J98" s="14">
        <f t="shared" si="9"/>
        <v>4.0980000000000132</v>
      </c>
      <c r="K98" s="14">
        <f>VLOOKUP(A:A,[1]TDSheet!$A:$K,11,0)</f>
        <v>0</v>
      </c>
      <c r="L98" s="14">
        <f>VLOOKUP(A:A,[1]TDSheet!$A:$R,18,0)</f>
        <v>0</v>
      </c>
      <c r="M98" s="14">
        <f>VLOOKUP(A:A,[1]TDSheet!$A:$T,20,0)</f>
        <v>40</v>
      </c>
      <c r="N98" s="14"/>
      <c r="O98" s="14"/>
      <c r="P98" s="14"/>
      <c r="Q98" s="16"/>
      <c r="R98" s="16">
        <v>80</v>
      </c>
      <c r="S98" s="14">
        <f t="shared" si="10"/>
        <v>27.959600000000002</v>
      </c>
      <c r="T98" s="16"/>
      <c r="U98" s="17">
        <f t="shared" si="11"/>
        <v>8.1561252664558861</v>
      </c>
      <c r="V98" s="14">
        <f t="shared" si="12"/>
        <v>3.8642183722227785</v>
      </c>
      <c r="W98" s="14"/>
      <c r="X98" s="14"/>
      <c r="Y98" s="14">
        <f>VLOOKUP(A:A,[1]TDSheet!$A:$Y,25,0)</f>
        <v>24.6</v>
      </c>
      <c r="Z98" s="14">
        <f>VLOOKUP(A:A,[1]TDSheet!$A:$Z,26,0)</f>
        <v>22.720199999999998</v>
      </c>
      <c r="AA98" s="14">
        <f>VLOOKUP(A:A,[1]TDSheet!$A:$AA,27,0)</f>
        <v>23.332799999999999</v>
      </c>
      <c r="AB98" s="14">
        <f>VLOOKUP(A:A,[3]TDSheet!$A:$D,4,0)</f>
        <v>26.382000000000001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3"/>
        <v>0</v>
      </c>
      <c r="AF98" s="14">
        <f t="shared" si="14"/>
        <v>80</v>
      </c>
      <c r="AG98" s="14">
        <f t="shared" si="15"/>
        <v>0</v>
      </c>
      <c r="AH98" s="14"/>
      <c r="AI98" s="14"/>
    </row>
    <row r="99" spans="1:35" s="1" customFormat="1" ht="11.1" customHeight="1" outlineLevel="1" x14ac:dyDescent="0.2">
      <c r="A99" s="7" t="s">
        <v>100</v>
      </c>
      <c r="B99" s="7" t="s">
        <v>9</v>
      </c>
      <c r="C99" s="8">
        <v>1828.6769999999999</v>
      </c>
      <c r="D99" s="8">
        <v>3604.154</v>
      </c>
      <c r="E99" s="19">
        <v>3723</v>
      </c>
      <c r="F99" s="19">
        <v>1838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3465.261</v>
      </c>
      <c r="J99" s="14">
        <f t="shared" si="9"/>
        <v>257.73900000000003</v>
      </c>
      <c r="K99" s="14">
        <f>VLOOKUP(A:A,[1]TDSheet!$A:$K,11,0)</f>
        <v>800</v>
      </c>
      <c r="L99" s="14">
        <f>VLOOKUP(A:A,[1]TDSheet!$A:$R,18,0)</f>
        <v>570</v>
      </c>
      <c r="M99" s="14">
        <f>VLOOKUP(A:A,[1]TDSheet!$A:$T,20,0)</f>
        <v>500</v>
      </c>
      <c r="N99" s="14"/>
      <c r="O99" s="14"/>
      <c r="P99" s="14"/>
      <c r="Q99" s="16">
        <v>1100</v>
      </c>
      <c r="R99" s="16">
        <v>1800</v>
      </c>
      <c r="S99" s="14">
        <f t="shared" si="10"/>
        <v>744.6</v>
      </c>
      <c r="T99" s="16">
        <v>800</v>
      </c>
      <c r="U99" s="17">
        <f t="shared" si="11"/>
        <v>9.9489658877249525</v>
      </c>
      <c r="V99" s="14">
        <f t="shared" si="12"/>
        <v>2.4684394305667472</v>
      </c>
      <c r="W99" s="14"/>
      <c r="X99" s="14"/>
      <c r="Y99" s="14">
        <f>VLOOKUP(A:A,[1]TDSheet!$A:$Y,25,0)</f>
        <v>419</v>
      </c>
      <c r="Z99" s="14">
        <f>VLOOKUP(A:A,[1]TDSheet!$A:$Z,26,0)</f>
        <v>681</v>
      </c>
      <c r="AA99" s="14">
        <f>VLOOKUP(A:A,[1]TDSheet!$A:$AA,27,0)</f>
        <v>579.79999999999995</v>
      </c>
      <c r="AB99" s="14">
        <f>VLOOKUP(A:A,[3]TDSheet!$A:$D,4,0)</f>
        <v>1111.6959999999999</v>
      </c>
      <c r="AC99" s="14" t="str">
        <f>VLOOKUP(A:A,[1]TDSheet!$A:$AC,29,0)</f>
        <v>кофшар</v>
      </c>
      <c r="AD99" s="14" t="e">
        <f>VLOOKUP(A:A,[1]TDSheet!$A:$AD,30,0)</f>
        <v>#N/A</v>
      </c>
      <c r="AE99" s="14">
        <f t="shared" si="13"/>
        <v>1100</v>
      </c>
      <c r="AF99" s="14">
        <f t="shared" si="14"/>
        <v>1800</v>
      </c>
      <c r="AG99" s="14">
        <f t="shared" si="15"/>
        <v>800</v>
      </c>
      <c r="AH99" s="14"/>
      <c r="AI99" s="14"/>
    </row>
    <row r="100" spans="1:35" s="1" customFormat="1" ht="11.1" customHeight="1" outlineLevel="1" x14ac:dyDescent="0.2">
      <c r="A100" s="7" t="s">
        <v>104</v>
      </c>
      <c r="B100" s="7" t="s">
        <v>8</v>
      </c>
      <c r="C100" s="8">
        <v>39</v>
      </c>
      <c r="D100" s="8">
        <v>8</v>
      </c>
      <c r="E100" s="19">
        <v>25</v>
      </c>
      <c r="F100" s="19">
        <v>14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36</v>
      </c>
      <c r="J100" s="14">
        <f t="shared" si="9"/>
        <v>-11</v>
      </c>
      <c r="K100" s="14">
        <f>VLOOKUP(A:A,[1]TDSheet!$A:$K,11,0)</f>
        <v>0</v>
      </c>
      <c r="L100" s="14">
        <f>VLOOKUP(A:A,[1]TDSheet!$A:$R,18,0)</f>
        <v>0</v>
      </c>
      <c r="M100" s="14">
        <f>VLOOKUP(A:A,[1]TDSheet!$A:$T,20,0)</f>
        <v>0</v>
      </c>
      <c r="N100" s="14"/>
      <c r="O100" s="14"/>
      <c r="P100" s="14"/>
      <c r="Q100" s="16"/>
      <c r="R100" s="16"/>
      <c r="S100" s="14">
        <f t="shared" si="10"/>
        <v>5</v>
      </c>
      <c r="T100" s="16"/>
      <c r="U100" s="17">
        <f t="shared" si="11"/>
        <v>2.8</v>
      </c>
      <c r="V100" s="14">
        <f t="shared" si="12"/>
        <v>2.8</v>
      </c>
      <c r="W100" s="14"/>
      <c r="X100" s="14"/>
      <c r="Y100" s="14">
        <f>VLOOKUP(A:A,[1]TDSheet!$A:$Y,25,0)</f>
        <v>5</v>
      </c>
      <c r="Z100" s="14">
        <f>VLOOKUP(A:A,[1]TDSheet!$A:$Z,26,0)</f>
        <v>6.8</v>
      </c>
      <c r="AA100" s="14">
        <f>VLOOKUP(A:A,[1]TDSheet!$A:$AA,27,0)</f>
        <v>6.2</v>
      </c>
      <c r="AB100" s="14">
        <f>VLOOKUP(A:A,[3]TDSheet!$A:$D,4,0)</f>
        <v>4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3"/>
        <v>0</v>
      </c>
      <c r="AF100" s="14">
        <f t="shared" si="14"/>
        <v>0</v>
      </c>
      <c r="AG100" s="14">
        <f t="shared" si="15"/>
        <v>0</v>
      </c>
      <c r="AH100" s="14"/>
      <c r="AI100" s="14"/>
    </row>
    <row r="101" spans="1:35" s="1" customFormat="1" ht="11.1" customHeight="1" outlineLevel="1" x14ac:dyDescent="0.2">
      <c r="A101" s="7" t="s">
        <v>105</v>
      </c>
      <c r="B101" s="7" t="s">
        <v>9</v>
      </c>
      <c r="C101" s="8">
        <v>42.328000000000003</v>
      </c>
      <c r="D101" s="8">
        <v>1.9490000000000001</v>
      </c>
      <c r="E101" s="19">
        <v>29.571000000000002</v>
      </c>
      <c r="F101" s="19">
        <v>12.757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32</v>
      </c>
      <c r="J101" s="14">
        <f t="shared" si="9"/>
        <v>-2.4289999999999985</v>
      </c>
      <c r="K101" s="14">
        <f>VLOOKUP(A:A,[1]TDSheet!$A:$K,11,0)</f>
        <v>0</v>
      </c>
      <c r="L101" s="14">
        <f>VLOOKUP(A:A,[1]TDSheet!$A:$R,18,0)</f>
        <v>0</v>
      </c>
      <c r="M101" s="14">
        <f>VLOOKUP(A:A,[1]TDSheet!$A:$T,20,0)</f>
        <v>0</v>
      </c>
      <c r="N101" s="14"/>
      <c r="O101" s="14"/>
      <c r="P101" s="14"/>
      <c r="Q101" s="16"/>
      <c r="R101" s="16"/>
      <c r="S101" s="14">
        <f t="shared" si="10"/>
        <v>5.9142000000000001</v>
      </c>
      <c r="T101" s="16"/>
      <c r="U101" s="17">
        <f t="shared" si="11"/>
        <v>2.157011937371073</v>
      </c>
      <c r="V101" s="14">
        <f t="shared" si="12"/>
        <v>2.157011937371073</v>
      </c>
      <c r="W101" s="14"/>
      <c r="X101" s="14"/>
      <c r="Y101" s="14">
        <f>VLOOKUP(A:A,[1]TDSheet!$A:$Y,25,0)</f>
        <v>3.9357999999999995</v>
      </c>
      <c r="Z101" s="14">
        <f>VLOOKUP(A:A,[1]TDSheet!$A:$Z,26,0)</f>
        <v>3.9028</v>
      </c>
      <c r="AA101" s="14">
        <f>VLOOKUP(A:A,[1]TDSheet!$A:$AA,27,0)</f>
        <v>6.7774000000000001</v>
      </c>
      <c r="AB101" s="14">
        <f>VLOOKUP(A:A,[3]TDSheet!$A:$D,4,0)</f>
        <v>4.03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3"/>
        <v>0</v>
      </c>
      <c r="AF101" s="14">
        <f t="shared" si="14"/>
        <v>0</v>
      </c>
      <c r="AG101" s="14">
        <f t="shared" si="15"/>
        <v>0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9</v>
      </c>
      <c r="C102" s="8">
        <v>441.36399999999998</v>
      </c>
      <c r="D102" s="8">
        <v>500</v>
      </c>
      <c r="E102" s="19">
        <v>201.29</v>
      </c>
      <c r="F102" s="19">
        <v>740.07399999999996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197</v>
      </c>
      <c r="J102" s="14">
        <f t="shared" si="9"/>
        <v>4.289999999999992</v>
      </c>
      <c r="K102" s="14">
        <f>VLOOKUP(A:A,[1]TDSheet!$A:$K,11,0)</f>
        <v>0</v>
      </c>
      <c r="L102" s="14">
        <f>VLOOKUP(A:A,[1]TDSheet!$A:$R,18,0)</f>
        <v>0</v>
      </c>
      <c r="M102" s="14">
        <f>VLOOKUP(A:A,[1]TDSheet!$A:$T,20,0)</f>
        <v>0</v>
      </c>
      <c r="N102" s="14"/>
      <c r="O102" s="14"/>
      <c r="P102" s="14"/>
      <c r="Q102" s="16"/>
      <c r="R102" s="16"/>
      <c r="S102" s="14">
        <f t="shared" si="10"/>
        <v>40.257999999999996</v>
      </c>
      <c r="T102" s="16"/>
      <c r="U102" s="17">
        <f t="shared" si="11"/>
        <v>18.383277857817081</v>
      </c>
      <c r="V102" s="14">
        <f t="shared" si="12"/>
        <v>18.383277857817081</v>
      </c>
      <c r="W102" s="14"/>
      <c r="X102" s="14"/>
      <c r="Y102" s="14">
        <f>VLOOKUP(A:A,[1]TDSheet!$A:$Y,25,0)</f>
        <v>0</v>
      </c>
      <c r="Z102" s="14">
        <f>VLOOKUP(A:A,[1]TDSheet!$A:$Z,26,0)</f>
        <v>0</v>
      </c>
      <c r="AA102" s="14">
        <f>VLOOKUP(A:A,[1]TDSheet!$A:$AA,27,0)</f>
        <v>11.7272</v>
      </c>
      <c r="AB102" s="14">
        <f>VLOOKUP(A:A,[3]TDSheet!$A:$D,4,0)</f>
        <v>66.728999999999999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3"/>
        <v>0</v>
      </c>
      <c r="AF102" s="14">
        <f t="shared" si="14"/>
        <v>0</v>
      </c>
      <c r="AG102" s="14">
        <f t="shared" si="15"/>
        <v>0</v>
      </c>
      <c r="AH102" s="14"/>
      <c r="AI102" s="14"/>
    </row>
    <row r="103" spans="1:35" s="1" customFormat="1" ht="11.1" customHeight="1" outlineLevel="1" x14ac:dyDescent="0.2">
      <c r="A103" s="7" t="s">
        <v>101</v>
      </c>
      <c r="B103" s="7" t="s">
        <v>8</v>
      </c>
      <c r="C103" s="8">
        <v>343</v>
      </c>
      <c r="D103" s="8">
        <v>1</v>
      </c>
      <c r="E103" s="19">
        <v>217</v>
      </c>
      <c r="F103" s="19">
        <v>126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218</v>
      </c>
      <c r="J103" s="14">
        <f t="shared" si="9"/>
        <v>-1</v>
      </c>
      <c r="K103" s="14">
        <f>VLOOKUP(A:A,[1]TDSheet!$A:$K,11,0)</f>
        <v>0</v>
      </c>
      <c r="L103" s="14">
        <f>VLOOKUP(A:A,[1]TDSheet!$A:$R,18,0)</f>
        <v>0</v>
      </c>
      <c r="M103" s="14">
        <f>VLOOKUP(A:A,[1]TDSheet!$A:$T,20,0)</f>
        <v>0</v>
      </c>
      <c r="N103" s="14"/>
      <c r="O103" s="14"/>
      <c r="P103" s="14"/>
      <c r="Q103" s="16"/>
      <c r="R103" s="16"/>
      <c r="S103" s="14">
        <f t="shared" si="10"/>
        <v>43.4</v>
      </c>
      <c r="T103" s="16"/>
      <c r="U103" s="17">
        <f t="shared" si="11"/>
        <v>2.903225806451613</v>
      </c>
      <c r="V103" s="14">
        <f t="shared" si="12"/>
        <v>2.903225806451613</v>
      </c>
      <c r="W103" s="14"/>
      <c r="X103" s="14"/>
      <c r="Y103" s="14">
        <f>VLOOKUP(A:A,[1]TDSheet!$A:$Y,25,0)</f>
        <v>23.4</v>
      </c>
      <c r="Z103" s="14">
        <f>VLOOKUP(A:A,[1]TDSheet!$A:$Z,26,0)</f>
        <v>23.6</v>
      </c>
      <c r="AA103" s="14">
        <f>VLOOKUP(A:A,[1]TDSheet!$A:$AA,27,0)</f>
        <v>22.8</v>
      </c>
      <c r="AB103" s="14">
        <f>VLOOKUP(A:A,[3]TDSheet!$A:$D,4,0)</f>
        <v>64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13"/>
        <v>0</v>
      </c>
      <c r="AF103" s="14">
        <f t="shared" si="14"/>
        <v>0</v>
      </c>
      <c r="AG103" s="14">
        <f t="shared" si="15"/>
        <v>0</v>
      </c>
      <c r="AH103" s="14"/>
      <c r="AI10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2024-12-06T13:01:03Z</dcterms:modified>
</cp:coreProperties>
</file>