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12,24 Ост СЫР филиалы\"/>
    </mc:Choice>
  </mc:AlternateContent>
  <xr:revisionPtr revIDLastSave="0" documentId="13_ncr:1_{796F4816-D8FE-41CF-8E77-16DA0C19BF0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1" i="1" l="1"/>
  <c r="AB12" i="1"/>
  <c r="AB13" i="1"/>
  <c r="AB14" i="1"/>
  <c r="AB15" i="1"/>
  <c r="AB16" i="1"/>
  <c r="AB17" i="1"/>
  <c r="AB18" i="1"/>
  <c r="AB19" i="1"/>
  <c r="AB20" i="1"/>
  <c r="AB22" i="1"/>
  <c r="AB23" i="1"/>
  <c r="AB24" i="1"/>
  <c r="AB25" i="1"/>
  <c r="AB26" i="1"/>
  <c r="AB29" i="1"/>
  <c r="AB30" i="1"/>
  <c r="AB31" i="1"/>
  <c r="AB32" i="1"/>
  <c r="AB33" i="1"/>
  <c r="AB35" i="1"/>
  <c r="O7" i="1"/>
  <c r="P7" i="1" s="1"/>
  <c r="AB7" i="1" s="1"/>
  <c r="O8" i="1"/>
  <c r="O9" i="1"/>
  <c r="O10" i="1"/>
  <c r="O13" i="1"/>
  <c r="S13" i="1" s="1"/>
  <c r="O11" i="1"/>
  <c r="S11" i="1" s="1"/>
  <c r="O12" i="1"/>
  <c r="S12" i="1" s="1"/>
  <c r="O14" i="1"/>
  <c r="S14" i="1" s="1"/>
  <c r="O15" i="1"/>
  <c r="S15" i="1" s="1"/>
  <c r="O16" i="1"/>
  <c r="S16" i="1" s="1"/>
  <c r="O17" i="1"/>
  <c r="S17" i="1" s="1"/>
  <c r="O18" i="1"/>
  <c r="S18" i="1" s="1"/>
  <c r="O19" i="1"/>
  <c r="S19" i="1" s="1"/>
  <c r="O20" i="1"/>
  <c r="S20" i="1" s="1"/>
  <c r="O25" i="1"/>
  <c r="S25" i="1" s="1"/>
  <c r="O21" i="1"/>
  <c r="P21" i="1" s="1"/>
  <c r="O22" i="1"/>
  <c r="S22" i="1" s="1"/>
  <c r="O23" i="1"/>
  <c r="S23" i="1" s="1"/>
  <c r="O24" i="1"/>
  <c r="S24" i="1" s="1"/>
  <c r="O26" i="1"/>
  <c r="S26" i="1" s="1"/>
  <c r="O27" i="1"/>
  <c r="O28" i="1"/>
  <c r="O29" i="1"/>
  <c r="S29" i="1" s="1"/>
  <c r="O30" i="1"/>
  <c r="S30" i="1" s="1"/>
  <c r="O31" i="1"/>
  <c r="S31" i="1" s="1"/>
  <c r="O32" i="1"/>
  <c r="S32" i="1" s="1"/>
  <c r="O33" i="1"/>
  <c r="S33" i="1" s="1"/>
  <c r="O34" i="1"/>
  <c r="P34" i="1" s="1"/>
  <c r="O35" i="1"/>
  <c r="S35" i="1" s="1"/>
  <c r="O36" i="1"/>
  <c r="P36" i="1" s="1"/>
  <c r="O6" i="1"/>
  <c r="T6" i="1" s="1"/>
  <c r="K36" i="1"/>
  <c r="K35" i="1"/>
  <c r="K34" i="1"/>
  <c r="K33" i="1"/>
  <c r="K32" i="1"/>
  <c r="K31" i="1"/>
  <c r="K30" i="1"/>
  <c r="K29" i="1"/>
  <c r="K28" i="1"/>
  <c r="K27" i="1"/>
  <c r="K26" i="1"/>
  <c r="K24" i="1"/>
  <c r="K23" i="1"/>
  <c r="K22" i="1"/>
  <c r="K21" i="1"/>
  <c r="K25" i="1"/>
  <c r="K20" i="1"/>
  <c r="K19" i="1"/>
  <c r="K18" i="1"/>
  <c r="K17" i="1"/>
  <c r="K16" i="1"/>
  <c r="K15" i="1"/>
  <c r="K14" i="1"/>
  <c r="K12" i="1"/>
  <c r="K11" i="1"/>
  <c r="K13" i="1"/>
  <c r="K10" i="1"/>
  <c r="K9" i="1"/>
  <c r="K39" i="1"/>
  <c r="K38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9" i="1" l="1"/>
  <c r="AB9" i="1" s="1"/>
  <c r="P27" i="1"/>
  <c r="AB27" i="1" s="1"/>
  <c r="P6" i="1"/>
  <c r="AB6" i="1" s="1"/>
  <c r="AB34" i="1"/>
  <c r="S9" i="1"/>
  <c r="S7" i="1"/>
  <c r="P10" i="1"/>
  <c r="AB10" i="1" s="1"/>
  <c r="P8" i="1"/>
  <c r="AB8" i="1" s="1"/>
  <c r="AB21" i="1"/>
  <c r="P28" i="1"/>
  <c r="AB28" i="1" s="1"/>
  <c r="AB36" i="1"/>
  <c r="S27" i="1"/>
  <c r="T34" i="1"/>
  <c r="T30" i="1"/>
  <c r="T26" i="1"/>
  <c r="T21" i="1"/>
  <c r="T18" i="1"/>
  <c r="T14" i="1"/>
  <c r="T10" i="1"/>
  <c r="T36" i="1"/>
  <c r="T32" i="1"/>
  <c r="T28" i="1"/>
  <c r="T23" i="1"/>
  <c r="T20" i="1"/>
  <c r="T16" i="1"/>
  <c r="T11" i="1"/>
  <c r="T8" i="1"/>
  <c r="T35" i="1"/>
  <c r="T33" i="1"/>
  <c r="T31" i="1"/>
  <c r="T29" i="1"/>
  <c r="T27" i="1"/>
  <c r="T25" i="1"/>
  <c r="T24" i="1"/>
  <c r="T22" i="1"/>
  <c r="T19" i="1"/>
  <c r="T17" i="1"/>
  <c r="T15" i="1"/>
  <c r="T13" i="1"/>
  <c r="T12" i="1"/>
  <c r="T9" i="1"/>
  <c r="T7" i="1"/>
  <c r="K5" i="1"/>
  <c r="O5" i="1"/>
  <c r="AB5" i="1" l="1"/>
  <c r="S10" i="1"/>
  <c r="S6" i="1"/>
  <c r="S36" i="1"/>
  <c r="S28" i="1"/>
  <c r="P5" i="1"/>
  <c r="S8" i="1"/>
  <c r="S21" i="1"/>
  <c r="S34" i="1"/>
</calcChain>
</file>

<file path=xl/sharedStrings.xml><?xml version="1.0" encoding="utf-8"?>
<sst xmlns="http://schemas.openxmlformats.org/spreadsheetml/2006/main" count="107" uniqueCount="70">
  <si>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</si>
  <si>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</si>
  <si>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</si>
  <si>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</si>
  <si>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</si>
  <si>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</si>
  <si>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</si>
  <si>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</si>
  <si>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</si>
  <si>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</si>
  <si>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</si>
  <si>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</si>
  <si>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</si>
  <si>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</si>
  <si>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</si>
  <si>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</si>
  <si>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</si>
  <si>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</si>
  <si>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</si>
  <si>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</si>
  <si>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</si>
  <si>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</si>
  <si>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25,11,</t>
  </si>
  <si>
    <t>02,12,</t>
  </si>
  <si>
    <t>18,11,</t>
  </si>
  <si>
    <t>11,11,</t>
  </si>
  <si>
    <t>04,11,</t>
  </si>
  <si>
    <t>28,10,</t>
  </si>
  <si>
    <t>21,10,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</si>
  <si>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</si>
  <si>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</si>
  <si>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</si>
  <si>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</si>
  <si>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</si>
  <si>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</si>
  <si>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</si>
  <si>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</si>
  <si>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</si>
  <si>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</si>
  <si>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</si>
  <si>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</si>
  <si>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</si>
  <si>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нужно увеличить продажи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</si>
  <si>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</si>
  <si>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</si>
  <si>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</si>
  <si>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</si>
  <si>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</si>
  <si>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</si>
  <si>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</si>
  <si>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</si>
  <si>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</si>
  <si>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</si>
  <si>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</si>
  <si>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</si>
  <si>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</si>
  <si>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</si>
  <si>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</si>
  <si>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</si>
  <si>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</si>
  <si>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</si>
  <si>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</si>
  <si>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</si>
  <si>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</si>
  <si>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</si>
  <si>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</si>
  <si>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дубль</t>
  </si>
  <si>
    <t>нет</t>
  </si>
  <si>
    <t>заказ</t>
  </si>
  <si>
    <t>09,12,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</si>
</sst>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2" fillId="5" borderId="1" xfId="1" applyNumberFormat="1" applyFon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4" customWidth="1"/>
    <col min="3" max="6" width="6.28515625" customWidth="1"/>
    <col min="7" max="7" width="4.85546875" style="10" customWidth="1"/>
    <col min="8" max="8" width="4.85546875" customWidth="1"/>
    <col min="9" max="9" width="8.7109375" bestFit="1" customWidth="1"/>
    <col min="10" max="11" width="5.85546875" customWidth="1"/>
    <col min="12" max="14" width="0.85546875" customWidth="1"/>
    <col min="15" max="17" width="5.85546875" customWidth="1"/>
    <col min="18" max="18" width="21.7109375" customWidth="1"/>
    <col min="19" max="20" width="4.5703125" customWidth="1"/>
    <col min="21" max="26" width="6" customWidth="1"/>
    <col min="27" max="27" width="28.5703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68</v>
      </c>
      <c r="Q3" s="15" t="s">
        <v>15</v>
      </c>
      <c r="R3" s="15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1" t="s">
        <v>67</v>
      </c>
      <c r="O4" s="1" t="s">
        <v>23</v>
      </c>
      <c r="P4" s="1" t="s">
        <v>69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892.72900000000004</v>
      </c>
      <c r="F5" s="4">
        <f>SUM(F6:F497)</f>
        <v>790.45299999999997</v>
      </c>
      <c r="G5" s="7"/>
      <c r="H5" s="1"/>
      <c r="I5" s="1"/>
      <c r="J5" s="4">
        <f t="shared" ref="J5:Q5" si="0">SUM(J6:J497)</f>
        <v>819.06999999999994</v>
      </c>
      <c r="K5" s="4">
        <f t="shared" si="0"/>
        <v>73.659000000000006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178.54579999999999</v>
      </c>
      <c r="P5" s="4">
        <f t="shared" si="0"/>
        <v>1167.0129999999999</v>
      </c>
      <c r="Q5" s="4">
        <f t="shared" si="0"/>
        <v>0</v>
      </c>
      <c r="R5" s="1"/>
      <c r="S5" s="1"/>
      <c r="T5" s="1"/>
      <c r="U5" s="4">
        <f t="shared" ref="U5:Z5" si="1">SUM(U6:U497)</f>
        <v>1.5108000000000001</v>
      </c>
      <c r="V5" s="4">
        <f t="shared" si="1"/>
        <v>4</v>
      </c>
      <c r="W5" s="4">
        <f t="shared" si="1"/>
        <v>27.538999999999998</v>
      </c>
      <c r="X5" s="4">
        <f t="shared" si="1"/>
        <v>12.0924</v>
      </c>
      <c r="Y5" s="4">
        <f t="shared" si="1"/>
        <v>1</v>
      </c>
      <c r="Z5" s="4">
        <f t="shared" si="1"/>
        <v>21.999999999999996</v>
      </c>
      <c r="AA5" s="1"/>
      <c r="AB5" s="4">
        <f>SUM(AB6:AB497)</f>
        <v>929.54900000000009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/>
      <c r="D6" s="1">
        <v>208</v>
      </c>
      <c r="E6" s="1">
        <v>71</v>
      </c>
      <c r="F6" s="1">
        <v>137</v>
      </c>
      <c r="G6" s="7">
        <v>0.14000000000000001</v>
      </c>
      <c r="H6" s="1">
        <v>180</v>
      </c>
      <c r="I6" s="1">
        <v>9988421</v>
      </c>
      <c r="J6" s="1">
        <v>65</v>
      </c>
      <c r="K6" s="1">
        <f t="shared" ref="K6:K36" si="2">E6-J6</f>
        <v>6</v>
      </c>
      <c r="L6" s="1"/>
      <c r="M6" s="1"/>
      <c r="N6" s="1"/>
      <c r="O6" s="1">
        <f>E6/5</f>
        <v>14.2</v>
      </c>
      <c r="P6" s="5">
        <f>14*O6-F6</f>
        <v>61.799999999999983</v>
      </c>
      <c r="Q6" s="5"/>
      <c r="R6" s="1"/>
      <c r="S6" s="1">
        <f>(F6+P6)/O6</f>
        <v>14</v>
      </c>
      <c r="T6" s="1">
        <f>F6/O6</f>
        <v>9.647887323943662</v>
      </c>
      <c r="U6" s="1">
        <v>0</v>
      </c>
      <c r="V6" s="1">
        <v>0</v>
      </c>
      <c r="W6" s="1">
        <v>3.2</v>
      </c>
      <c r="X6" s="1">
        <v>0</v>
      </c>
      <c r="Y6" s="1">
        <v>0</v>
      </c>
      <c r="Z6" s="1">
        <v>0</v>
      </c>
      <c r="AA6" s="1"/>
      <c r="AB6" s="1">
        <f>P6*G6</f>
        <v>8.6519999999999992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31</v>
      </c>
      <c r="B7" s="1" t="s">
        <v>30</v>
      </c>
      <c r="C7" s="1"/>
      <c r="D7" s="1">
        <v>208</v>
      </c>
      <c r="E7" s="1">
        <v>68</v>
      </c>
      <c r="F7" s="1">
        <v>140</v>
      </c>
      <c r="G7" s="7">
        <v>0.18</v>
      </c>
      <c r="H7" s="1">
        <v>270</v>
      </c>
      <c r="I7" s="1">
        <v>9988438</v>
      </c>
      <c r="J7" s="1">
        <v>65</v>
      </c>
      <c r="K7" s="1">
        <f t="shared" si="2"/>
        <v>3</v>
      </c>
      <c r="L7" s="1"/>
      <c r="M7" s="1"/>
      <c r="N7" s="1"/>
      <c r="O7" s="1">
        <f t="shared" ref="O7:O36" si="3">E7/5</f>
        <v>13.6</v>
      </c>
      <c r="P7" s="5">
        <f t="shared" ref="P7:P10" si="4">14*O7-F7</f>
        <v>50.400000000000006</v>
      </c>
      <c r="Q7" s="5"/>
      <c r="R7" s="1"/>
      <c r="S7" s="1">
        <f t="shared" ref="S7:S36" si="5">(F7+P7)/O7</f>
        <v>14</v>
      </c>
      <c r="T7" s="1">
        <f t="shared" ref="T7:T36" si="6">F7/O7</f>
        <v>10.294117647058824</v>
      </c>
      <c r="U7" s="1">
        <v>0</v>
      </c>
      <c r="V7" s="1">
        <v>0</v>
      </c>
      <c r="W7" s="1">
        <v>12.8</v>
      </c>
      <c r="X7" s="1">
        <v>0</v>
      </c>
      <c r="Y7" s="1">
        <v>0</v>
      </c>
      <c r="Z7" s="1">
        <v>0</v>
      </c>
      <c r="AA7" s="1"/>
      <c r="AB7" s="1">
        <f t="shared" ref="AB7:AB36" si="7">P7*G7</f>
        <v>9.072000000000001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32</v>
      </c>
      <c r="B8" s="1" t="s">
        <v>30</v>
      </c>
      <c r="C8" s="1"/>
      <c r="D8" s="1">
        <v>208</v>
      </c>
      <c r="E8" s="1">
        <v>69</v>
      </c>
      <c r="F8" s="1">
        <v>139</v>
      </c>
      <c r="G8" s="7">
        <v>0.18</v>
      </c>
      <c r="H8" s="1">
        <v>270</v>
      </c>
      <c r="I8" s="1">
        <v>9988445</v>
      </c>
      <c r="J8" s="1">
        <v>65</v>
      </c>
      <c r="K8" s="1">
        <f t="shared" si="2"/>
        <v>4</v>
      </c>
      <c r="L8" s="1"/>
      <c r="M8" s="1"/>
      <c r="N8" s="1"/>
      <c r="O8" s="1">
        <f t="shared" si="3"/>
        <v>13.8</v>
      </c>
      <c r="P8" s="5">
        <f t="shared" si="4"/>
        <v>54.200000000000017</v>
      </c>
      <c r="Q8" s="5"/>
      <c r="R8" s="1"/>
      <c r="S8" s="1">
        <f t="shared" si="5"/>
        <v>14</v>
      </c>
      <c r="T8" s="1">
        <f t="shared" si="6"/>
        <v>10.072463768115941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/>
      <c r="AB8" s="1">
        <f t="shared" si="7"/>
        <v>9.756000000000002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30</v>
      </c>
      <c r="C9" s="1">
        <v>16</v>
      </c>
      <c r="D9" s="1">
        <v>40</v>
      </c>
      <c r="E9" s="1">
        <v>41</v>
      </c>
      <c r="F9" s="1">
        <v>15</v>
      </c>
      <c r="G9" s="7">
        <v>0.4</v>
      </c>
      <c r="H9" s="1">
        <v>270</v>
      </c>
      <c r="I9" s="1">
        <v>9988452</v>
      </c>
      <c r="J9" s="1">
        <v>40</v>
      </c>
      <c r="K9" s="1">
        <f t="shared" si="2"/>
        <v>1</v>
      </c>
      <c r="L9" s="1"/>
      <c r="M9" s="1"/>
      <c r="N9" s="1"/>
      <c r="O9" s="1">
        <f t="shared" si="3"/>
        <v>8.1999999999999993</v>
      </c>
      <c r="P9" s="5">
        <f>11*O9-F9</f>
        <v>75.199999999999989</v>
      </c>
      <c r="Q9" s="5"/>
      <c r="R9" s="1"/>
      <c r="S9" s="1">
        <f t="shared" si="5"/>
        <v>11</v>
      </c>
      <c r="T9" s="1">
        <f t="shared" si="6"/>
        <v>1.8292682926829269</v>
      </c>
      <c r="U9" s="1">
        <v>0</v>
      </c>
      <c r="V9" s="1">
        <v>3.8</v>
      </c>
      <c r="W9" s="1">
        <v>1</v>
      </c>
      <c r="X9" s="1">
        <v>0</v>
      </c>
      <c r="Y9" s="1">
        <v>0</v>
      </c>
      <c r="Z9" s="1">
        <v>3.2</v>
      </c>
      <c r="AA9" s="1"/>
      <c r="AB9" s="1">
        <f t="shared" si="7"/>
        <v>30.08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30</v>
      </c>
      <c r="C10" s="1"/>
      <c r="D10" s="1">
        <v>196</v>
      </c>
      <c r="E10" s="1">
        <v>56</v>
      </c>
      <c r="F10" s="1">
        <v>140</v>
      </c>
      <c r="G10" s="7">
        <v>0.4</v>
      </c>
      <c r="H10" s="1">
        <v>270</v>
      </c>
      <c r="I10" s="1">
        <v>9988476</v>
      </c>
      <c r="J10" s="1">
        <v>40</v>
      </c>
      <c r="K10" s="1">
        <f t="shared" si="2"/>
        <v>16</v>
      </c>
      <c r="L10" s="1"/>
      <c r="M10" s="1"/>
      <c r="N10" s="1"/>
      <c r="O10" s="1">
        <f t="shared" si="3"/>
        <v>11.2</v>
      </c>
      <c r="P10" s="5">
        <f t="shared" si="4"/>
        <v>16.799999999999983</v>
      </c>
      <c r="Q10" s="5"/>
      <c r="R10" s="1"/>
      <c r="S10" s="1">
        <f t="shared" si="5"/>
        <v>14</v>
      </c>
      <c r="T10" s="1">
        <f t="shared" si="6"/>
        <v>12.5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11.2</v>
      </c>
      <c r="AA10" s="1"/>
      <c r="AB10" s="1">
        <f t="shared" si="7"/>
        <v>6.7199999999999935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39</v>
      </c>
      <c r="B11" s="1" t="s">
        <v>30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/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2" t="s">
        <v>40</v>
      </c>
      <c r="B12" s="13" t="s">
        <v>38</v>
      </c>
      <c r="C12" s="13"/>
      <c r="D12" s="13"/>
      <c r="E12" s="13"/>
      <c r="F12" s="14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6" t="s">
        <v>37</v>
      </c>
      <c r="B13" s="17" t="s">
        <v>38</v>
      </c>
      <c r="C13" s="17"/>
      <c r="D13" s="17">
        <v>28.32</v>
      </c>
      <c r="E13" s="17">
        <v>28.32</v>
      </c>
      <c r="F13" s="18"/>
      <c r="G13" s="19">
        <v>0</v>
      </c>
      <c r="H13" s="20" t="e">
        <v>#N/A</v>
      </c>
      <c r="I13" s="21" t="s">
        <v>66</v>
      </c>
      <c r="J13" s="20">
        <v>26.32</v>
      </c>
      <c r="K13" s="20">
        <f>E13-J13</f>
        <v>2</v>
      </c>
      <c r="L13" s="20"/>
      <c r="M13" s="20"/>
      <c r="N13" s="20"/>
      <c r="O13" s="20">
        <f>E13/5</f>
        <v>5.6639999999999997</v>
      </c>
      <c r="P13" s="22"/>
      <c r="Q13" s="22"/>
      <c r="R13" s="20"/>
      <c r="S13" s="20">
        <f t="shared" si="5"/>
        <v>0</v>
      </c>
      <c r="T13" s="20">
        <f t="shared" si="6"/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/>
      <c r="AB13" s="20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30</v>
      </c>
      <c r="C14" s="1">
        <v>10</v>
      </c>
      <c r="D14" s="1"/>
      <c r="E14" s="1"/>
      <c r="F14" s="1">
        <v>10</v>
      </c>
      <c r="G14" s="7">
        <v>0.1</v>
      </c>
      <c r="H14" s="1">
        <v>90</v>
      </c>
      <c r="I14" s="1">
        <v>8444163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1"/>
      <c r="S14" s="1" t="e">
        <f t="shared" si="5"/>
        <v>#DIV/0!</v>
      </c>
      <c r="T14" s="1" t="e">
        <f t="shared" si="6"/>
        <v>#DIV/0!</v>
      </c>
      <c r="U14" s="1">
        <v>0.4</v>
      </c>
      <c r="V14" s="1">
        <v>0.2</v>
      </c>
      <c r="W14" s="1">
        <v>0.6</v>
      </c>
      <c r="X14" s="1">
        <v>0</v>
      </c>
      <c r="Y14" s="1">
        <v>0.6</v>
      </c>
      <c r="Z14" s="1">
        <v>0.6</v>
      </c>
      <c r="AA14" s="26" t="s">
        <v>42</v>
      </c>
      <c r="AB14" s="1">
        <f t="shared" si="7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30</v>
      </c>
      <c r="C15" s="1"/>
      <c r="D15" s="1"/>
      <c r="E15" s="1"/>
      <c r="F15" s="1"/>
      <c r="G15" s="7">
        <v>0.18</v>
      </c>
      <c r="H15" s="1">
        <v>150</v>
      </c>
      <c r="I15" s="1">
        <v>5038411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5"/>
        <v>#DIV/0!</v>
      </c>
      <c r="T15" s="1" t="e">
        <f t="shared" si="6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30</v>
      </c>
      <c r="C16" s="1"/>
      <c r="D16" s="1"/>
      <c r="E16" s="1"/>
      <c r="F16" s="1"/>
      <c r="G16" s="7">
        <v>0.18</v>
      </c>
      <c r="H16" s="1">
        <v>150</v>
      </c>
      <c r="I16" s="1">
        <v>5038459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/>
      <c r="R16" s="1"/>
      <c r="S16" s="1" t="e">
        <f t="shared" si="5"/>
        <v>#DIV/0!</v>
      </c>
      <c r="T16" s="1" t="e">
        <f t="shared" si="6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7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45</v>
      </c>
      <c r="B17" s="1" t="s">
        <v>30</v>
      </c>
      <c r="C17" s="1"/>
      <c r="D17" s="1"/>
      <c r="E17" s="1"/>
      <c r="F17" s="1"/>
      <c r="G17" s="7">
        <v>0.18</v>
      </c>
      <c r="H17" s="1">
        <v>150</v>
      </c>
      <c r="I17" s="1">
        <v>5038831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 t="e">
        <f t="shared" si="5"/>
        <v>#DIV/0!</v>
      </c>
      <c r="T17" s="1" t="e">
        <f t="shared" si="6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7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46</v>
      </c>
      <c r="B18" s="1" t="s">
        <v>30</v>
      </c>
      <c r="C18" s="1"/>
      <c r="D18" s="1"/>
      <c r="E18" s="1"/>
      <c r="F18" s="1"/>
      <c r="G18" s="7">
        <v>0.18</v>
      </c>
      <c r="H18" s="1">
        <v>120</v>
      </c>
      <c r="I18" s="1">
        <v>5038855</v>
      </c>
      <c r="J18" s="1"/>
      <c r="K18" s="1">
        <f t="shared" si="2"/>
        <v>0</v>
      </c>
      <c r="L18" s="1"/>
      <c r="M18" s="1"/>
      <c r="N18" s="1"/>
      <c r="O18" s="1">
        <f t="shared" si="3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f t="shared" si="7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30</v>
      </c>
      <c r="C19" s="1"/>
      <c r="D19" s="1"/>
      <c r="E19" s="1"/>
      <c r="F19" s="1"/>
      <c r="G19" s="7">
        <v>0.18</v>
      </c>
      <c r="H19" s="1">
        <v>150</v>
      </c>
      <c r="I19" s="1">
        <v>5038435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f t="shared" si="7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30</v>
      </c>
      <c r="C20" s="1"/>
      <c r="D20" s="1"/>
      <c r="E20" s="1"/>
      <c r="F20" s="1"/>
      <c r="G20" s="7">
        <v>0.18</v>
      </c>
      <c r="H20" s="1">
        <v>120</v>
      </c>
      <c r="I20" s="1">
        <v>5038398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/>
      <c r="R20" s="1"/>
      <c r="S20" s="1" t="e">
        <f t="shared" si="5"/>
        <v>#DIV/0!</v>
      </c>
      <c r="T20" s="1" t="e">
        <f t="shared" si="6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/>
      <c r="AB20" s="1">
        <f t="shared" si="7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38</v>
      </c>
      <c r="C21" s="1"/>
      <c r="D21" s="1">
        <v>71.8</v>
      </c>
      <c r="E21" s="1">
        <v>57.19</v>
      </c>
      <c r="F21" s="1">
        <v>14.61</v>
      </c>
      <c r="G21" s="7">
        <v>1</v>
      </c>
      <c r="H21" s="1">
        <v>150</v>
      </c>
      <c r="I21" s="1">
        <v>5038596</v>
      </c>
      <c r="J21" s="1">
        <v>50</v>
      </c>
      <c r="K21" s="1">
        <f t="shared" si="2"/>
        <v>7.1899999999999977</v>
      </c>
      <c r="L21" s="1"/>
      <c r="M21" s="1"/>
      <c r="N21" s="1"/>
      <c r="O21" s="1">
        <f t="shared" si="3"/>
        <v>11.437999999999999</v>
      </c>
      <c r="P21" s="5">
        <f>10*O21-F21</f>
        <v>99.77</v>
      </c>
      <c r="Q21" s="5"/>
      <c r="R21" s="1"/>
      <c r="S21" s="1">
        <f t="shared" si="5"/>
        <v>10</v>
      </c>
      <c r="T21" s="1">
        <f t="shared" si="6"/>
        <v>1.2773212100017486</v>
      </c>
      <c r="U21" s="1">
        <v>0</v>
      </c>
      <c r="V21" s="1">
        <v>0</v>
      </c>
      <c r="W21" s="1">
        <v>3.008</v>
      </c>
      <c r="X21" s="1">
        <v>0</v>
      </c>
      <c r="Y21" s="1">
        <v>0</v>
      </c>
      <c r="Z21" s="1">
        <v>0</v>
      </c>
      <c r="AA21" s="1"/>
      <c r="AB21" s="1">
        <f t="shared" si="7"/>
        <v>99.77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3" t="s">
        <v>51</v>
      </c>
      <c r="B22" s="23" t="s">
        <v>38</v>
      </c>
      <c r="C22" s="23"/>
      <c r="D22" s="23"/>
      <c r="E22" s="23"/>
      <c r="F22" s="23"/>
      <c r="G22" s="24">
        <v>1</v>
      </c>
      <c r="H22" s="23">
        <v>120</v>
      </c>
      <c r="I22" s="23">
        <v>8785204</v>
      </c>
      <c r="J22" s="23"/>
      <c r="K22" s="23">
        <f t="shared" si="2"/>
        <v>0</v>
      </c>
      <c r="L22" s="23"/>
      <c r="M22" s="23"/>
      <c r="N22" s="23"/>
      <c r="O22" s="23">
        <f t="shared" si="3"/>
        <v>0</v>
      </c>
      <c r="P22" s="25">
        <v>50</v>
      </c>
      <c r="Q22" s="25"/>
      <c r="R22" s="23"/>
      <c r="S22" s="23" t="e">
        <f t="shared" si="5"/>
        <v>#DIV/0!</v>
      </c>
      <c r="T22" s="23" t="e">
        <f t="shared" si="6"/>
        <v>#DIV/0!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 t="s">
        <v>52</v>
      </c>
      <c r="AB22" s="23">
        <f t="shared" si="7"/>
        <v>50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53</v>
      </c>
      <c r="B23" s="1" t="s">
        <v>38</v>
      </c>
      <c r="C23" s="1"/>
      <c r="D23" s="1"/>
      <c r="E23" s="1"/>
      <c r="F23" s="1"/>
      <c r="G23" s="7">
        <v>1</v>
      </c>
      <c r="H23" s="1">
        <v>180</v>
      </c>
      <c r="I23" s="1">
        <v>5038619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/>
      <c r="Q23" s="5"/>
      <c r="R23" s="1"/>
      <c r="S23" s="1" t="e">
        <f t="shared" si="5"/>
        <v>#DIV/0!</v>
      </c>
      <c r="T23" s="1" t="e">
        <f t="shared" si="6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2" t="s">
        <v>54</v>
      </c>
      <c r="B24" s="13" t="s">
        <v>38</v>
      </c>
      <c r="C24" s="13"/>
      <c r="D24" s="13"/>
      <c r="E24" s="13"/>
      <c r="F24" s="14"/>
      <c r="G24" s="7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/>
      <c r="O24" s="1">
        <f t="shared" si="3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1"/>
      <c r="AB24" s="1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6" t="s">
        <v>49</v>
      </c>
      <c r="B25" s="17" t="s">
        <v>38</v>
      </c>
      <c r="C25" s="17"/>
      <c r="D25" s="17">
        <v>44.75</v>
      </c>
      <c r="E25" s="17">
        <v>44.75</v>
      </c>
      <c r="F25" s="18"/>
      <c r="G25" s="19">
        <v>0</v>
      </c>
      <c r="H25" s="20" t="e">
        <v>#N/A</v>
      </c>
      <c r="I25" s="21" t="s">
        <v>66</v>
      </c>
      <c r="J25" s="20">
        <v>44.75</v>
      </c>
      <c r="K25" s="20">
        <f>E25-J25</f>
        <v>0</v>
      </c>
      <c r="L25" s="20"/>
      <c r="M25" s="20"/>
      <c r="N25" s="20"/>
      <c r="O25" s="20">
        <f>E25/5</f>
        <v>8.9499999999999993</v>
      </c>
      <c r="P25" s="22"/>
      <c r="Q25" s="22"/>
      <c r="R25" s="20"/>
      <c r="S25" s="20">
        <f t="shared" si="5"/>
        <v>0</v>
      </c>
      <c r="T25" s="20">
        <f t="shared" si="6"/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/>
      <c r="AB25" s="20">
        <f t="shared" si="7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30</v>
      </c>
      <c r="C26" s="1"/>
      <c r="D26" s="1"/>
      <c r="E26" s="1"/>
      <c r="F26" s="1"/>
      <c r="G26" s="7">
        <v>0.1</v>
      </c>
      <c r="H26" s="1">
        <v>60</v>
      </c>
      <c r="I26" s="1">
        <v>8444170</v>
      </c>
      <c r="J26" s="1"/>
      <c r="K26" s="1">
        <f t="shared" si="2"/>
        <v>0</v>
      </c>
      <c r="L26" s="1"/>
      <c r="M26" s="1"/>
      <c r="N26" s="1"/>
      <c r="O26" s="1">
        <f t="shared" si="3"/>
        <v>0</v>
      </c>
      <c r="P26" s="5"/>
      <c r="Q26" s="5"/>
      <c r="R26" s="1"/>
      <c r="S26" s="1" t="e">
        <f t="shared" si="5"/>
        <v>#DIV/0!</v>
      </c>
      <c r="T26" s="1" t="e">
        <f t="shared" si="6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/>
      <c r="AB26" s="1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38</v>
      </c>
      <c r="C27" s="1"/>
      <c r="D27" s="1">
        <v>78.260000000000005</v>
      </c>
      <c r="E27" s="1">
        <v>78.260000000000005</v>
      </c>
      <c r="F27" s="1"/>
      <c r="G27" s="7">
        <v>1</v>
      </c>
      <c r="H27" s="1">
        <v>120</v>
      </c>
      <c r="I27" s="1">
        <v>5522704</v>
      </c>
      <c r="J27" s="1">
        <v>74</v>
      </c>
      <c r="K27" s="1">
        <f t="shared" si="2"/>
        <v>4.2600000000000051</v>
      </c>
      <c r="L27" s="1"/>
      <c r="M27" s="1"/>
      <c r="N27" s="1"/>
      <c r="O27" s="1">
        <f t="shared" si="3"/>
        <v>15.652000000000001</v>
      </c>
      <c r="P27" s="5">
        <f>9*O27-F27</f>
        <v>140.86799999999999</v>
      </c>
      <c r="Q27" s="5"/>
      <c r="R27" s="1"/>
      <c r="S27" s="1">
        <f t="shared" si="5"/>
        <v>8.9999999999999982</v>
      </c>
      <c r="T27" s="1">
        <f t="shared" si="6"/>
        <v>0</v>
      </c>
      <c r="U27" s="1">
        <v>0</v>
      </c>
      <c r="V27" s="1">
        <v>0</v>
      </c>
      <c r="W27" s="1">
        <v>3.7766000000000002</v>
      </c>
      <c r="X27" s="1">
        <v>0</v>
      </c>
      <c r="Y27" s="1">
        <v>0</v>
      </c>
      <c r="Z27" s="1">
        <v>0</v>
      </c>
      <c r="AA27" s="1"/>
      <c r="AB27" s="1">
        <f t="shared" si="7"/>
        <v>140.86799999999999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57</v>
      </c>
      <c r="B28" s="1" t="s">
        <v>30</v>
      </c>
      <c r="C28" s="1"/>
      <c r="D28" s="1">
        <v>208</v>
      </c>
      <c r="E28" s="1">
        <v>68</v>
      </c>
      <c r="F28" s="1">
        <v>140</v>
      </c>
      <c r="G28" s="7">
        <v>0.14000000000000001</v>
      </c>
      <c r="H28" s="1">
        <v>180</v>
      </c>
      <c r="I28" s="1">
        <v>9988391</v>
      </c>
      <c r="J28" s="1">
        <v>65</v>
      </c>
      <c r="K28" s="1">
        <f t="shared" si="2"/>
        <v>3</v>
      </c>
      <c r="L28" s="1"/>
      <c r="M28" s="1"/>
      <c r="N28" s="1"/>
      <c r="O28" s="1">
        <f t="shared" si="3"/>
        <v>13.6</v>
      </c>
      <c r="P28" s="5">
        <f t="shared" ref="P28" si="8">14*O28-F28</f>
        <v>50.400000000000006</v>
      </c>
      <c r="Q28" s="5"/>
      <c r="R28" s="1"/>
      <c r="S28" s="1">
        <f t="shared" si="5"/>
        <v>14</v>
      </c>
      <c r="T28" s="1">
        <f t="shared" si="6"/>
        <v>10.294117647058824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/>
      <c r="AB28" s="1">
        <f t="shared" si="7"/>
        <v>7.0560000000000018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58</v>
      </c>
      <c r="B29" s="1" t="s">
        <v>30</v>
      </c>
      <c r="C29" s="1"/>
      <c r="D29" s="1"/>
      <c r="E29" s="1"/>
      <c r="F29" s="1"/>
      <c r="G29" s="7">
        <v>0.18</v>
      </c>
      <c r="H29" s="1">
        <v>270</v>
      </c>
      <c r="I29" s="1">
        <v>9988681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5"/>
        <v>#DIV/0!</v>
      </c>
      <c r="T29" s="1" t="e">
        <f t="shared" si="6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0.2</v>
      </c>
      <c r="AA29" s="1"/>
      <c r="AB29" s="1">
        <f t="shared" si="7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59</v>
      </c>
      <c r="B30" s="1" t="s">
        <v>38</v>
      </c>
      <c r="C30" s="1"/>
      <c r="D30" s="1"/>
      <c r="E30" s="1"/>
      <c r="F30" s="1"/>
      <c r="G30" s="7">
        <v>1</v>
      </c>
      <c r="H30" s="1">
        <v>120</v>
      </c>
      <c r="I30" s="1">
        <v>8785198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 t="e">
        <f t="shared" si="5"/>
        <v>#DIV/0!</v>
      </c>
      <c r="T30" s="1" t="e">
        <f t="shared" si="6"/>
        <v>#DIV/0!</v>
      </c>
      <c r="U30" s="1">
        <v>0</v>
      </c>
      <c r="V30" s="1">
        <v>0</v>
      </c>
      <c r="W30" s="1">
        <v>3.1543999999999999</v>
      </c>
      <c r="X30" s="1">
        <v>0</v>
      </c>
      <c r="Y30" s="1">
        <v>0</v>
      </c>
      <c r="Z30" s="1">
        <v>0</v>
      </c>
      <c r="AA30" s="1"/>
      <c r="AB30" s="1">
        <f t="shared" si="7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30</v>
      </c>
      <c r="C31" s="1"/>
      <c r="D31" s="1"/>
      <c r="E31" s="1"/>
      <c r="F31" s="1"/>
      <c r="G31" s="7">
        <v>0.1</v>
      </c>
      <c r="H31" s="1">
        <v>60</v>
      </c>
      <c r="I31" s="1">
        <v>8444187</v>
      </c>
      <c r="J31" s="1"/>
      <c r="K31" s="1">
        <f t="shared" si="2"/>
        <v>0</v>
      </c>
      <c r="L31" s="1"/>
      <c r="M31" s="1"/>
      <c r="N31" s="1"/>
      <c r="O31" s="1">
        <f t="shared" si="3"/>
        <v>0</v>
      </c>
      <c r="P31" s="5"/>
      <c r="Q31" s="5"/>
      <c r="R31" s="1"/>
      <c r="S31" s="1" t="e">
        <f t="shared" si="5"/>
        <v>#DIV/0!</v>
      </c>
      <c r="T31" s="1" t="e">
        <f t="shared" si="6"/>
        <v>#DIV/0!</v>
      </c>
      <c r="U31" s="1">
        <v>0</v>
      </c>
      <c r="V31" s="1">
        <v>0</v>
      </c>
      <c r="W31" s="1">
        <v>0</v>
      </c>
      <c r="X31" s="1">
        <v>0.2</v>
      </c>
      <c r="Y31" s="1">
        <v>0</v>
      </c>
      <c r="Z31" s="1">
        <v>4</v>
      </c>
      <c r="AA31" s="1"/>
      <c r="AB31" s="1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61</v>
      </c>
      <c r="B32" s="1" t="s">
        <v>30</v>
      </c>
      <c r="C32" s="1"/>
      <c r="D32" s="1"/>
      <c r="E32" s="1"/>
      <c r="F32" s="1"/>
      <c r="G32" s="7">
        <v>0.1</v>
      </c>
      <c r="H32" s="1">
        <v>90</v>
      </c>
      <c r="I32" s="1">
        <v>8444194</v>
      </c>
      <c r="J32" s="1"/>
      <c r="K32" s="1">
        <f t="shared" si="2"/>
        <v>0</v>
      </c>
      <c r="L32" s="1"/>
      <c r="M32" s="1"/>
      <c r="N32" s="1"/>
      <c r="O32" s="1">
        <f t="shared" si="3"/>
        <v>0</v>
      </c>
      <c r="P32" s="5"/>
      <c r="Q32" s="5"/>
      <c r="R32" s="1"/>
      <c r="S32" s="1" t="e">
        <f t="shared" si="5"/>
        <v>#DIV/0!</v>
      </c>
      <c r="T32" s="1" t="e">
        <f t="shared" si="6"/>
        <v>#DIV/0!</v>
      </c>
      <c r="U32" s="1">
        <v>0</v>
      </c>
      <c r="V32" s="1">
        <v>0</v>
      </c>
      <c r="W32" s="1">
        <v>0</v>
      </c>
      <c r="X32" s="1">
        <v>0.2</v>
      </c>
      <c r="Y32" s="1">
        <v>0.4</v>
      </c>
      <c r="Z32" s="1">
        <v>2.8</v>
      </c>
      <c r="AA32" s="1"/>
      <c r="AB32" s="1">
        <f t="shared" si="7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62</v>
      </c>
      <c r="B33" s="1" t="s">
        <v>30</v>
      </c>
      <c r="C33" s="1"/>
      <c r="D33" s="1"/>
      <c r="E33" s="1"/>
      <c r="F33" s="1"/>
      <c r="G33" s="7">
        <v>0.2</v>
      </c>
      <c r="H33" s="1">
        <v>120</v>
      </c>
      <c r="I33" s="1">
        <v>783798</v>
      </c>
      <c r="J33" s="1"/>
      <c r="K33" s="1">
        <f t="shared" si="2"/>
        <v>0</v>
      </c>
      <c r="L33" s="1"/>
      <c r="M33" s="1"/>
      <c r="N33" s="1"/>
      <c r="O33" s="1">
        <f t="shared" si="3"/>
        <v>0</v>
      </c>
      <c r="P33" s="5"/>
      <c r="Q33" s="5"/>
      <c r="R33" s="1"/>
      <c r="S33" s="1" t="e">
        <f t="shared" si="5"/>
        <v>#DIV/0!</v>
      </c>
      <c r="T33" s="1" t="e">
        <f t="shared" si="6"/>
        <v>#DIV/0!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/>
      <c r="AB33" s="1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38</v>
      </c>
      <c r="C34" s="1">
        <v>104.566</v>
      </c>
      <c r="D34" s="1">
        <v>111.298</v>
      </c>
      <c r="E34" s="1">
        <v>184.523</v>
      </c>
      <c r="F34" s="1">
        <v>31.341000000000001</v>
      </c>
      <c r="G34" s="7">
        <v>1</v>
      </c>
      <c r="H34" s="1">
        <v>120</v>
      </c>
      <c r="I34" s="1">
        <v>783811</v>
      </c>
      <c r="J34" s="1">
        <v>169</v>
      </c>
      <c r="K34" s="1">
        <f t="shared" si="2"/>
        <v>15.522999999999996</v>
      </c>
      <c r="L34" s="1"/>
      <c r="M34" s="1"/>
      <c r="N34" s="1"/>
      <c r="O34" s="1">
        <f t="shared" si="3"/>
        <v>36.904600000000002</v>
      </c>
      <c r="P34" s="5">
        <f>10*O34-F34</f>
        <v>337.70500000000004</v>
      </c>
      <c r="Q34" s="5"/>
      <c r="R34" s="1"/>
      <c r="S34" s="1">
        <f t="shared" si="5"/>
        <v>10</v>
      </c>
      <c r="T34" s="1">
        <f t="shared" si="6"/>
        <v>0.84924372571440954</v>
      </c>
      <c r="U34" s="1">
        <v>1.1108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/>
      <c r="AB34" s="1">
        <f t="shared" si="7"/>
        <v>337.70500000000004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30</v>
      </c>
      <c r="C35" s="1"/>
      <c r="D35" s="1"/>
      <c r="E35" s="1"/>
      <c r="F35" s="1"/>
      <c r="G35" s="7">
        <v>0.2</v>
      </c>
      <c r="H35" s="1">
        <v>120</v>
      </c>
      <c r="I35" s="1">
        <v>783804</v>
      </c>
      <c r="J35" s="1"/>
      <c r="K35" s="1">
        <f t="shared" si="2"/>
        <v>0</v>
      </c>
      <c r="L35" s="1"/>
      <c r="M35" s="1"/>
      <c r="N35" s="1"/>
      <c r="O35" s="1">
        <f t="shared" si="3"/>
        <v>0</v>
      </c>
      <c r="P35" s="5"/>
      <c r="Q35" s="5"/>
      <c r="R35" s="1"/>
      <c r="S35" s="1" t="e">
        <f t="shared" si="5"/>
        <v>#DIV/0!</v>
      </c>
      <c r="T35" s="1" t="e">
        <f t="shared" si="6"/>
        <v>#DIV/0!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/>
      <c r="AB35" s="1">
        <f t="shared" si="7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65</v>
      </c>
      <c r="B36" s="1" t="s">
        <v>38</v>
      </c>
      <c r="C36" s="1"/>
      <c r="D36" s="1">
        <v>150.18799999999999</v>
      </c>
      <c r="E36" s="1">
        <v>126.68600000000001</v>
      </c>
      <c r="F36" s="1">
        <v>23.501999999999999</v>
      </c>
      <c r="G36" s="7">
        <v>1</v>
      </c>
      <c r="H36" s="1">
        <v>120</v>
      </c>
      <c r="I36" s="1">
        <v>783828</v>
      </c>
      <c r="J36" s="1">
        <v>115</v>
      </c>
      <c r="K36" s="1">
        <f t="shared" si="2"/>
        <v>11.686000000000007</v>
      </c>
      <c r="L36" s="1"/>
      <c r="M36" s="1"/>
      <c r="N36" s="1"/>
      <c r="O36" s="1">
        <f t="shared" si="3"/>
        <v>25.337200000000003</v>
      </c>
      <c r="P36" s="5">
        <f>10*O36-F36</f>
        <v>229.87</v>
      </c>
      <c r="Q36" s="5"/>
      <c r="R36" s="1"/>
      <c r="S36" s="1">
        <f t="shared" si="5"/>
        <v>10</v>
      </c>
      <c r="T36" s="1">
        <f t="shared" si="6"/>
        <v>0.92756895000236794</v>
      </c>
      <c r="U36" s="1">
        <v>0</v>
      </c>
      <c r="V36" s="1">
        <v>0</v>
      </c>
      <c r="W36" s="1">
        <v>0</v>
      </c>
      <c r="X36" s="1">
        <v>11.692399999999999</v>
      </c>
      <c r="Y36" s="1">
        <v>0</v>
      </c>
      <c r="Z36" s="1">
        <v>0</v>
      </c>
      <c r="AA36" s="1"/>
      <c r="AB36" s="1">
        <f t="shared" si="7"/>
        <v>229.87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6"/>
      <c r="B37" s="6"/>
      <c r="C37" s="6"/>
      <c r="D37" s="6"/>
      <c r="E37" s="6"/>
      <c r="F37" s="6"/>
      <c r="G37" s="9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33</v>
      </c>
      <c r="B38" s="1" t="s">
        <v>30</v>
      </c>
      <c r="C38" s="1"/>
      <c r="D38" s="1"/>
      <c r="E38" s="1"/>
      <c r="F38" s="1"/>
      <c r="G38" s="7">
        <v>0.18</v>
      </c>
      <c r="H38" s="1">
        <v>120</v>
      </c>
      <c r="I38" s="1"/>
      <c r="J38" s="1"/>
      <c r="K38" s="1">
        <f>E38-J38</f>
        <v>0</v>
      </c>
      <c r="L38" s="1"/>
      <c r="M38" s="1"/>
      <c r="N38" s="1"/>
      <c r="O38" s="1"/>
      <c r="P38" s="5"/>
      <c r="Q38" s="5"/>
      <c r="R38" s="1"/>
      <c r="S38" s="1"/>
      <c r="T38" s="1"/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34</v>
      </c>
      <c r="B39" s="1" t="s">
        <v>30</v>
      </c>
      <c r="C39" s="1"/>
      <c r="D39" s="1"/>
      <c r="E39" s="1"/>
      <c r="F39" s="1"/>
      <c r="G39" s="7">
        <v>0.18</v>
      </c>
      <c r="H39" s="1">
        <v>120</v>
      </c>
      <c r="I39" s="1"/>
      <c r="J39" s="1"/>
      <c r="K39" s="1">
        <f>E39-J39</f>
        <v>0</v>
      </c>
      <c r="L39" s="1"/>
      <c r="M39" s="1"/>
      <c r="N39" s="1"/>
      <c r="O39" s="1"/>
      <c r="P39" s="5"/>
      <c r="Q39" s="5"/>
      <c r="R39" s="1"/>
      <c r="S39" s="1"/>
      <c r="T39" s="1"/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36" xr:uid="{6964DEBE-2C33-4C73-B692-67DBBF73931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2024-12-02T11:16:48Z</dcterms:created>
  <dcterms:modified xsi:type="dcterms:W3CDTF">2024-12-04T10:29:00Z</dcterms:modified>
</cp:coreProperties>
</file>