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9,12,24 Ост СЫР филиалы\"/>
    </mc:Choice>
  </mc:AlternateContent>
  <xr:revisionPtr revIDLastSave="0" documentId="13_ncr:1_{70BE9068-F5FA-4E9F-8DD7-E4B7EF265E49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Sheet!$A$3:$AD$42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5" i="1" l="1"/>
  <c r="AD12" i="1" l="1"/>
  <c r="AD20" i="1"/>
  <c r="AD15" i="1"/>
  <c r="AD8" i="1"/>
  <c r="AD10" i="1"/>
  <c r="H46" i="1"/>
  <c r="H45" i="1"/>
  <c r="H44" i="1"/>
  <c r="Q46" i="1"/>
  <c r="Q45" i="1"/>
  <c r="Q44" i="1"/>
  <c r="G7" i="1"/>
  <c r="H7" i="1" s="1"/>
  <c r="G8" i="1"/>
  <c r="H8" i="1" s="1"/>
  <c r="G9" i="1"/>
  <c r="H9" i="1" s="1"/>
  <c r="G10" i="1"/>
  <c r="H10" i="1" s="1"/>
  <c r="G11" i="1"/>
  <c r="H11" i="1" s="1"/>
  <c r="G12" i="1"/>
  <c r="H12" i="1" s="1"/>
  <c r="G13" i="1"/>
  <c r="H13" i="1" s="1"/>
  <c r="G14" i="1"/>
  <c r="H14" i="1" s="1"/>
  <c r="G15" i="1"/>
  <c r="H15" i="1" s="1"/>
  <c r="G16" i="1"/>
  <c r="H16" i="1" s="1"/>
  <c r="G17" i="1"/>
  <c r="H17" i="1" s="1"/>
  <c r="G18" i="1"/>
  <c r="H18" i="1" s="1"/>
  <c r="G19" i="1"/>
  <c r="H19" i="1" s="1"/>
  <c r="G20" i="1"/>
  <c r="H20" i="1" s="1"/>
  <c r="G21" i="1"/>
  <c r="H21" i="1" s="1"/>
  <c r="G22" i="1"/>
  <c r="H22" i="1" s="1"/>
  <c r="G23" i="1"/>
  <c r="H23" i="1" s="1"/>
  <c r="G24" i="1"/>
  <c r="H24" i="1" s="1"/>
  <c r="G25" i="1"/>
  <c r="H25" i="1" s="1"/>
  <c r="G26" i="1"/>
  <c r="H26" i="1" s="1"/>
  <c r="G27" i="1"/>
  <c r="H27" i="1" s="1"/>
  <c r="G28" i="1"/>
  <c r="H28" i="1" s="1"/>
  <c r="G29" i="1"/>
  <c r="H29" i="1" s="1"/>
  <c r="G30" i="1"/>
  <c r="H30" i="1" s="1"/>
  <c r="G31" i="1"/>
  <c r="H31" i="1" s="1"/>
  <c r="G32" i="1"/>
  <c r="H32" i="1" s="1"/>
  <c r="G33" i="1"/>
  <c r="H33" i="1" s="1"/>
  <c r="G34" i="1"/>
  <c r="H34" i="1" s="1"/>
  <c r="G35" i="1"/>
  <c r="H35" i="1" s="1"/>
  <c r="G36" i="1"/>
  <c r="H36" i="1" s="1"/>
  <c r="G37" i="1"/>
  <c r="H37" i="1" s="1"/>
  <c r="G38" i="1"/>
  <c r="H38" i="1" s="1"/>
  <c r="G39" i="1"/>
  <c r="H39" i="1" s="1"/>
  <c r="G40" i="1"/>
  <c r="H40" i="1" s="1"/>
  <c r="G41" i="1"/>
  <c r="H41" i="1" s="1"/>
  <c r="G42" i="1"/>
  <c r="H42" i="1" s="1"/>
  <c r="G6" i="1"/>
  <c r="H6" i="1" s="1"/>
  <c r="AD7" i="1"/>
  <c r="AD9" i="1"/>
  <c r="AD26" i="1"/>
  <c r="AD13" i="1"/>
  <c r="AD14" i="1"/>
  <c r="AD16" i="1"/>
  <c r="AD17" i="1"/>
  <c r="AD19" i="1"/>
  <c r="AD21" i="1"/>
  <c r="AD22" i="1"/>
  <c r="AD29" i="1"/>
  <c r="AD25" i="1"/>
  <c r="AD28" i="1"/>
  <c r="AD18" i="1"/>
  <c r="AD31" i="1"/>
  <c r="AD33" i="1"/>
  <c r="AD37" i="1"/>
  <c r="AD38" i="1"/>
  <c r="AD39" i="1"/>
  <c r="AD41" i="1"/>
  <c r="AD42" i="1"/>
  <c r="AD6" i="1"/>
  <c r="Q7" i="1"/>
  <c r="Q8" i="1"/>
  <c r="Q9" i="1"/>
  <c r="Q10" i="1"/>
  <c r="Q26" i="1"/>
  <c r="Q13" i="1"/>
  <c r="Q14" i="1"/>
  <c r="Q11" i="1"/>
  <c r="R11" i="1" s="1"/>
  <c r="AD11" i="1" s="1"/>
  <c r="Q12" i="1"/>
  <c r="Q15" i="1"/>
  <c r="Q16" i="1"/>
  <c r="Q17" i="1"/>
  <c r="Q19" i="1"/>
  <c r="Q20" i="1"/>
  <c r="Q21" i="1"/>
  <c r="Q22" i="1"/>
  <c r="Q23" i="1"/>
  <c r="Q29" i="1"/>
  <c r="Q24" i="1"/>
  <c r="Q25" i="1"/>
  <c r="Q27" i="1"/>
  <c r="Q28" i="1"/>
  <c r="Q18" i="1"/>
  <c r="Q30" i="1"/>
  <c r="Q31" i="1"/>
  <c r="Q32" i="1"/>
  <c r="Q33" i="1"/>
  <c r="Q34" i="1"/>
  <c r="Q35" i="1"/>
  <c r="Q36" i="1"/>
  <c r="Q37" i="1"/>
  <c r="Q38" i="1"/>
  <c r="Q39" i="1"/>
  <c r="Q40" i="1"/>
  <c r="R40" i="1" s="1"/>
  <c r="AD40" i="1" s="1"/>
  <c r="Q41" i="1"/>
  <c r="Q42" i="1"/>
  <c r="Q6" i="1"/>
  <c r="AD24" i="1" l="1"/>
  <c r="R34" i="1"/>
  <c r="AD34" i="1" s="1"/>
  <c r="R30" i="1"/>
  <c r="AD30" i="1" s="1"/>
  <c r="R32" i="1"/>
  <c r="AD32" i="1" s="1"/>
  <c r="R35" i="1"/>
  <c r="AD35" i="1" s="1"/>
  <c r="R23" i="1"/>
  <c r="AD23" i="1" s="1"/>
  <c r="AD27" i="1"/>
  <c r="R36" i="1"/>
  <c r="AD36" i="1" s="1"/>
  <c r="V46" i="1"/>
  <c r="U42" i="1"/>
  <c r="V42" i="1"/>
  <c r="U40" i="1"/>
  <c r="V40" i="1"/>
  <c r="U38" i="1"/>
  <c r="V38" i="1"/>
  <c r="V36" i="1"/>
  <c r="U34" i="1"/>
  <c r="V34" i="1"/>
  <c r="U32" i="1"/>
  <c r="V32" i="1"/>
  <c r="U30" i="1"/>
  <c r="V30" i="1"/>
  <c r="U28" i="1"/>
  <c r="V28" i="1"/>
  <c r="U26" i="1"/>
  <c r="V26" i="1"/>
  <c r="U24" i="1"/>
  <c r="V24" i="1"/>
  <c r="U22" i="1"/>
  <c r="V22" i="1"/>
  <c r="U20" i="1"/>
  <c r="V20" i="1"/>
  <c r="U18" i="1"/>
  <c r="V18" i="1"/>
  <c r="U16" i="1"/>
  <c r="V16" i="1"/>
  <c r="U14" i="1"/>
  <c r="V14" i="1"/>
  <c r="U12" i="1"/>
  <c r="V12" i="1"/>
  <c r="U10" i="1"/>
  <c r="V10" i="1"/>
  <c r="U8" i="1"/>
  <c r="V8" i="1"/>
  <c r="V6" i="1"/>
  <c r="U6" i="1"/>
  <c r="V41" i="1"/>
  <c r="U41" i="1"/>
  <c r="V39" i="1"/>
  <c r="U39" i="1"/>
  <c r="V37" i="1"/>
  <c r="U37" i="1"/>
  <c r="V35" i="1"/>
  <c r="V33" i="1"/>
  <c r="U33" i="1"/>
  <c r="V31" i="1"/>
  <c r="U31" i="1"/>
  <c r="V29" i="1"/>
  <c r="U29" i="1"/>
  <c r="V27" i="1"/>
  <c r="V25" i="1"/>
  <c r="U25" i="1"/>
  <c r="V23" i="1"/>
  <c r="U23" i="1"/>
  <c r="V21" i="1"/>
  <c r="U21" i="1"/>
  <c r="V19" i="1"/>
  <c r="U19" i="1"/>
  <c r="V17" i="1"/>
  <c r="U17" i="1"/>
  <c r="V15" i="1"/>
  <c r="U15" i="1"/>
  <c r="V13" i="1"/>
  <c r="U13" i="1"/>
  <c r="V11" i="1"/>
  <c r="U11" i="1"/>
  <c r="V9" i="1"/>
  <c r="U9" i="1"/>
  <c r="V7" i="1"/>
  <c r="U7" i="1"/>
  <c r="U45" i="1"/>
  <c r="U44" i="1"/>
  <c r="U46" i="1"/>
  <c r="H5" i="1"/>
  <c r="V44" i="1"/>
  <c r="V45" i="1"/>
  <c r="G5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18" i="1"/>
  <c r="M28" i="1"/>
  <c r="M27" i="1"/>
  <c r="M25" i="1"/>
  <c r="M24" i="1"/>
  <c r="M29" i="1"/>
  <c r="M23" i="1"/>
  <c r="M22" i="1"/>
  <c r="M21" i="1"/>
  <c r="M20" i="1"/>
  <c r="M19" i="1"/>
  <c r="M17" i="1"/>
  <c r="M16" i="1"/>
  <c r="M15" i="1"/>
  <c r="M12" i="1"/>
  <c r="M11" i="1"/>
  <c r="M14" i="1"/>
  <c r="M13" i="1"/>
  <c r="M26" i="1"/>
  <c r="M10" i="1"/>
  <c r="M9" i="1"/>
  <c r="M45" i="1"/>
  <c r="M46" i="1"/>
  <c r="M44" i="1"/>
  <c r="M8" i="1"/>
  <c r="M7" i="1"/>
  <c r="M6" i="1"/>
  <c r="AD5" i="1"/>
  <c r="AB5" i="1"/>
  <c r="AA5" i="1"/>
  <c r="Z5" i="1"/>
  <c r="Y5" i="1"/>
  <c r="X5" i="1"/>
  <c r="W5" i="1"/>
  <c r="S5" i="1"/>
  <c r="Q5" i="1"/>
  <c r="P5" i="1"/>
  <c r="O5" i="1"/>
  <c r="N5" i="1"/>
  <c r="L5" i="1"/>
  <c r="F5" i="1"/>
  <c r="E5" i="1"/>
  <c r="U35" i="1" l="1"/>
  <c r="U36" i="1"/>
  <c r="U27" i="1"/>
  <c r="M5" i="1"/>
</calcChain>
</file>

<file path=xl/sharedStrings.xml><?xml version="1.0" encoding="utf-8"?>
<sst xmlns="http://schemas.openxmlformats.org/spreadsheetml/2006/main" count="148" uniqueCount="86">
  <si>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</si>
  <si>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</si>
  <si>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</si>
  <si>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</si>
  <si>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</si>
  <si>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</si>
  <si>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</si>
  <si>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</si>
  <si>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</si>
  <si>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</si>
  <si>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</si>
  <si>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</si>
  <si>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</si>
  <si>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</si>
  <si>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</si>
  <si>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</si>
  <si>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</si>
  <si>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</si>
  <si>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</si>
  <si>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</si>
  <si>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</si>
  <si>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</si>
  <si>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</si>
  <si>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02,12,</t>
  </si>
  <si>
    <t>09,12,</t>
  </si>
  <si>
    <t>25,11,</t>
  </si>
  <si>
    <t>18,11,</t>
  </si>
  <si>
    <t>11,11,</t>
  </si>
  <si>
    <t>04,11,</t>
  </si>
  <si>
    <t>28,10,</t>
  </si>
  <si>
    <t>9988421 Творожный Сыр 60 % С маринованными огурчиками и укропом  Останкино</t>
  </si>
  <si>
    <t>шт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</si>
  <si>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</si>
  <si>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</si>
  <si>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Масло "Папа может" 82,5% 180гр  Останкино</t>
  </si>
  <si>
    <t>Масло сливочное 72,5 % 180 гр.(10 шт) СЛАВЯНА  Останкино</t>
  </si>
  <si>
    <t>Масло сливочное ж.82,5% 180г фольга ТМ Папа Может (вл 12)  Останкино</t>
  </si>
  <si>
    <t>Плавленый Сыр колбасный копченый 40% СТМ"ПапаМожет"400гр  Останкино</t>
  </si>
  <si>
    <t>нужно увеличить продажи</t>
  </si>
  <si>
    <t>Плавленый продукт с Сыром колбасный копченый 40% СТМ "Коровино" 400гр  Останкино</t>
  </si>
  <si>
    <t>Российский сливочный 45% ТМ Папа Может, брус (2шт)  Останкино</t>
  </si>
  <si>
    <t>кг</t>
  </si>
  <si>
    <t>дубль</t>
  </si>
  <si>
    <t>Сыр "Пармезан" (срок созревания 3 месяцев) м.д.ж. в с.в. 40%  ОСТАНКИНО</t>
  </si>
  <si>
    <t>Сыр "Пармезан" (срок созревания 3 месяцев) м.д.ж. в с.в. 40% брус ОСТАНКИНО</t>
  </si>
  <si>
    <t>Сыр "Пармезан" 40% кусок 180 гр  ОСТАНКИНО</t>
  </si>
  <si>
    <t>Сыр "Пармезан" с массовой долей жира в сухом веществе 40%  Останкино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</si>
  <si>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</si>
  <si>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</si>
  <si>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</si>
  <si>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</si>
  <si>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29,10,24 завод не отгрузил</t>
  </si>
  <si>
    <t>Сыр ПАПА МОЖЕТ "Папин завтрак"  45% 180 г  Останкино</t>
  </si>
  <si>
    <t>05,11,24 завод не отгрузил / 29,10,24 завод не отгрузил</t>
  </si>
  <si>
    <t>Сыр ПАПА МОЖЕТ "Российский традиционный"45 % 180 г Останкино</t>
  </si>
  <si>
    <t>Сыр ПАПА МОЖЕТ "Тильзитер" ж. 45% газ среда, 400 гр (8 шт)  Останкино</t>
  </si>
  <si>
    <t>нужно увеличить продажи / завод отгрузил без согласования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</si>
  <si>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</si>
  <si>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</si>
  <si>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Сыр Папа Может "Голландский традиционный" 45% (2,5кг)(6шт)  Останкино</t>
  </si>
  <si>
    <t>Сыр Папа Может "Российский традиционный"  50%, вакуум  Останкино</t>
  </si>
  <si>
    <t>ПРЕДЗАКАЗ / нет в бланке / 22,10,24 завод не отгрузил</t>
  </si>
  <si>
    <t>Сыр Папа Может "Тильзитер" массовая доля жира в сухом веществе 45 %.брусок  Останкино</t>
  </si>
  <si>
    <t>Сыр Папа Может Гауда  45% вес     Останкино</t>
  </si>
  <si>
    <t>Сыр Папа Может Голландский  45% 200гр     Останкино</t>
  </si>
  <si>
    <t>Сыр Скаморца свежий 100 гр.  ОСТАНКИНО</t>
  </si>
  <si>
    <t>Сыр Сливочный со вкусом топленого молока 45% ти Папа Может, брус (2 шт)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</si>
  <si>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</si>
  <si>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</si>
  <si>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"Сметанковый", с масс долей жира в пересчете на сухое вещес50%, брус  Останкино</t>
  </si>
  <si>
    <t>18,11,24 завод не отгрузил / 11,11,24 завод отгрузил 64кг вместо 110кг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</si>
  <si>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</si>
  <si>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</si>
  <si>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</si>
  <si>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Сыч/Прод Коровино Российский Оригин 50% ВЕС (3,5 кг)  Останкино</t>
  </si>
  <si>
    <t>нужно увеличить продажи!!!</t>
  </si>
  <si>
    <t>Сыч/Прод Коровино Российский Оригин 50% ВЕС (5 кг)  ОСТАНКИНО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</si>
  <si>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</si>
  <si>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</si>
  <si>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Сыч/Прод Коровино Тильзитер Оригин 50% ВЕС (5 кг брус) СЗМЖ  ОСТАНКИНО</t>
  </si>
  <si>
    <t>02,12,24 завод не отгрузил</t>
  </si>
  <si>
    <t>Гермес</t>
  </si>
  <si>
    <t>Итого</t>
  </si>
  <si>
    <t>завод не принимает заказы на декабрь месяц / 11,11,24 завод не отгрузил / 05,11,24 завод не отгрузил / 29,10,24 завод не отгрузил / 22,10,24 завод не отгрузил</t>
  </si>
  <si>
    <t>завод не принимает заказы на декабрь месяц / 02,12,24 завод не отгрузил</t>
  </si>
  <si>
    <t>завод не принимает заказы на декабрь месяц / 05,11,24 завод не отгрузил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</si>
</sst>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0"/>
      <name val="Arial"/>
      <family val="2"/>
      <charset val="204"/>
    </font>
  </fonts>
  <fills count="12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1" fillId="0" borderId="1"/>
  </cellStyleXfs>
  <cellXfs count="54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4" borderId="1" xfId="1" applyNumberFormat="1" applyFill="1"/>
    <xf numFmtId="2" fontId="1" fillId="4" borderId="1" xfId="1" applyNumberFormat="1" applyFill="1"/>
    <xf numFmtId="164" fontId="2" fillId="5" borderId="1" xfId="1" applyNumberFormat="1" applyFon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6" borderId="3" xfId="1" applyNumberFormat="1" applyFill="1" applyBorder="1"/>
    <xf numFmtId="164" fontId="1" fillId="6" borderId="4" xfId="1" applyNumberFormat="1" applyFill="1" applyBorder="1"/>
    <xf numFmtId="164" fontId="1" fillId="6" borderId="5" xfId="1" applyNumberFormat="1" applyFill="1" applyBorder="1"/>
    <xf numFmtId="164" fontId="1" fillId="0" borderId="4" xfId="1" applyNumberFormat="1" applyBorder="1"/>
    <xf numFmtId="164" fontId="1" fillId="0" borderId="5" xfId="1" applyNumberFormat="1" applyBorder="1"/>
    <xf numFmtId="164" fontId="1" fillId="0" borderId="3" xfId="1" applyNumberFormat="1" applyBorder="1"/>
    <xf numFmtId="164" fontId="1" fillId="0" borderId="6" xfId="1" applyNumberFormat="1" applyBorder="1"/>
    <xf numFmtId="164" fontId="1" fillId="0" borderId="7" xfId="1" applyNumberFormat="1" applyBorder="1"/>
    <xf numFmtId="164" fontId="1" fillId="0" borderId="8" xfId="1" applyNumberFormat="1" applyBorder="1"/>
    <xf numFmtId="164" fontId="1" fillId="9" borderId="9" xfId="1" applyNumberFormat="1" applyFill="1" applyBorder="1"/>
    <xf numFmtId="164" fontId="1" fillId="9" borderId="1" xfId="1" applyNumberFormat="1" applyFill="1"/>
    <xf numFmtId="164" fontId="1" fillId="9" borderId="10" xfId="1" applyNumberFormat="1" applyFill="1" applyBorder="1"/>
    <xf numFmtId="2" fontId="1" fillId="9" borderId="1" xfId="1" applyNumberFormat="1" applyFill="1"/>
    <xf numFmtId="164" fontId="1" fillId="9" borderId="2" xfId="1" applyNumberFormat="1" applyFill="1" applyBorder="1"/>
    <xf numFmtId="164" fontId="1" fillId="9" borderId="6" xfId="1" applyNumberFormat="1" applyFill="1" applyBorder="1"/>
    <xf numFmtId="164" fontId="1" fillId="9" borderId="7" xfId="1" applyNumberFormat="1" applyFill="1" applyBorder="1"/>
    <xf numFmtId="164" fontId="1" fillId="9" borderId="8" xfId="1" applyNumberFormat="1" applyFill="1" applyBorder="1"/>
    <xf numFmtId="164" fontId="1" fillId="10" borderId="1" xfId="1" applyNumberFormat="1" applyFill="1"/>
    <xf numFmtId="164" fontId="5" fillId="10" borderId="1" xfId="1" applyNumberFormat="1" applyFont="1" applyFill="1"/>
    <xf numFmtId="164" fontId="6" fillId="8" borderId="1" xfId="1" applyNumberFormat="1" applyFont="1" applyFill="1"/>
    <xf numFmtId="164" fontId="7" fillId="2" borderId="1" xfId="1" applyNumberFormat="1" applyFont="1" applyFill="1"/>
    <xf numFmtId="164" fontId="8" fillId="9" borderId="1" xfId="1" applyNumberFormat="1" applyFont="1" applyFill="1"/>
    <xf numFmtId="164" fontId="8" fillId="0" borderId="1" xfId="1" applyNumberFormat="1" applyFont="1"/>
    <xf numFmtId="0" fontId="0" fillId="0" borderId="1" xfId="0" applyBorder="1"/>
    <xf numFmtId="164" fontId="8" fillId="3" borderId="1" xfId="1" applyNumberFormat="1" applyFont="1" applyFill="1"/>
    <xf numFmtId="164" fontId="8" fillId="7" borderId="1" xfId="1" applyNumberFormat="1" applyFont="1" applyFill="1"/>
    <xf numFmtId="164" fontId="8" fillId="4" borderId="1" xfId="1" applyNumberFormat="1" applyFont="1" applyFill="1"/>
    <xf numFmtId="0" fontId="4" fillId="0" borderId="1" xfId="0" applyFont="1" applyBorder="1"/>
    <xf numFmtId="164" fontId="8" fillId="0" borderId="4" xfId="1" applyNumberFormat="1" applyFont="1" applyBorder="1"/>
    <xf numFmtId="164" fontId="8" fillId="9" borderId="7" xfId="1" applyNumberFormat="1" applyFont="1" applyFill="1" applyBorder="1"/>
    <xf numFmtId="164" fontId="8" fillId="6" borderId="4" xfId="1" applyNumberFormat="1" applyFont="1" applyFill="1" applyBorder="1"/>
    <xf numFmtId="164" fontId="8" fillId="0" borderId="7" xfId="1" applyNumberFormat="1" applyFont="1" applyBorder="1"/>
    <xf numFmtId="164" fontId="1" fillId="11" borderId="1" xfId="1" applyNumberFormat="1" applyFill="1"/>
    <xf numFmtId="164" fontId="1" fillId="11" borderId="3" xfId="1" applyNumberFormat="1" applyFill="1" applyBorder="1"/>
    <xf numFmtId="164" fontId="1" fillId="11" borderId="1" xfId="1" applyNumberFormat="1" applyFont="1" applyFill="1"/>
    <xf numFmtId="164" fontId="1" fillId="11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44;&#1086;&#1085;&#1077;&#1094;&#1082;/&#1043;&#1077;&#1088;&#1084;&#1077;&#1089;%2005,12,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Номенклатура</v>
          </cell>
          <cell r="B1" t="str">
            <v>Количество</v>
          </cell>
        </row>
        <row r="2">
          <cell r="A2" t="str">
            <v>Российский сливочный 45% ТМ Папа Может, брус (2шт)  Останкино</v>
          </cell>
          <cell r="B2">
            <v>92.162000000000006</v>
          </cell>
        </row>
        <row r="3">
          <cell r="A3" t="str">
            <v>Сыр ПАПА МОЖЕТ "Папин завтрак"  45% 180 г  Останкино</v>
          </cell>
          <cell r="B3">
            <v>650</v>
          </cell>
        </row>
        <row r="4">
          <cell r="A4" t="str">
            <v>Сыр ПАПА МОЖЕТ "Гауда Голд" 45 % 180 гр (10шт) Останкино</v>
          </cell>
          <cell r="B4">
            <v>200</v>
          </cell>
        </row>
        <row r="5">
          <cell r="A5" t="str">
            <v>Сыр ПАПА МОЖЕТ "Голландский традиционный" 45% 180 гр (10шт)  Останкино</v>
          </cell>
          <cell r="B5">
            <v>260</v>
          </cell>
        </row>
        <row r="6">
          <cell r="A6" t="str">
            <v>Сыр Сливочный со вкусом топленого молока 45% ти Папа Может, брус (2 шт)  Останкино</v>
          </cell>
          <cell r="B6">
            <v>158.01599999999999</v>
          </cell>
        </row>
        <row r="7">
          <cell r="A7" t="str">
            <v>Сыч/Прод Коровино Российский Оригин 50% ВЕС (3,5 кг)  Останкино</v>
          </cell>
          <cell r="B7">
            <v>363.54599999999999</v>
          </cell>
        </row>
        <row r="8">
          <cell r="A8" t="str">
            <v>Сыч/Прод Коровино Тильзитер Оригин 50% ВЕС (3,5 кг брус) СЗМЖ  Останкино</v>
          </cell>
          <cell r="B8">
            <v>366.39299999999997</v>
          </cell>
        </row>
        <row r="9">
          <cell r="A9" t="str">
            <v>Сыч/Прод Коровино Российский 50% 200г СЗМЖ  Останкино</v>
          </cell>
          <cell r="B9">
            <v>576</v>
          </cell>
        </row>
        <row r="10">
          <cell r="A10" t="str">
            <v>Сыч/Прод Коровино Тильзитер 50% 200г СЗМЖ  ОСТАНКИНО</v>
          </cell>
          <cell r="B10">
            <v>648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7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T27" sqref="T27"/>
    </sheetView>
  </sheetViews>
  <sheetFormatPr defaultRowHeight="15" x14ac:dyDescent="0.25"/>
  <cols>
    <col min="1" max="1" width="60" customWidth="1"/>
    <col min="2" max="2" width="3.28515625" customWidth="1"/>
    <col min="3" max="5" width="5.42578125" customWidth="1"/>
    <col min="6" max="6" width="5.42578125" style="41" customWidth="1"/>
    <col min="7" max="7" width="10.28515625" style="45" customWidth="1"/>
    <col min="8" max="8" width="10.28515625" customWidth="1"/>
    <col min="9" max="9" width="5.140625" style="8" customWidth="1"/>
    <col min="10" max="10" width="5.140625" customWidth="1"/>
    <col min="11" max="11" width="8.7109375" bestFit="1" customWidth="1"/>
    <col min="12" max="13" width="5.85546875" customWidth="1"/>
    <col min="14" max="15" width="0.42578125" customWidth="1"/>
    <col min="16" max="19" width="5.85546875" customWidth="1"/>
    <col min="20" max="20" width="21.5703125" customWidth="1"/>
    <col min="21" max="22" width="5.140625" customWidth="1"/>
    <col min="23" max="28" width="6.140625" customWidth="1"/>
    <col min="29" max="29" width="42.42578125" customWidth="1"/>
    <col min="30" max="51" width="8" customWidth="1"/>
  </cols>
  <sheetData>
    <row r="1" spans="1:51" x14ac:dyDescent="0.25">
      <c r="A1" s="1"/>
      <c r="B1" s="1"/>
      <c r="C1" s="1"/>
      <c r="D1" s="1"/>
      <c r="E1" s="1"/>
      <c r="F1" s="1"/>
      <c r="G1" s="40"/>
      <c r="H1" s="1"/>
      <c r="I1" s="6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40"/>
      <c r="H2" s="1"/>
      <c r="I2" s="6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38" t="s">
        <v>81</v>
      </c>
      <c r="H3" s="38" t="s">
        <v>82</v>
      </c>
      <c r="I3" s="7" t="s">
        <v>6</v>
      </c>
      <c r="J3" s="2" t="s">
        <v>7</v>
      </c>
      <c r="K3" s="2" t="s">
        <v>8</v>
      </c>
      <c r="L3" s="2" t="s">
        <v>9</v>
      </c>
      <c r="M3" s="2" t="s">
        <v>10</v>
      </c>
      <c r="N3" s="2" t="s">
        <v>11</v>
      </c>
      <c r="O3" s="2" t="s">
        <v>12</v>
      </c>
      <c r="P3" s="2" t="s">
        <v>13</v>
      </c>
      <c r="Q3" s="2" t="s">
        <v>14</v>
      </c>
      <c r="R3" s="3" t="s">
        <v>15</v>
      </c>
      <c r="S3" s="11" t="s">
        <v>16</v>
      </c>
      <c r="T3" s="11" t="s">
        <v>17</v>
      </c>
      <c r="U3" s="2" t="s">
        <v>18</v>
      </c>
      <c r="V3" s="2" t="s">
        <v>19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21</v>
      </c>
      <c r="AD3" s="2" t="s">
        <v>22</v>
      </c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40"/>
      <c r="H4" s="1"/>
      <c r="I4" s="6"/>
      <c r="J4" s="1"/>
      <c r="K4" s="1"/>
      <c r="L4" s="1"/>
      <c r="M4" s="1"/>
      <c r="N4" s="1"/>
      <c r="O4" s="1"/>
      <c r="P4" s="1" t="s">
        <v>24</v>
      </c>
      <c r="Q4" s="1" t="s">
        <v>24</v>
      </c>
      <c r="R4" s="1"/>
      <c r="S4" s="1"/>
      <c r="T4" s="1"/>
      <c r="U4" s="1"/>
      <c r="V4" s="1"/>
      <c r="W4" s="1" t="s">
        <v>23</v>
      </c>
      <c r="X4" s="1" t="s">
        <v>25</v>
      </c>
      <c r="Y4" s="1" t="s">
        <v>26</v>
      </c>
      <c r="Z4" s="1" t="s">
        <v>27</v>
      </c>
      <c r="AA4" s="1" t="s">
        <v>28</v>
      </c>
      <c r="AB4" s="1" t="s">
        <v>29</v>
      </c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SUM(E6:E497)</f>
        <v>1863.0939999999998</v>
      </c>
      <c r="F5" s="4">
        <f>SUM(F6:F497)</f>
        <v>8597.32</v>
      </c>
      <c r="G5" s="42">
        <f t="shared" ref="G5:H5" si="0">SUM(G6:G497)</f>
        <v>3314.1170000000002</v>
      </c>
      <c r="H5" s="4">
        <f t="shared" si="0"/>
        <v>5283.2029999999995</v>
      </c>
      <c r="I5" s="6"/>
      <c r="J5" s="1"/>
      <c r="K5" s="1"/>
      <c r="L5" s="4">
        <f t="shared" ref="L5:S5" si="1">SUM(L6:L497)</f>
        <v>1956</v>
      </c>
      <c r="M5" s="4">
        <f t="shared" si="1"/>
        <v>-92.906000000000006</v>
      </c>
      <c r="N5" s="4">
        <f t="shared" si="1"/>
        <v>0</v>
      </c>
      <c r="O5" s="4">
        <f t="shared" si="1"/>
        <v>0</v>
      </c>
      <c r="P5" s="4">
        <f t="shared" si="1"/>
        <v>1391.0576000000003</v>
      </c>
      <c r="Q5" s="4">
        <f t="shared" si="1"/>
        <v>372.61880000000002</v>
      </c>
      <c r="R5" s="4">
        <f>SUM(R6:R42)</f>
        <v>678.97439999999995</v>
      </c>
      <c r="S5" s="4">
        <f t="shared" si="1"/>
        <v>0</v>
      </c>
      <c r="T5" s="1"/>
      <c r="U5" s="1"/>
      <c r="V5" s="1"/>
      <c r="W5" s="4">
        <f t="shared" ref="W5:AB5" si="2">SUM(W6:W497)</f>
        <v>399.13119999999998</v>
      </c>
      <c r="X5" s="4">
        <f t="shared" si="2"/>
        <v>424.08519999999999</v>
      </c>
      <c r="Y5" s="4">
        <f t="shared" si="2"/>
        <v>519.3818</v>
      </c>
      <c r="Z5" s="4">
        <f t="shared" si="2"/>
        <v>476.2688</v>
      </c>
      <c r="AA5" s="4">
        <f t="shared" si="2"/>
        <v>433.16880000000003</v>
      </c>
      <c r="AB5" s="4">
        <f t="shared" si="2"/>
        <v>416.10699999999997</v>
      </c>
      <c r="AC5" s="1"/>
      <c r="AD5" s="4">
        <f>SUM(AD6:AD497)</f>
        <v>103.86640000000001</v>
      </c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30</v>
      </c>
      <c r="B6" s="1" t="s">
        <v>31</v>
      </c>
      <c r="C6" s="1">
        <v>27</v>
      </c>
      <c r="D6" s="1">
        <v>16</v>
      </c>
      <c r="E6" s="1">
        <v>11</v>
      </c>
      <c r="F6" s="1">
        <v>32</v>
      </c>
      <c r="G6" s="40">
        <f>IFERROR(VLOOKUP(A6,[1]TDSheet!$A:$B,2,0),0)</f>
        <v>0</v>
      </c>
      <c r="H6" s="1">
        <f>F6-G6</f>
        <v>32</v>
      </c>
      <c r="I6" s="6">
        <v>0.14000000000000001</v>
      </c>
      <c r="J6" s="1">
        <v>180</v>
      </c>
      <c r="K6" s="1">
        <v>9988421</v>
      </c>
      <c r="L6" s="1">
        <v>11</v>
      </c>
      <c r="M6" s="1">
        <f t="shared" ref="M6:M42" si="3">E6-L6</f>
        <v>0</v>
      </c>
      <c r="N6" s="1"/>
      <c r="O6" s="1"/>
      <c r="P6" s="1">
        <v>37.200000000000003</v>
      </c>
      <c r="Q6" s="1">
        <f>E6/5</f>
        <v>2.2000000000000002</v>
      </c>
      <c r="R6" s="5"/>
      <c r="S6" s="5"/>
      <c r="T6" s="1"/>
      <c r="U6" s="1">
        <f t="shared" ref="U6:U42" si="4">(H6+P6+R6)/Q6</f>
        <v>31.454545454545453</v>
      </c>
      <c r="V6" s="1">
        <f t="shared" ref="V6:V42" si="5">(H6+P6)/Q6</f>
        <v>31.454545454545453</v>
      </c>
      <c r="W6" s="1">
        <v>5</v>
      </c>
      <c r="X6" s="1">
        <v>5.2</v>
      </c>
      <c r="Y6" s="1">
        <v>3.4</v>
      </c>
      <c r="Z6" s="1">
        <v>0.4</v>
      </c>
      <c r="AA6" s="1">
        <v>3.2</v>
      </c>
      <c r="AB6" s="1">
        <v>5.4</v>
      </c>
      <c r="AC6" s="35" t="s">
        <v>38</v>
      </c>
      <c r="AD6" s="1">
        <f t="shared" ref="AD6:AD42" si="6">R6*I6</f>
        <v>0</v>
      </c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32</v>
      </c>
      <c r="B7" s="1" t="s">
        <v>31</v>
      </c>
      <c r="C7" s="1">
        <v>83</v>
      </c>
      <c r="D7" s="1"/>
      <c r="E7" s="1">
        <v>15</v>
      </c>
      <c r="F7" s="1">
        <v>68</v>
      </c>
      <c r="G7" s="40">
        <f>IFERROR(VLOOKUP(A7,[1]TDSheet!$A:$B,2,0),0)</f>
        <v>0</v>
      </c>
      <c r="H7" s="1">
        <f t="shared" ref="H7:H42" si="7">F7-G7</f>
        <v>68</v>
      </c>
      <c r="I7" s="6">
        <v>0.18</v>
      </c>
      <c r="J7" s="1">
        <v>270</v>
      </c>
      <c r="K7" s="1">
        <v>9988438</v>
      </c>
      <c r="L7" s="1">
        <v>15</v>
      </c>
      <c r="M7" s="1">
        <f t="shared" si="3"/>
        <v>0</v>
      </c>
      <c r="N7" s="1"/>
      <c r="O7" s="1"/>
      <c r="P7" s="1">
        <v>25.800000000000011</v>
      </c>
      <c r="Q7" s="1">
        <f t="shared" ref="Q7:Q42" si="8">E7/5</f>
        <v>3</v>
      </c>
      <c r="R7" s="5"/>
      <c r="S7" s="5"/>
      <c r="T7" s="1"/>
      <c r="U7" s="1">
        <f t="shared" si="4"/>
        <v>31.266666666666669</v>
      </c>
      <c r="V7" s="1">
        <f t="shared" si="5"/>
        <v>31.266666666666669</v>
      </c>
      <c r="W7" s="1">
        <v>6.4</v>
      </c>
      <c r="X7" s="1">
        <v>4.5999999999999996</v>
      </c>
      <c r="Y7" s="1">
        <v>1.6</v>
      </c>
      <c r="Z7" s="1">
        <v>5.2</v>
      </c>
      <c r="AA7" s="1">
        <v>8.4</v>
      </c>
      <c r="AB7" s="1">
        <v>2</v>
      </c>
      <c r="AC7" s="35" t="s">
        <v>38</v>
      </c>
      <c r="AD7" s="1">
        <f t="shared" si="6"/>
        <v>0</v>
      </c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33</v>
      </c>
      <c r="B8" s="1" t="s">
        <v>31</v>
      </c>
      <c r="C8" s="1">
        <v>59</v>
      </c>
      <c r="D8" s="1"/>
      <c r="E8" s="1">
        <v>14</v>
      </c>
      <c r="F8" s="1">
        <v>45</v>
      </c>
      <c r="G8" s="40">
        <f>IFERROR(VLOOKUP(A8,[1]TDSheet!$A:$B,2,0),0)</f>
        <v>0</v>
      </c>
      <c r="H8" s="1">
        <f t="shared" si="7"/>
        <v>45</v>
      </c>
      <c r="I8" s="6">
        <v>0.18</v>
      </c>
      <c r="J8" s="1">
        <v>270</v>
      </c>
      <c r="K8" s="1">
        <v>9988445</v>
      </c>
      <c r="L8" s="1">
        <v>14</v>
      </c>
      <c r="M8" s="1">
        <f t="shared" si="3"/>
        <v>0</v>
      </c>
      <c r="N8" s="1"/>
      <c r="O8" s="1"/>
      <c r="P8" s="1">
        <v>46.400000000000013</v>
      </c>
      <c r="Q8" s="1">
        <f t="shared" si="8"/>
        <v>2.8</v>
      </c>
      <c r="R8" s="5"/>
      <c r="S8" s="5"/>
      <c r="T8" s="1"/>
      <c r="U8" s="1">
        <f t="shared" si="4"/>
        <v>32.642857142857146</v>
      </c>
      <c r="V8" s="1">
        <f t="shared" si="5"/>
        <v>32.642857142857146</v>
      </c>
      <c r="W8" s="1">
        <v>6.2</v>
      </c>
      <c r="X8" s="1">
        <v>5.6</v>
      </c>
      <c r="Y8" s="1">
        <v>5</v>
      </c>
      <c r="Z8" s="1">
        <v>8.8000000000000007</v>
      </c>
      <c r="AA8" s="1">
        <v>9</v>
      </c>
      <c r="AB8" s="1">
        <v>1.6</v>
      </c>
      <c r="AC8" s="35" t="s">
        <v>38</v>
      </c>
      <c r="AD8" s="1">
        <f t="shared" si="6"/>
        <v>0</v>
      </c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37</v>
      </c>
      <c r="B9" s="1" t="s">
        <v>31</v>
      </c>
      <c r="C9" s="1">
        <v>8</v>
      </c>
      <c r="D9" s="1">
        <v>56</v>
      </c>
      <c r="E9" s="1">
        <v>9</v>
      </c>
      <c r="F9" s="1">
        <v>55</v>
      </c>
      <c r="G9" s="40">
        <f>IFERROR(VLOOKUP(A9,[1]TDSheet!$A:$B,2,0),0)</f>
        <v>0</v>
      </c>
      <c r="H9" s="1">
        <f t="shared" si="7"/>
        <v>55</v>
      </c>
      <c r="I9" s="6">
        <v>0.4</v>
      </c>
      <c r="J9" s="1">
        <v>270</v>
      </c>
      <c r="K9" s="1">
        <v>9988452</v>
      </c>
      <c r="L9" s="1">
        <v>9</v>
      </c>
      <c r="M9" s="1">
        <f t="shared" si="3"/>
        <v>0</v>
      </c>
      <c r="N9" s="1"/>
      <c r="O9" s="1"/>
      <c r="P9" s="1"/>
      <c r="Q9" s="1">
        <f t="shared" si="8"/>
        <v>1.8</v>
      </c>
      <c r="R9" s="5"/>
      <c r="S9" s="5"/>
      <c r="T9" s="1"/>
      <c r="U9" s="1">
        <f t="shared" si="4"/>
        <v>30.555555555555554</v>
      </c>
      <c r="V9" s="1">
        <f t="shared" si="5"/>
        <v>30.555555555555554</v>
      </c>
      <c r="W9" s="1">
        <v>1.2</v>
      </c>
      <c r="X9" s="1">
        <v>4.8</v>
      </c>
      <c r="Y9" s="1">
        <v>0.6</v>
      </c>
      <c r="Z9" s="1">
        <v>0</v>
      </c>
      <c r="AA9" s="1">
        <v>1.2</v>
      </c>
      <c r="AB9" s="1">
        <v>0.4</v>
      </c>
      <c r="AC9" s="35" t="s">
        <v>38</v>
      </c>
      <c r="AD9" s="1">
        <f t="shared" si="6"/>
        <v>0</v>
      </c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39</v>
      </c>
      <c r="B10" s="1" t="s">
        <v>31</v>
      </c>
      <c r="C10" s="1">
        <v>26</v>
      </c>
      <c r="D10" s="1"/>
      <c r="E10" s="1">
        <v>3</v>
      </c>
      <c r="F10" s="1">
        <v>22</v>
      </c>
      <c r="G10" s="40">
        <f>IFERROR(VLOOKUP(A10,[1]TDSheet!$A:$B,2,0),0)</f>
        <v>0</v>
      </c>
      <c r="H10" s="1">
        <f t="shared" si="7"/>
        <v>22</v>
      </c>
      <c r="I10" s="6">
        <v>0.4</v>
      </c>
      <c r="J10" s="1">
        <v>270</v>
      </c>
      <c r="K10" s="1">
        <v>9988476</v>
      </c>
      <c r="L10" s="1">
        <v>3</v>
      </c>
      <c r="M10" s="1">
        <f t="shared" si="3"/>
        <v>0</v>
      </c>
      <c r="N10" s="1"/>
      <c r="O10" s="1"/>
      <c r="P10" s="1">
        <v>28</v>
      </c>
      <c r="Q10" s="1">
        <f t="shared" si="8"/>
        <v>0.6</v>
      </c>
      <c r="R10" s="5"/>
      <c r="S10" s="5"/>
      <c r="T10" s="1"/>
      <c r="U10" s="1">
        <f t="shared" si="4"/>
        <v>83.333333333333343</v>
      </c>
      <c r="V10" s="1">
        <f t="shared" si="5"/>
        <v>83.333333333333343</v>
      </c>
      <c r="W10" s="1">
        <v>2.2000000000000002</v>
      </c>
      <c r="X10" s="1">
        <v>0.4</v>
      </c>
      <c r="Y10" s="1">
        <v>1.4</v>
      </c>
      <c r="Z10" s="1">
        <v>2</v>
      </c>
      <c r="AA10" s="1">
        <v>0</v>
      </c>
      <c r="AB10" s="1">
        <v>0</v>
      </c>
      <c r="AC10" s="36" t="s">
        <v>75</v>
      </c>
      <c r="AD10" s="1">
        <f t="shared" si="6"/>
        <v>0</v>
      </c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ht="15.75" thickBot="1" x14ac:dyDescent="0.3">
      <c r="A11" s="1" t="s">
        <v>45</v>
      </c>
      <c r="B11" s="1" t="s">
        <v>31</v>
      </c>
      <c r="C11" s="1">
        <v>41</v>
      </c>
      <c r="D11" s="1">
        <v>48</v>
      </c>
      <c r="E11" s="1">
        <v>42</v>
      </c>
      <c r="F11" s="1">
        <v>47</v>
      </c>
      <c r="G11" s="40">
        <f>IFERROR(VLOOKUP(A11,[1]TDSheet!$A:$B,2,0),0)</f>
        <v>0</v>
      </c>
      <c r="H11" s="1">
        <f t="shared" si="7"/>
        <v>47</v>
      </c>
      <c r="I11" s="6">
        <v>0.18</v>
      </c>
      <c r="J11" s="1">
        <v>150</v>
      </c>
      <c r="K11" s="1">
        <v>5034819</v>
      </c>
      <c r="L11" s="1">
        <v>42</v>
      </c>
      <c r="M11" s="1">
        <f t="shared" si="3"/>
        <v>0</v>
      </c>
      <c r="N11" s="1"/>
      <c r="O11" s="1"/>
      <c r="P11" s="1"/>
      <c r="Q11" s="1">
        <f t="shared" si="8"/>
        <v>8.4</v>
      </c>
      <c r="R11" s="5">
        <f t="shared" ref="R11" si="9">14*Q11-P11-H11</f>
        <v>70.600000000000009</v>
      </c>
      <c r="S11" s="5"/>
      <c r="T11" s="1"/>
      <c r="U11" s="1">
        <f t="shared" si="4"/>
        <v>14</v>
      </c>
      <c r="V11" s="1">
        <f t="shared" si="5"/>
        <v>5.5952380952380949</v>
      </c>
      <c r="W11" s="1">
        <v>2.8</v>
      </c>
      <c r="X11" s="1">
        <v>6.8</v>
      </c>
      <c r="Y11" s="1">
        <v>5.6</v>
      </c>
      <c r="Z11" s="1">
        <v>5.4</v>
      </c>
      <c r="AA11" s="1">
        <v>5</v>
      </c>
      <c r="AB11" s="1">
        <v>4.5999999999999996</v>
      </c>
      <c r="AC11" s="1"/>
      <c r="AD11" s="1">
        <f t="shared" si="6"/>
        <v>12.708</v>
      </c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51" t="s">
        <v>46</v>
      </c>
      <c r="B12" s="21" t="s">
        <v>41</v>
      </c>
      <c r="C12" s="21"/>
      <c r="D12" s="21"/>
      <c r="E12" s="21"/>
      <c r="F12" s="21"/>
      <c r="G12" s="46">
        <f>IFERROR(VLOOKUP(A12,[1]TDSheet!$A:$B,2,0),0)</f>
        <v>0</v>
      </c>
      <c r="H12" s="22">
        <f t="shared" si="7"/>
        <v>0</v>
      </c>
      <c r="I12" s="6">
        <v>1</v>
      </c>
      <c r="J12" s="1">
        <v>150</v>
      </c>
      <c r="K12" s="1">
        <v>5041251</v>
      </c>
      <c r="L12" s="1"/>
      <c r="M12" s="1">
        <f t="shared" si="3"/>
        <v>0</v>
      </c>
      <c r="N12" s="1"/>
      <c r="O12" s="1"/>
      <c r="P12" s="1"/>
      <c r="Q12" s="1">
        <f t="shared" si="8"/>
        <v>0</v>
      </c>
      <c r="R12" s="5"/>
      <c r="S12" s="5"/>
      <c r="T12" s="1"/>
      <c r="U12" s="1" t="e">
        <f t="shared" si="4"/>
        <v>#DIV/0!</v>
      </c>
      <c r="V12" s="1" t="e">
        <f t="shared" si="5"/>
        <v>#DIV/0!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50" t="s">
        <v>83</v>
      </c>
      <c r="AD12" s="1">
        <f t="shared" si="6"/>
        <v>0</v>
      </c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27" t="s">
        <v>43</v>
      </c>
      <c r="B13" s="28" t="s">
        <v>41</v>
      </c>
      <c r="C13" s="28"/>
      <c r="D13" s="28">
        <v>14.37</v>
      </c>
      <c r="E13" s="28"/>
      <c r="F13" s="28">
        <v>14.37</v>
      </c>
      <c r="G13" s="39">
        <f>IFERROR(VLOOKUP(A13,[1]TDSheet!$A:$B,2,0),0)</f>
        <v>0</v>
      </c>
      <c r="H13" s="29">
        <f t="shared" si="7"/>
        <v>14.37</v>
      </c>
      <c r="I13" s="30">
        <v>0</v>
      </c>
      <c r="J13" s="28" t="e">
        <v>#N/A</v>
      </c>
      <c r="K13" s="28" t="s">
        <v>42</v>
      </c>
      <c r="L13" s="28"/>
      <c r="M13" s="28">
        <f>E13-L13</f>
        <v>0</v>
      </c>
      <c r="N13" s="28"/>
      <c r="O13" s="28"/>
      <c r="P13" s="28"/>
      <c r="Q13" s="28">
        <f>E13/5</f>
        <v>0</v>
      </c>
      <c r="R13" s="31"/>
      <c r="S13" s="31"/>
      <c r="T13" s="28"/>
      <c r="U13" s="28" t="e">
        <f t="shared" si="4"/>
        <v>#DIV/0!</v>
      </c>
      <c r="V13" s="28" t="e">
        <f t="shared" si="5"/>
        <v>#DIV/0!</v>
      </c>
      <c r="W13" s="28">
        <v>0</v>
      </c>
      <c r="X13" s="28">
        <v>0</v>
      </c>
      <c r="Y13" s="28">
        <v>0</v>
      </c>
      <c r="Z13" s="28">
        <v>0</v>
      </c>
      <c r="AA13" s="28">
        <v>0</v>
      </c>
      <c r="AB13" s="28">
        <v>0</v>
      </c>
      <c r="AC13" s="28"/>
      <c r="AD13" s="28">
        <f t="shared" si="6"/>
        <v>0</v>
      </c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ht="15.75" thickBot="1" x14ac:dyDescent="0.3">
      <c r="A14" s="32" t="s">
        <v>44</v>
      </c>
      <c r="B14" s="33" t="s">
        <v>41</v>
      </c>
      <c r="C14" s="33">
        <v>9.86</v>
      </c>
      <c r="D14" s="33"/>
      <c r="E14" s="33">
        <v>2.4900000000000002</v>
      </c>
      <c r="F14" s="33">
        <v>7.37</v>
      </c>
      <c r="G14" s="47">
        <f>IFERROR(VLOOKUP(A14,[1]TDSheet!$A:$B,2,0),0)</f>
        <v>0</v>
      </c>
      <c r="H14" s="34">
        <f t="shared" si="7"/>
        <v>7.37</v>
      </c>
      <c r="I14" s="30">
        <v>0</v>
      </c>
      <c r="J14" s="28" t="e">
        <v>#N/A</v>
      </c>
      <c r="K14" s="28" t="s">
        <v>42</v>
      </c>
      <c r="L14" s="28">
        <v>2.5</v>
      </c>
      <c r="M14" s="28">
        <f>E14-L14</f>
        <v>-9.9999999999997868E-3</v>
      </c>
      <c r="N14" s="28"/>
      <c r="O14" s="28"/>
      <c r="P14" s="28"/>
      <c r="Q14" s="28">
        <f>E14/5</f>
        <v>0.49800000000000005</v>
      </c>
      <c r="R14" s="31"/>
      <c r="S14" s="31"/>
      <c r="T14" s="28"/>
      <c r="U14" s="28">
        <f t="shared" si="4"/>
        <v>14.799196787148594</v>
      </c>
      <c r="V14" s="28">
        <f t="shared" si="5"/>
        <v>14.799196787148594</v>
      </c>
      <c r="W14" s="28">
        <v>0.98399999999999999</v>
      </c>
      <c r="X14" s="28">
        <v>0</v>
      </c>
      <c r="Y14" s="28">
        <v>0</v>
      </c>
      <c r="Z14" s="28">
        <v>0</v>
      </c>
      <c r="AA14" s="28">
        <v>0</v>
      </c>
      <c r="AB14" s="28">
        <v>0</v>
      </c>
      <c r="AC14" s="28"/>
      <c r="AD14" s="28">
        <f t="shared" si="6"/>
        <v>0</v>
      </c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47</v>
      </c>
      <c r="B15" s="1" t="s">
        <v>31</v>
      </c>
      <c r="C15" s="1">
        <v>44</v>
      </c>
      <c r="D15" s="1">
        <v>231</v>
      </c>
      <c r="E15" s="1">
        <v>65</v>
      </c>
      <c r="F15" s="1">
        <v>210</v>
      </c>
      <c r="G15" s="40">
        <f>IFERROR(VLOOKUP(A15,[1]TDSheet!$A:$B,2,0),0)</f>
        <v>0</v>
      </c>
      <c r="H15" s="1">
        <f t="shared" si="7"/>
        <v>210</v>
      </c>
      <c r="I15" s="6">
        <v>0.1</v>
      </c>
      <c r="J15" s="1">
        <v>90</v>
      </c>
      <c r="K15" s="1">
        <v>8444163</v>
      </c>
      <c r="L15" s="1">
        <v>73</v>
      </c>
      <c r="M15" s="1">
        <f t="shared" si="3"/>
        <v>-8</v>
      </c>
      <c r="N15" s="1"/>
      <c r="O15" s="1"/>
      <c r="P15" s="1">
        <v>113.2</v>
      </c>
      <c r="Q15" s="1">
        <f t="shared" si="8"/>
        <v>13</v>
      </c>
      <c r="R15" s="5"/>
      <c r="S15" s="5"/>
      <c r="T15" s="1"/>
      <c r="U15" s="1">
        <f t="shared" si="4"/>
        <v>24.861538461538462</v>
      </c>
      <c r="V15" s="1">
        <f t="shared" si="5"/>
        <v>24.861538461538462</v>
      </c>
      <c r="W15" s="1">
        <v>26.8</v>
      </c>
      <c r="X15" s="1">
        <v>26.4</v>
      </c>
      <c r="Y15" s="1">
        <v>21.2</v>
      </c>
      <c r="Z15" s="1">
        <v>19.8</v>
      </c>
      <c r="AA15" s="1">
        <v>25.6</v>
      </c>
      <c r="AB15" s="1">
        <v>17.8</v>
      </c>
      <c r="AC15" s="35" t="s">
        <v>38</v>
      </c>
      <c r="AD15" s="1">
        <f t="shared" si="6"/>
        <v>0</v>
      </c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ht="15.75" thickBot="1" x14ac:dyDescent="0.3">
      <c r="A16" s="1" t="s">
        <v>48</v>
      </c>
      <c r="B16" s="1" t="s">
        <v>31</v>
      </c>
      <c r="C16" s="1">
        <v>57</v>
      </c>
      <c r="D16" s="1">
        <v>330</v>
      </c>
      <c r="E16" s="1">
        <v>46</v>
      </c>
      <c r="F16" s="1">
        <v>340</v>
      </c>
      <c r="G16" s="40">
        <f>IFERROR(VLOOKUP(A16,[1]TDSheet!$A:$B,2,0),0)</f>
        <v>200</v>
      </c>
      <c r="H16" s="1">
        <f t="shared" si="7"/>
        <v>140</v>
      </c>
      <c r="I16" s="6">
        <v>0.18</v>
      </c>
      <c r="J16" s="1">
        <v>150</v>
      </c>
      <c r="K16" s="1">
        <v>5038411</v>
      </c>
      <c r="L16" s="1">
        <v>47</v>
      </c>
      <c r="M16" s="1">
        <f t="shared" si="3"/>
        <v>-1</v>
      </c>
      <c r="N16" s="1"/>
      <c r="O16" s="1"/>
      <c r="P16" s="1"/>
      <c r="Q16" s="1">
        <f t="shared" si="8"/>
        <v>9.1999999999999993</v>
      </c>
      <c r="R16" s="5"/>
      <c r="S16" s="5"/>
      <c r="T16" s="1"/>
      <c r="U16" s="1">
        <f t="shared" si="4"/>
        <v>15.217391304347828</v>
      </c>
      <c r="V16" s="1">
        <f t="shared" si="5"/>
        <v>15.217391304347828</v>
      </c>
      <c r="W16" s="1">
        <v>8.4</v>
      </c>
      <c r="X16" s="1">
        <v>16.399999999999999</v>
      </c>
      <c r="Y16" s="1">
        <v>11.4</v>
      </c>
      <c r="Z16" s="1">
        <v>13.4</v>
      </c>
      <c r="AA16" s="1">
        <v>9.6</v>
      </c>
      <c r="AB16" s="1">
        <v>11.4</v>
      </c>
      <c r="AC16" s="1"/>
      <c r="AD16" s="1">
        <f t="shared" si="6"/>
        <v>0</v>
      </c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23" t="s">
        <v>49</v>
      </c>
      <c r="B17" s="21" t="s">
        <v>31</v>
      </c>
      <c r="C17" s="21">
        <v>25</v>
      </c>
      <c r="D17" s="21">
        <v>260</v>
      </c>
      <c r="E17" s="21">
        <v>35</v>
      </c>
      <c r="F17" s="21">
        <v>250</v>
      </c>
      <c r="G17" s="46">
        <f>IFERROR(VLOOKUP(A17,[1]TDSheet!$A:$B,2,0),0)</f>
        <v>260</v>
      </c>
      <c r="H17" s="22">
        <f t="shared" si="7"/>
        <v>-10</v>
      </c>
      <c r="I17" s="6">
        <v>0.18</v>
      </c>
      <c r="J17" s="1">
        <v>150</v>
      </c>
      <c r="K17" s="1">
        <v>5038459</v>
      </c>
      <c r="L17" s="1">
        <v>41</v>
      </c>
      <c r="M17" s="1">
        <f t="shared" si="3"/>
        <v>-6</v>
      </c>
      <c r="N17" s="1"/>
      <c r="O17" s="1"/>
      <c r="P17" s="1">
        <v>223.4</v>
      </c>
      <c r="Q17" s="1">
        <f t="shared" si="8"/>
        <v>7</v>
      </c>
      <c r="R17" s="5"/>
      <c r="S17" s="5"/>
      <c r="T17" s="1"/>
      <c r="U17" s="1">
        <f t="shared" si="4"/>
        <v>30.485714285714288</v>
      </c>
      <c r="V17" s="1">
        <f t="shared" si="5"/>
        <v>30.485714285714288</v>
      </c>
      <c r="W17" s="1">
        <v>14.2</v>
      </c>
      <c r="X17" s="1">
        <v>2.6</v>
      </c>
      <c r="Y17" s="1">
        <v>7.6</v>
      </c>
      <c r="Z17" s="1">
        <v>14.4</v>
      </c>
      <c r="AA17" s="1">
        <v>6.8</v>
      </c>
      <c r="AB17" s="1">
        <v>9.1999999999999993</v>
      </c>
      <c r="AC17" s="35" t="s">
        <v>38</v>
      </c>
      <c r="AD17" s="1">
        <f t="shared" si="6"/>
        <v>0</v>
      </c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ht="15.75" thickBot="1" x14ac:dyDescent="0.3">
      <c r="A18" s="32" t="s">
        <v>64</v>
      </c>
      <c r="B18" s="33" t="s">
        <v>31</v>
      </c>
      <c r="C18" s="33">
        <v>10</v>
      </c>
      <c r="D18" s="33">
        <v>2</v>
      </c>
      <c r="E18" s="33">
        <v>6</v>
      </c>
      <c r="F18" s="33">
        <v>6</v>
      </c>
      <c r="G18" s="47">
        <f>IFERROR(VLOOKUP(A18,[1]TDSheet!$A:$B,2,0),0)</f>
        <v>0</v>
      </c>
      <c r="H18" s="34">
        <f t="shared" si="7"/>
        <v>6</v>
      </c>
      <c r="I18" s="30">
        <v>0</v>
      </c>
      <c r="J18" s="28" t="e">
        <v>#N/A</v>
      </c>
      <c r="K18" s="28" t="s">
        <v>42</v>
      </c>
      <c r="L18" s="28">
        <v>6</v>
      </c>
      <c r="M18" s="28">
        <f>E18-L18</f>
        <v>0</v>
      </c>
      <c r="N18" s="28"/>
      <c r="O18" s="28"/>
      <c r="P18" s="28"/>
      <c r="Q18" s="28">
        <f>E18/5</f>
        <v>1.2</v>
      </c>
      <c r="R18" s="31"/>
      <c r="S18" s="31"/>
      <c r="T18" s="28"/>
      <c r="U18" s="28">
        <f t="shared" si="4"/>
        <v>5</v>
      </c>
      <c r="V18" s="28">
        <f t="shared" si="5"/>
        <v>5</v>
      </c>
      <c r="W18" s="28">
        <v>1</v>
      </c>
      <c r="X18" s="28">
        <v>5</v>
      </c>
      <c r="Y18" s="28">
        <v>2.8</v>
      </c>
      <c r="Z18" s="28">
        <v>1.6</v>
      </c>
      <c r="AA18" s="28">
        <v>2.2000000000000002</v>
      </c>
      <c r="AB18" s="28">
        <v>1.4</v>
      </c>
      <c r="AC18" s="28"/>
      <c r="AD18" s="28">
        <f t="shared" si="6"/>
        <v>0</v>
      </c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50</v>
      </c>
      <c r="B19" s="1" t="s">
        <v>31</v>
      </c>
      <c r="C19" s="1"/>
      <c r="D19" s="1">
        <v>160</v>
      </c>
      <c r="E19" s="1">
        <v>2</v>
      </c>
      <c r="F19" s="1">
        <v>158</v>
      </c>
      <c r="G19" s="40">
        <f>IFERROR(VLOOKUP(A19,[1]TDSheet!$A:$B,2,0),0)</f>
        <v>0</v>
      </c>
      <c r="H19" s="1">
        <f t="shared" si="7"/>
        <v>158</v>
      </c>
      <c r="I19" s="6">
        <v>0.18</v>
      </c>
      <c r="J19" s="1">
        <v>150</v>
      </c>
      <c r="K19" s="1">
        <v>5038831</v>
      </c>
      <c r="L19" s="1">
        <v>17</v>
      </c>
      <c r="M19" s="1">
        <f t="shared" si="3"/>
        <v>-15</v>
      </c>
      <c r="N19" s="1"/>
      <c r="O19" s="1"/>
      <c r="P19" s="1"/>
      <c r="Q19" s="1">
        <f t="shared" si="8"/>
        <v>0.4</v>
      </c>
      <c r="R19" s="5"/>
      <c r="S19" s="5"/>
      <c r="T19" s="1"/>
      <c r="U19" s="1">
        <f t="shared" si="4"/>
        <v>395</v>
      </c>
      <c r="V19" s="1">
        <f t="shared" si="5"/>
        <v>395</v>
      </c>
      <c r="W19" s="1">
        <v>2.8</v>
      </c>
      <c r="X19" s="1">
        <v>11.4</v>
      </c>
      <c r="Y19" s="1">
        <v>5.2</v>
      </c>
      <c r="Z19" s="1">
        <v>4</v>
      </c>
      <c r="AA19" s="1">
        <v>5.6</v>
      </c>
      <c r="AB19" s="1">
        <v>4.5999999999999996</v>
      </c>
      <c r="AC19" s="1" t="s">
        <v>51</v>
      </c>
      <c r="AD19" s="1">
        <f t="shared" si="6"/>
        <v>0</v>
      </c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52</v>
      </c>
      <c r="B20" s="1" t="s">
        <v>31</v>
      </c>
      <c r="C20" s="1">
        <v>9</v>
      </c>
      <c r="D20" s="1">
        <v>720</v>
      </c>
      <c r="E20" s="1">
        <v>7</v>
      </c>
      <c r="F20" s="1">
        <v>722</v>
      </c>
      <c r="G20" s="40">
        <f>IFERROR(VLOOKUP(A20,[1]TDSheet!$A:$B,2,0),0)</f>
        <v>650</v>
      </c>
      <c r="H20" s="1">
        <f t="shared" si="7"/>
        <v>72</v>
      </c>
      <c r="I20" s="6">
        <v>0.18</v>
      </c>
      <c r="J20" s="1">
        <v>120</v>
      </c>
      <c r="K20" s="1">
        <v>5038855</v>
      </c>
      <c r="L20" s="1">
        <v>13</v>
      </c>
      <c r="M20" s="1">
        <f t="shared" si="3"/>
        <v>-6</v>
      </c>
      <c r="N20" s="1"/>
      <c r="O20" s="1"/>
      <c r="P20" s="1"/>
      <c r="Q20" s="1">
        <f t="shared" si="8"/>
        <v>1.4</v>
      </c>
      <c r="R20" s="5"/>
      <c r="S20" s="5"/>
      <c r="T20" s="1"/>
      <c r="U20" s="1">
        <f t="shared" si="4"/>
        <v>51.428571428571431</v>
      </c>
      <c r="V20" s="1">
        <f t="shared" si="5"/>
        <v>51.428571428571431</v>
      </c>
      <c r="W20" s="1">
        <v>0</v>
      </c>
      <c r="X20" s="1">
        <v>5.2</v>
      </c>
      <c r="Y20" s="1">
        <v>1.4</v>
      </c>
      <c r="Z20" s="1">
        <v>0</v>
      </c>
      <c r="AA20" s="1">
        <v>2.4</v>
      </c>
      <c r="AB20" s="1">
        <v>5.8</v>
      </c>
      <c r="AC20" s="1" t="s">
        <v>53</v>
      </c>
      <c r="AD20" s="1">
        <f t="shared" si="6"/>
        <v>0</v>
      </c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54</v>
      </c>
      <c r="B21" s="1" t="s">
        <v>31</v>
      </c>
      <c r="C21" s="1">
        <v>166</v>
      </c>
      <c r="D21" s="1"/>
      <c r="E21" s="1">
        <v>54</v>
      </c>
      <c r="F21" s="1">
        <v>112</v>
      </c>
      <c r="G21" s="40">
        <f>IFERROR(VLOOKUP(A21,[1]TDSheet!$A:$B,2,0),0)</f>
        <v>0</v>
      </c>
      <c r="H21" s="1">
        <f t="shared" si="7"/>
        <v>112</v>
      </c>
      <c r="I21" s="6">
        <v>0.18</v>
      </c>
      <c r="J21" s="1">
        <v>150</v>
      </c>
      <c r="K21" s="1">
        <v>5038435</v>
      </c>
      <c r="L21" s="1">
        <v>55</v>
      </c>
      <c r="M21" s="1">
        <f t="shared" si="3"/>
        <v>-1</v>
      </c>
      <c r="N21" s="1"/>
      <c r="O21" s="1"/>
      <c r="P21" s="1">
        <v>119.6</v>
      </c>
      <c r="Q21" s="1">
        <f t="shared" si="8"/>
        <v>10.8</v>
      </c>
      <c r="R21" s="5"/>
      <c r="S21" s="5"/>
      <c r="T21" s="1"/>
      <c r="U21" s="1">
        <f t="shared" si="4"/>
        <v>21.444444444444443</v>
      </c>
      <c r="V21" s="1">
        <f t="shared" si="5"/>
        <v>21.444444444444443</v>
      </c>
      <c r="W21" s="1">
        <v>16.8</v>
      </c>
      <c r="X21" s="1">
        <v>11.8</v>
      </c>
      <c r="Y21" s="1">
        <v>19.399999999999999</v>
      </c>
      <c r="Z21" s="1">
        <v>22.6</v>
      </c>
      <c r="AA21" s="1">
        <v>10.4</v>
      </c>
      <c r="AB21" s="1">
        <v>16.600000000000001</v>
      </c>
      <c r="AC21" s="1"/>
      <c r="AD21" s="1">
        <f t="shared" si="6"/>
        <v>0</v>
      </c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5" t="s">
        <v>55</v>
      </c>
      <c r="B22" s="15" t="s">
        <v>31</v>
      </c>
      <c r="C22" s="15">
        <v>9</v>
      </c>
      <c r="D22" s="15"/>
      <c r="E22" s="15"/>
      <c r="F22" s="15">
        <v>8</v>
      </c>
      <c r="G22" s="43">
        <f>IFERROR(VLOOKUP(A22,[1]TDSheet!$A:$B,2,0),0)</f>
        <v>0</v>
      </c>
      <c r="H22" s="15">
        <f t="shared" si="7"/>
        <v>8</v>
      </c>
      <c r="I22" s="16">
        <v>0.4</v>
      </c>
      <c r="J22" s="15" t="e">
        <v>#N/A</v>
      </c>
      <c r="K22" s="15">
        <v>5039609</v>
      </c>
      <c r="L22" s="15">
        <v>3</v>
      </c>
      <c r="M22" s="15">
        <f t="shared" si="3"/>
        <v>-3</v>
      </c>
      <c r="N22" s="15"/>
      <c r="O22" s="15"/>
      <c r="P22" s="15"/>
      <c r="Q22" s="15">
        <f t="shared" si="8"/>
        <v>0</v>
      </c>
      <c r="R22" s="17"/>
      <c r="S22" s="17"/>
      <c r="T22" s="15"/>
      <c r="U22" s="15" t="e">
        <f t="shared" si="4"/>
        <v>#DIV/0!</v>
      </c>
      <c r="V22" s="15" t="e">
        <f t="shared" si="5"/>
        <v>#DIV/0!</v>
      </c>
      <c r="W22" s="15">
        <v>0</v>
      </c>
      <c r="X22" s="15">
        <v>0</v>
      </c>
      <c r="Y22" s="15">
        <v>0</v>
      </c>
      <c r="Z22" s="15">
        <v>0.2</v>
      </c>
      <c r="AA22" s="15">
        <v>1</v>
      </c>
      <c r="AB22" s="15">
        <v>2.8</v>
      </c>
      <c r="AC22" s="15" t="s">
        <v>56</v>
      </c>
      <c r="AD22" s="15">
        <f t="shared" si="6"/>
        <v>0</v>
      </c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57</v>
      </c>
      <c r="B23" s="1" t="s">
        <v>31</v>
      </c>
      <c r="C23" s="1">
        <v>49</v>
      </c>
      <c r="D23" s="1"/>
      <c r="E23" s="1">
        <v>40</v>
      </c>
      <c r="F23" s="1">
        <v>7</v>
      </c>
      <c r="G23" s="40">
        <f>IFERROR(VLOOKUP(A23,[1]TDSheet!$A:$B,2,0),0)</f>
        <v>0</v>
      </c>
      <c r="H23" s="1">
        <f t="shared" si="7"/>
        <v>7</v>
      </c>
      <c r="I23" s="6">
        <v>0.18</v>
      </c>
      <c r="J23" s="1">
        <v>120</v>
      </c>
      <c r="K23" s="1">
        <v>5038398</v>
      </c>
      <c r="L23" s="1">
        <v>41</v>
      </c>
      <c r="M23" s="1">
        <f t="shared" si="3"/>
        <v>-1</v>
      </c>
      <c r="N23" s="1"/>
      <c r="O23" s="1"/>
      <c r="P23" s="1">
        <v>87</v>
      </c>
      <c r="Q23" s="1">
        <f t="shared" si="8"/>
        <v>8</v>
      </c>
      <c r="R23" s="5">
        <f t="shared" ref="R23" si="10">14*Q23-P23-H23</f>
        <v>18</v>
      </c>
      <c r="S23" s="5"/>
      <c r="T23" s="1"/>
      <c r="U23" s="1">
        <f t="shared" si="4"/>
        <v>14</v>
      </c>
      <c r="V23" s="1">
        <f t="shared" si="5"/>
        <v>11.75</v>
      </c>
      <c r="W23" s="1">
        <v>8</v>
      </c>
      <c r="X23" s="1">
        <v>0.4</v>
      </c>
      <c r="Y23" s="1">
        <v>6.6</v>
      </c>
      <c r="Z23" s="1">
        <v>10.4</v>
      </c>
      <c r="AA23" s="1">
        <v>2.6</v>
      </c>
      <c r="AB23" s="1">
        <v>1.6</v>
      </c>
      <c r="AC23" s="1"/>
      <c r="AD23" s="1">
        <f t="shared" si="6"/>
        <v>3.2399999999999998</v>
      </c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ht="15.75" thickBot="1" x14ac:dyDescent="0.3">
      <c r="A24" s="50" t="s">
        <v>59</v>
      </c>
      <c r="B24" s="1" t="s">
        <v>41</v>
      </c>
      <c r="C24" s="1">
        <v>29.66</v>
      </c>
      <c r="D24" s="1">
        <v>15.01</v>
      </c>
      <c r="E24" s="1">
        <v>24.49</v>
      </c>
      <c r="F24" s="1">
        <v>20.18</v>
      </c>
      <c r="G24" s="40">
        <f>IFERROR(VLOOKUP(A24,[1]TDSheet!$A:$B,2,0),0)</f>
        <v>0</v>
      </c>
      <c r="H24" s="1">
        <f t="shared" si="7"/>
        <v>20.18</v>
      </c>
      <c r="I24" s="6">
        <v>1</v>
      </c>
      <c r="J24" s="1">
        <v>150</v>
      </c>
      <c r="K24" s="1">
        <v>5038596</v>
      </c>
      <c r="L24" s="1">
        <v>25</v>
      </c>
      <c r="M24" s="1">
        <f t="shared" si="3"/>
        <v>-0.51000000000000156</v>
      </c>
      <c r="N24" s="1"/>
      <c r="O24" s="1"/>
      <c r="P24" s="1"/>
      <c r="Q24" s="1">
        <f t="shared" si="8"/>
        <v>4.8979999999999997</v>
      </c>
      <c r="R24" s="53">
        <v>0</v>
      </c>
      <c r="S24" s="5"/>
      <c r="T24" s="1"/>
      <c r="U24" s="1">
        <f t="shared" si="4"/>
        <v>4.1200489995916705</v>
      </c>
      <c r="V24" s="1">
        <f t="shared" si="5"/>
        <v>4.1200489995916705</v>
      </c>
      <c r="W24" s="1">
        <v>3.0619999999999998</v>
      </c>
      <c r="X24" s="1">
        <v>0</v>
      </c>
      <c r="Y24" s="1">
        <v>0</v>
      </c>
      <c r="Z24" s="1">
        <v>1.9279999999999999</v>
      </c>
      <c r="AA24" s="1">
        <v>0.51800000000000002</v>
      </c>
      <c r="AB24" s="1">
        <v>5.3940000000000001</v>
      </c>
      <c r="AC24" s="50" t="s">
        <v>85</v>
      </c>
      <c r="AD24" s="1">
        <f t="shared" si="6"/>
        <v>0</v>
      </c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8" t="s">
        <v>60</v>
      </c>
      <c r="B25" s="19" t="s">
        <v>41</v>
      </c>
      <c r="C25" s="19"/>
      <c r="D25" s="19"/>
      <c r="E25" s="19"/>
      <c r="F25" s="19"/>
      <c r="G25" s="48">
        <f>IFERROR(VLOOKUP(A25,[1]TDSheet!$A:$B,2,0),0)</f>
        <v>0</v>
      </c>
      <c r="H25" s="20">
        <f t="shared" si="7"/>
        <v>0</v>
      </c>
      <c r="I25" s="13">
        <v>1</v>
      </c>
      <c r="J25" s="12">
        <v>120</v>
      </c>
      <c r="K25" s="12">
        <v>8785204</v>
      </c>
      <c r="L25" s="12"/>
      <c r="M25" s="12">
        <f t="shared" si="3"/>
        <v>0</v>
      </c>
      <c r="N25" s="12"/>
      <c r="O25" s="12"/>
      <c r="P25" s="12">
        <v>15</v>
      </c>
      <c r="Q25" s="12">
        <f t="shared" si="8"/>
        <v>0</v>
      </c>
      <c r="R25" s="14"/>
      <c r="S25" s="14"/>
      <c r="T25" s="12"/>
      <c r="U25" s="12" t="e">
        <f t="shared" si="4"/>
        <v>#DIV/0!</v>
      </c>
      <c r="V25" s="12" t="e">
        <f t="shared" si="5"/>
        <v>#DIV/0!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 t="s">
        <v>61</v>
      </c>
      <c r="AD25" s="12">
        <f t="shared" si="6"/>
        <v>0</v>
      </c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ht="15.75" thickBot="1" x14ac:dyDescent="0.3">
      <c r="A26" s="32" t="s">
        <v>40</v>
      </c>
      <c r="B26" s="33" t="s">
        <v>41</v>
      </c>
      <c r="C26" s="33">
        <v>91.037999999999997</v>
      </c>
      <c r="D26" s="33">
        <v>92.162000000000006</v>
      </c>
      <c r="E26" s="33">
        <v>10.252000000000001</v>
      </c>
      <c r="F26" s="33">
        <v>172.94800000000001</v>
      </c>
      <c r="G26" s="47">
        <f>IFERROR(VLOOKUP(A26,[1]TDSheet!$A:$B,2,0),0)</f>
        <v>92.162000000000006</v>
      </c>
      <c r="H26" s="34">
        <f t="shared" si="7"/>
        <v>80.786000000000001</v>
      </c>
      <c r="I26" s="30">
        <v>0</v>
      </c>
      <c r="J26" s="28" t="e">
        <v>#N/A</v>
      </c>
      <c r="K26" s="28" t="s">
        <v>42</v>
      </c>
      <c r="L26" s="28">
        <v>11</v>
      </c>
      <c r="M26" s="28">
        <f>E26-L26</f>
        <v>-0.74799999999999933</v>
      </c>
      <c r="N26" s="28"/>
      <c r="O26" s="28"/>
      <c r="P26" s="28"/>
      <c r="Q26" s="28">
        <f>E26/5</f>
        <v>2.0504000000000002</v>
      </c>
      <c r="R26" s="31"/>
      <c r="S26" s="31"/>
      <c r="T26" s="28"/>
      <c r="U26" s="28">
        <f t="shared" si="4"/>
        <v>39.400117050331637</v>
      </c>
      <c r="V26" s="28">
        <f t="shared" si="5"/>
        <v>39.400117050331637</v>
      </c>
      <c r="W26" s="28">
        <v>3.9798</v>
      </c>
      <c r="X26" s="28">
        <v>2.9456000000000002</v>
      </c>
      <c r="Y26" s="28">
        <v>0.97819999999999996</v>
      </c>
      <c r="Z26" s="28">
        <v>0</v>
      </c>
      <c r="AA26" s="28">
        <v>0</v>
      </c>
      <c r="AB26" s="28">
        <v>0</v>
      </c>
      <c r="AC26" s="28"/>
      <c r="AD26" s="28">
        <f t="shared" si="6"/>
        <v>0</v>
      </c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ht="15.75" thickBot="1" x14ac:dyDescent="0.3">
      <c r="A27" s="1" t="s">
        <v>62</v>
      </c>
      <c r="B27" s="1" t="s">
        <v>41</v>
      </c>
      <c r="C27" s="1">
        <v>21.28</v>
      </c>
      <c r="D27" s="1"/>
      <c r="E27" s="1">
        <v>5.8559999999999999</v>
      </c>
      <c r="F27" s="1">
        <v>15.423999999999999</v>
      </c>
      <c r="G27" s="40">
        <f>IFERROR(VLOOKUP(A27,[1]TDSheet!$A:$B,2,0),0)</f>
        <v>0</v>
      </c>
      <c r="H27" s="1">
        <f t="shared" si="7"/>
        <v>15.423999999999999</v>
      </c>
      <c r="I27" s="6">
        <v>1</v>
      </c>
      <c r="J27" s="1">
        <v>180</v>
      </c>
      <c r="K27" s="1">
        <v>5038619</v>
      </c>
      <c r="L27" s="1">
        <v>5</v>
      </c>
      <c r="M27" s="1">
        <f t="shared" si="3"/>
        <v>0.85599999999999987</v>
      </c>
      <c r="N27" s="1"/>
      <c r="O27" s="1"/>
      <c r="P27" s="1"/>
      <c r="Q27" s="1">
        <f t="shared" si="8"/>
        <v>1.1712</v>
      </c>
      <c r="R27" s="5"/>
      <c r="S27" s="5"/>
      <c r="T27" s="1"/>
      <c r="U27" s="1">
        <f t="shared" si="4"/>
        <v>13.169398907103824</v>
      </c>
      <c r="V27" s="1">
        <f t="shared" si="5"/>
        <v>13.169398907103824</v>
      </c>
      <c r="W27" s="1">
        <v>0.48599999999999999</v>
      </c>
      <c r="X27" s="1">
        <v>0.99</v>
      </c>
      <c r="Y27" s="1">
        <v>0.76639999999999997</v>
      </c>
      <c r="Z27" s="1">
        <v>0</v>
      </c>
      <c r="AA27" s="1">
        <v>0</v>
      </c>
      <c r="AB27" s="1">
        <v>0</v>
      </c>
      <c r="AC27" s="1" t="s">
        <v>38</v>
      </c>
      <c r="AD27" s="1">
        <f t="shared" si="6"/>
        <v>0</v>
      </c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51" t="s">
        <v>63</v>
      </c>
      <c r="B28" s="21" t="s">
        <v>41</v>
      </c>
      <c r="C28" s="21"/>
      <c r="D28" s="21"/>
      <c r="E28" s="21"/>
      <c r="F28" s="21"/>
      <c r="G28" s="46">
        <f>IFERROR(VLOOKUP(A28,[1]TDSheet!$A:$B,2,0),0)</f>
        <v>0</v>
      </c>
      <c r="H28" s="22">
        <f t="shared" si="7"/>
        <v>0</v>
      </c>
      <c r="I28" s="6">
        <v>1</v>
      </c>
      <c r="J28" s="1">
        <v>150</v>
      </c>
      <c r="K28" s="1">
        <v>5038572</v>
      </c>
      <c r="L28" s="1"/>
      <c r="M28" s="1">
        <f t="shared" si="3"/>
        <v>0</v>
      </c>
      <c r="N28" s="1"/>
      <c r="O28" s="1"/>
      <c r="P28" s="1">
        <v>15</v>
      </c>
      <c r="Q28" s="1">
        <f t="shared" si="8"/>
        <v>0</v>
      </c>
      <c r="R28" s="5"/>
      <c r="S28" s="5"/>
      <c r="T28" s="1"/>
      <c r="U28" s="1" t="e">
        <f t="shared" si="4"/>
        <v>#DIV/0!</v>
      </c>
      <c r="V28" s="1" t="e">
        <f t="shared" si="5"/>
        <v>#DIV/0!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-0.45479999999999998</v>
      </c>
      <c r="AC28" s="52" t="s">
        <v>84</v>
      </c>
      <c r="AD28" s="1">
        <f t="shared" si="6"/>
        <v>0</v>
      </c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ht="15.75" thickBot="1" x14ac:dyDescent="0.3">
      <c r="A29" s="32" t="s">
        <v>58</v>
      </c>
      <c r="B29" s="33" t="s">
        <v>41</v>
      </c>
      <c r="C29" s="33">
        <v>17.600000000000001</v>
      </c>
      <c r="D29" s="33"/>
      <c r="E29" s="33"/>
      <c r="F29" s="33">
        <v>17.600000000000001</v>
      </c>
      <c r="G29" s="47">
        <f>IFERROR(VLOOKUP(A29,[1]TDSheet!$A:$B,2,0),0)</f>
        <v>0</v>
      </c>
      <c r="H29" s="34">
        <f t="shared" si="7"/>
        <v>17.600000000000001</v>
      </c>
      <c r="I29" s="30">
        <v>0</v>
      </c>
      <c r="J29" s="28" t="e">
        <v>#N/A</v>
      </c>
      <c r="K29" s="28" t="s">
        <v>42</v>
      </c>
      <c r="L29" s="28">
        <v>2.5</v>
      </c>
      <c r="M29" s="28">
        <f>E29-L29</f>
        <v>-2.5</v>
      </c>
      <c r="N29" s="28"/>
      <c r="O29" s="28"/>
      <c r="P29" s="28"/>
      <c r="Q29" s="28">
        <f>E29/5</f>
        <v>0</v>
      </c>
      <c r="R29" s="31"/>
      <c r="S29" s="31"/>
      <c r="T29" s="28"/>
      <c r="U29" s="28" t="e">
        <f t="shared" si="4"/>
        <v>#DIV/0!</v>
      </c>
      <c r="V29" s="28" t="e">
        <f t="shared" si="5"/>
        <v>#DIV/0!</v>
      </c>
      <c r="W29" s="28">
        <v>0</v>
      </c>
      <c r="X29" s="28">
        <v>1.454</v>
      </c>
      <c r="Y29" s="28">
        <v>1.466</v>
      </c>
      <c r="Z29" s="28">
        <v>0.98199999999999998</v>
      </c>
      <c r="AA29" s="28">
        <v>1.98</v>
      </c>
      <c r="AB29" s="28">
        <v>0</v>
      </c>
      <c r="AC29" s="36" t="s">
        <v>75</v>
      </c>
      <c r="AD29" s="28">
        <f t="shared" si="6"/>
        <v>0</v>
      </c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65</v>
      </c>
      <c r="B30" s="1" t="s">
        <v>31</v>
      </c>
      <c r="C30" s="1">
        <v>184</v>
      </c>
      <c r="D30" s="1"/>
      <c r="E30" s="1">
        <v>82</v>
      </c>
      <c r="F30" s="1">
        <v>91</v>
      </c>
      <c r="G30" s="40">
        <f>IFERROR(VLOOKUP(A30,[1]TDSheet!$A:$B,2,0),0)</f>
        <v>0</v>
      </c>
      <c r="H30" s="1">
        <f t="shared" si="7"/>
        <v>91</v>
      </c>
      <c r="I30" s="6">
        <v>0.1</v>
      </c>
      <c r="J30" s="1">
        <v>60</v>
      </c>
      <c r="K30" s="1">
        <v>8444170</v>
      </c>
      <c r="L30" s="1">
        <v>86</v>
      </c>
      <c r="M30" s="1">
        <f t="shared" si="3"/>
        <v>-4</v>
      </c>
      <c r="N30" s="1"/>
      <c r="O30" s="1"/>
      <c r="P30" s="1"/>
      <c r="Q30" s="1">
        <f t="shared" si="8"/>
        <v>16.399999999999999</v>
      </c>
      <c r="R30" s="5">
        <f t="shared" ref="R30:R36" si="11">14*Q30-P30-H30</f>
        <v>138.59999999999997</v>
      </c>
      <c r="S30" s="5"/>
      <c r="T30" s="1"/>
      <c r="U30" s="1">
        <f t="shared" si="4"/>
        <v>14</v>
      </c>
      <c r="V30" s="1">
        <f t="shared" si="5"/>
        <v>5.5487804878048781</v>
      </c>
      <c r="W30" s="1">
        <v>8.1999999999999993</v>
      </c>
      <c r="X30" s="1">
        <v>26.8</v>
      </c>
      <c r="Y30" s="1">
        <v>25.6</v>
      </c>
      <c r="Z30" s="1">
        <v>23.8</v>
      </c>
      <c r="AA30" s="1">
        <v>11</v>
      </c>
      <c r="AB30" s="1">
        <v>10.8</v>
      </c>
      <c r="AC30" s="37" t="s">
        <v>80</v>
      </c>
      <c r="AD30" s="1">
        <f t="shared" si="6"/>
        <v>13.859999999999998</v>
      </c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66</v>
      </c>
      <c r="B31" s="1" t="s">
        <v>41</v>
      </c>
      <c r="C31" s="1">
        <v>67.037000000000006</v>
      </c>
      <c r="D31" s="1">
        <v>245.34800000000001</v>
      </c>
      <c r="E31" s="1">
        <v>10.977</v>
      </c>
      <c r="F31" s="1">
        <v>301.40800000000002</v>
      </c>
      <c r="G31" s="40">
        <f>IFERROR(VLOOKUP(A31,[1]TDSheet!$A:$B,2,0),0)</f>
        <v>158.01599999999999</v>
      </c>
      <c r="H31" s="1">
        <f t="shared" si="7"/>
        <v>143.39200000000002</v>
      </c>
      <c r="I31" s="6">
        <v>1</v>
      </c>
      <c r="J31" s="1">
        <v>120</v>
      </c>
      <c r="K31" s="1">
        <v>5522704</v>
      </c>
      <c r="L31" s="1">
        <v>11</v>
      </c>
      <c r="M31" s="1">
        <f t="shared" si="3"/>
        <v>-2.2999999999999687E-2</v>
      </c>
      <c r="N31" s="1"/>
      <c r="O31" s="1"/>
      <c r="P31" s="1"/>
      <c r="Q31" s="1">
        <f t="shared" si="8"/>
        <v>2.1954000000000002</v>
      </c>
      <c r="R31" s="5"/>
      <c r="S31" s="5"/>
      <c r="T31" s="1"/>
      <c r="U31" s="1">
        <f t="shared" si="4"/>
        <v>65.314749020679614</v>
      </c>
      <c r="V31" s="1">
        <f t="shared" si="5"/>
        <v>65.314749020679614</v>
      </c>
      <c r="W31" s="1">
        <v>6.5825999999999993</v>
      </c>
      <c r="X31" s="1">
        <v>9.4496000000000002</v>
      </c>
      <c r="Y31" s="1">
        <v>9.4616000000000007</v>
      </c>
      <c r="Z31" s="1">
        <v>12.182</v>
      </c>
      <c r="AA31" s="1">
        <v>4.3391999999999999</v>
      </c>
      <c r="AB31" s="1">
        <v>12.547000000000001</v>
      </c>
      <c r="AC31" s="36" t="s">
        <v>75</v>
      </c>
      <c r="AD31" s="1">
        <f t="shared" si="6"/>
        <v>0</v>
      </c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67</v>
      </c>
      <c r="B32" s="1" t="s">
        <v>31</v>
      </c>
      <c r="C32" s="1">
        <v>76</v>
      </c>
      <c r="D32" s="1"/>
      <c r="E32" s="1">
        <v>37</v>
      </c>
      <c r="F32" s="1">
        <v>39</v>
      </c>
      <c r="G32" s="40">
        <f>IFERROR(VLOOKUP(A32,[1]TDSheet!$A:$B,2,0),0)</f>
        <v>0</v>
      </c>
      <c r="H32" s="1">
        <f t="shared" si="7"/>
        <v>39</v>
      </c>
      <c r="I32" s="6">
        <v>0.14000000000000001</v>
      </c>
      <c r="J32" s="1">
        <v>180</v>
      </c>
      <c r="K32" s="1">
        <v>9988391</v>
      </c>
      <c r="L32" s="1">
        <v>37</v>
      </c>
      <c r="M32" s="1">
        <f t="shared" si="3"/>
        <v>0</v>
      </c>
      <c r="N32" s="1"/>
      <c r="O32" s="1"/>
      <c r="P32" s="1"/>
      <c r="Q32" s="1">
        <f t="shared" si="8"/>
        <v>7.4</v>
      </c>
      <c r="R32" s="5">
        <f t="shared" si="11"/>
        <v>64.600000000000009</v>
      </c>
      <c r="S32" s="5"/>
      <c r="T32" s="1"/>
      <c r="U32" s="1">
        <f t="shared" si="4"/>
        <v>14</v>
      </c>
      <c r="V32" s="1">
        <f t="shared" si="5"/>
        <v>5.2702702702702702</v>
      </c>
      <c r="W32" s="1">
        <v>0.6</v>
      </c>
      <c r="X32" s="1">
        <v>5.8</v>
      </c>
      <c r="Y32" s="1">
        <v>7</v>
      </c>
      <c r="Z32" s="1">
        <v>2.2000000000000002</v>
      </c>
      <c r="AA32" s="1">
        <v>3.8</v>
      </c>
      <c r="AB32" s="1">
        <v>3.8</v>
      </c>
      <c r="AC32" s="1"/>
      <c r="AD32" s="1">
        <f t="shared" si="6"/>
        <v>9.0440000000000023</v>
      </c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68</v>
      </c>
      <c r="B33" s="1" t="s">
        <v>31</v>
      </c>
      <c r="C33" s="1">
        <v>91</v>
      </c>
      <c r="D33" s="1"/>
      <c r="E33" s="1">
        <v>23</v>
      </c>
      <c r="F33" s="1">
        <v>68</v>
      </c>
      <c r="G33" s="40">
        <f>IFERROR(VLOOKUP(A33,[1]TDSheet!$A:$B,2,0),0)</f>
        <v>0</v>
      </c>
      <c r="H33" s="1">
        <f t="shared" si="7"/>
        <v>68</v>
      </c>
      <c r="I33" s="6">
        <v>0.18</v>
      </c>
      <c r="J33" s="1">
        <v>270</v>
      </c>
      <c r="K33" s="1">
        <v>9988681</v>
      </c>
      <c r="L33" s="1">
        <v>23</v>
      </c>
      <c r="M33" s="1">
        <f t="shared" si="3"/>
        <v>0</v>
      </c>
      <c r="N33" s="1"/>
      <c r="O33" s="1"/>
      <c r="P33" s="1">
        <v>130</v>
      </c>
      <c r="Q33" s="1">
        <f t="shared" si="8"/>
        <v>4.5999999999999996</v>
      </c>
      <c r="R33" s="5"/>
      <c r="S33" s="5"/>
      <c r="T33" s="1"/>
      <c r="U33" s="1">
        <f t="shared" si="4"/>
        <v>43.04347826086957</v>
      </c>
      <c r="V33" s="1">
        <f t="shared" si="5"/>
        <v>43.04347826086957</v>
      </c>
      <c r="W33" s="1">
        <v>13</v>
      </c>
      <c r="X33" s="1">
        <v>11</v>
      </c>
      <c r="Y33" s="1">
        <v>13.6</v>
      </c>
      <c r="Z33" s="1">
        <v>12.8</v>
      </c>
      <c r="AA33" s="1">
        <v>5.4</v>
      </c>
      <c r="AB33" s="1">
        <v>13.6</v>
      </c>
      <c r="AC33" s="35" t="s">
        <v>38</v>
      </c>
      <c r="AD33" s="1">
        <f t="shared" si="6"/>
        <v>0</v>
      </c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69</v>
      </c>
      <c r="B34" s="1" t="s">
        <v>41</v>
      </c>
      <c r="C34" s="1">
        <v>77.043999999999997</v>
      </c>
      <c r="D34" s="1">
        <v>32.398000000000003</v>
      </c>
      <c r="E34" s="1">
        <v>35.478000000000002</v>
      </c>
      <c r="F34" s="1">
        <v>73.963999999999999</v>
      </c>
      <c r="G34" s="40">
        <f>IFERROR(VLOOKUP(A34,[1]TDSheet!$A:$B,2,0),0)</f>
        <v>0</v>
      </c>
      <c r="H34" s="1">
        <f t="shared" si="7"/>
        <v>73.963999999999999</v>
      </c>
      <c r="I34" s="6">
        <v>1</v>
      </c>
      <c r="J34" s="1">
        <v>120</v>
      </c>
      <c r="K34" s="1">
        <v>8785198</v>
      </c>
      <c r="L34" s="1">
        <v>33.5</v>
      </c>
      <c r="M34" s="1">
        <f t="shared" si="3"/>
        <v>1.9780000000000015</v>
      </c>
      <c r="N34" s="1"/>
      <c r="O34" s="1"/>
      <c r="P34" s="1"/>
      <c r="Q34" s="1">
        <f t="shared" si="8"/>
        <v>7.0956000000000001</v>
      </c>
      <c r="R34" s="5">
        <f t="shared" si="11"/>
        <v>25.374400000000009</v>
      </c>
      <c r="S34" s="5"/>
      <c r="T34" s="1"/>
      <c r="U34" s="1">
        <f t="shared" si="4"/>
        <v>14</v>
      </c>
      <c r="V34" s="1">
        <f t="shared" si="5"/>
        <v>10.423924685720728</v>
      </c>
      <c r="W34" s="1">
        <v>2.6179999999999999</v>
      </c>
      <c r="X34" s="1">
        <v>6.3155999999999999</v>
      </c>
      <c r="Y34" s="1">
        <v>7.6212</v>
      </c>
      <c r="Z34" s="1">
        <v>13.263999999999999</v>
      </c>
      <c r="AA34" s="1">
        <v>9.5220000000000002</v>
      </c>
      <c r="AB34" s="1">
        <v>4.9908000000000001</v>
      </c>
      <c r="AC34" s="1" t="s">
        <v>70</v>
      </c>
      <c r="AD34" s="1">
        <f t="shared" si="6"/>
        <v>25.374400000000009</v>
      </c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71</v>
      </c>
      <c r="B35" s="1" t="s">
        <v>31</v>
      </c>
      <c r="C35" s="1">
        <v>112</v>
      </c>
      <c r="D35" s="1">
        <v>307</v>
      </c>
      <c r="E35" s="1">
        <v>168</v>
      </c>
      <c r="F35" s="1">
        <v>248</v>
      </c>
      <c r="G35" s="40">
        <f>IFERROR(VLOOKUP(A35,[1]TDSheet!$A:$B,2,0),0)</f>
        <v>0</v>
      </c>
      <c r="H35" s="1">
        <f t="shared" si="7"/>
        <v>248</v>
      </c>
      <c r="I35" s="6">
        <v>0.1</v>
      </c>
      <c r="J35" s="1">
        <v>60</v>
      </c>
      <c r="K35" s="1">
        <v>8444187</v>
      </c>
      <c r="L35" s="1">
        <v>186</v>
      </c>
      <c r="M35" s="1">
        <f t="shared" si="3"/>
        <v>-18</v>
      </c>
      <c r="N35" s="1"/>
      <c r="O35" s="1"/>
      <c r="P35" s="1">
        <v>66.400000000000091</v>
      </c>
      <c r="Q35" s="1">
        <f t="shared" si="8"/>
        <v>33.6</v>
      </c>
      <c r="R35" s="5">
        <f t="shared" si="11"/>
        <v>155.99999999999994</v>
      </c>
      <c r="S35" s="5"/>
      <c r="T35" s="1"/>
      <c r="U35" s="1">
        <f t="shared" si="4"/>
        <v>14</v>
      </c>
      <c r="V35" s="1">
        <f t="shared" si="5"/>
        <v>9.3571428571428594</v>
      </c>
      <c r="W35" s="1">
        <v>34.200000000000003</v>
      </c>
      <c r="X35" s="1">
        <v>41.6</v>
      </c>
      <c r="Y35" s="1">
        <v>35</v>
      </c>
      <c r="Z35" s="1">
        <v>30.4</v>
      </c>
      <c r="AA35" s="1">
        <v>40</v>
      </c>
      <c r="AB35" s="1">
        <v>11.6</v>
      </c>
      <c r="AC35" s="1"/>
      <c r="AD35" s="1">
        <f t="shared" si="6"/>
        <v>15.599999999999994</v>
      </c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72</v>
      </c>
      <c r="B36" s="1" t="s">
        <v>31</v>
      </c>
      <c r="C36" s="1">
        <v>254</v>
      </c>
      <c r="D36" s="1">
        <v>138</v>
      </c>
      <c r="E36" s="1">
        <v>139</v>
      </c>
      <c r="F36" s="1">
        <v>218</v>
      </c>
      <c r="G36" s="40">
        <f>IFERROR(VLOOKUP(A36,[1]TDSheet!$A:$B,2,0),0)</f>
        <v>0</v>
      </c>
      <c r="H36" s="1">
        <f t="shared" si="7"/>
        <v>218</v>
      </c>
      <c r="I36" s="6">
        <v>0.1</v>
      </c>
      <c r="J36" s="1">
        <v>90</v>
      </c>
      <c r="K36" s="1">
        <v>8444194</v>
      </c>
      <c r="L36" s="1">
        <v>144</v>
      </c>
      <c r="M36" s="1">
        <f t="shared" si="3"/>
        <v>-5</v>
      </c>
      <c r="N36" s="1"/>
      <c r="O36" s="1"/>
      <c r="P36" s="1"/>
      <c r="Q36" s="1">
        <f t="shared" si="8"/>
        <v>27.8</v>
      </c>
      <c r="R36" s="5">
        <f t="shared" si="11"/>
        <v>171.2</v>
      </c>
      <c r="S36" s="5"/>
      <c r="T36" s="1"/>
      <c r="U36" s="1">
        <f t="shared" si="4"/>
        <v>14</v>
      </c>
      <c r="V36" s="1">
        <f t="shared" si="5"/>
        <v>7.8417266187050361</v>
      </c>
      <c r="W36" s="1">
        <v>13.8</v>
      </c>
      <c r="X36" s="1">
        <v>33.200000000000003</v>
      </c>
      <c r="Y36" s="1">
        <v>32.799999999999997</v>
      </c>
      <c r="Z36" s="1">
        <v>26.2</v>
      </c>
      <c r="AA36" s="1">
        <v>26.6</v>
      </c>
      <c r="AB36" s="1">
        <v>8.1999999999999993</v>
      </c>
      <c r="AC36" s="1"/>
      <c r="AD36" s="1">
        <f t="shared" si="6"/>
        <v>17.12</v>
      </c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ht="15.75" thickBot="1" x14ac:dyDescent="0.3">
      <c r="A37" s="1" t="s">
        <v>73</v>
      </c>
      <c r="B37" s="1" t="s">
        <v>31</v>
      </c>
      <c r="C37" s="1">
        <v>16</v>
      </c>
      <c r="D37" s="1">
        <v>685</v>
      </c>
      <c r="E37" s="1">
        <v>37</v>
      </c>
      <c r="F37" s="1">
        <v>664</v>
      </c>
      <c r="G37" s="40">
        <f>IFERROR(VLOOKUP(A37,[1]TDSheet!$A:$B,2,0),0)</f>
        <v>576</v>
      </c>
      <c r="H37" s="1">
        <f t="shared" si="7"/>
        <v>88</v>
      </c>
      <c r="I37" s="6">
        <v>0.2</v>
      </c>
      <c r="J37" s="1">
        <v>120</v>
      </c>
      <c r="K37" s="1">
        <v>783798</v>
      </c>
      <c r="L37" s="1">
        <v>41</v>
      </c>
      <c r="M37" s="1">
        <f t="shared" si="3"/>
        <v>-4</v>
      </c>
      <c r="N37" s="1"/>
      <c r="O37" s="1"/>
      <c r="P37" s="1">
        <v>67.199999999999974</v>
      </c>
      <c r="Q37" s="1">
        <f t="shared" si="8"/>
        <v>7.4</v>
      </c>
      <c r="R37" s="5"/>
      <c r="S37" s="5"/>
      <c r="T37" s="1"/>
      <c r="U37" s="1">
        <f t="shared" si="4"/>
        <v>20.972972972972972</v>
      </c>
      <c r="V37" s="1">
        <f t="shared" si="5"/>
        <v>20.972972972972972</v>
      </c>
      <c r="W37" s="1">
        <v>11.2</v>
      </c>
      <c r="X37" s="1">
        <v>12.6</v>
      </c>
      <c r="Y37" s="1">
        <v>9</v>
      </c>
      <c r="Z37" s="1">
        <v>12.6</v>
      </c>
      <c r="AA37" s="1">
        <v>11.4</v>
      </c>
      <c r="AB37" s="1">
        <v>9.4</v>
      </c>
      <c r="AC37" s="1"/>
      <c r="AD37" s="1">
        <f t="shared" si="6"/>
        <v>0</v>
      </c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23" t="s">
        <v>74</v>
      </c>
      <c r="B38" s="21" t="s">
        <v>41</v>
      </c>
      <c r="C38" s="21">
        <v>226.66</v>
      </c>
      <c r="D38" s="21">
        <v>363.54599999999999</v>
      </c>
      <c r="E38" s="21"/>
      <c r="F38" s="21">
        <v>577.80200000000002</v>
      </c>
      <c r="G38" s="46">
        <f>IFERROR(VLOOKUP(A38,[1]TDSheet!$A:$B,2,0),0)</f>
        <v>363.54599999999999</v>
      </c>
      <c r="H38" s="22">
        <f t="shared" si="7"/>
        <v>214.25600000000003</v>
      </c>
      <c r="I38" s="6">
        <v>1</v>
      </c>
      <c r="J38" s="1">
        <v>120</v>
      </c>
      <c r="K38" s="1">
        <v>783811</v>
      </c>
      <c r="L38" s="1"/>
      <c r="M38" s="1">
        <f t="shared" si="3"/>
        <v>0</v>
      </c>
      <c r="N38" s="1"/>
      <c r="O38" s="1"/>
      <c r="P38" s="1"/>
      <c r="Q38" s="1">
        <f t="shared" si="8"/>
        <v>0</v>
      </c>
      <c r="R38" s="5"/>
      <c r="S38" s="5"/>
      <c r="T38" s="1"/>
      <c r="U38" s="1" t="e">
        <f t="shared" si="4"/>
        <v>#DIV/0!</v>
      </c>
      <c r="V38" s="1" t="e">
        <f t="shared" si="5"/>
        <v>#DIV/0!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36" t="s">
        <v>75</v>
      </c>
      <c r="AD38" s="1">
        <f t="shared" si="6"/>
        <v>0</v>
      </c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ht="15.75" thickBot="1" x14ac:dyDescent="0.3">
      <c r="A39" s="32" t="s">
        <v>76</v>
      </c>
      <c r="B39" s="33" t="s">
        <v>41</v>
      </c>
      <c r="C39" s="33"/>
      <c r="D39" s="33">
        <v>12.52</v>
      </c>
      <c r="E39" s="33">
        <v>12.52</v>
      </c>
      <c r="F39" s="33"/>
      <c r="G39" s="47">
        <f>IFERROR(VLOOKUP(A39,[1]TDSheet!$A:$B,2,0),0)</f>
        <v>0</v>
      </c>
      <c r="H39" s="34">
        <f t="shared" si="7"/>
        <v>0</v>
      </c>
      <c r="I39" s="30">
        <v>0</v>
      </c>
      <c r="J39" s="28" t="e">
        <v>#N/A</v>
      </c>
      <c r="K39" s="28" t="s">
        <v>42</v>
      </c>
      <c r="L39" s="28">
        <v>17.5</v>
      </c>
      <c r="M39" s="28">
        <f t="shared" si="3"/>
        <v>-4.9800000000000004</v>
      </c>
      <c r="N39" s="28"/>
      <c r="O39" s="28"/>
      <c r="P39" s="28"/>
      <c r="Q39" s="28">
        <f t="shared" si="8"/>
        <v>2.504</v>
      </c>
      <c r="R39" s="31"/>
      <c r="S39" s="31"/>
      <c r="T39" s="28"/>
      <c r="U39" s="28">
        <f t="shared" si="4"/>
        <v>0</v>
      </c>
      <c r="V39" s="28">
        <f t="shared" si="5"/>
        <v>0</v>
      </c>
      <c r="W39" s="28">
        <v>1.718</v>
      </c>
      <c r="X39" s="28">
        <v>4.4424000000000001</v>
      </c>
      <c r="Y39" s="28">
        <v>5.8423999999999996</v>
      </c>
      <c r="Z39" s="28">
        <v>5.1036000000000001</v>
      </c>
      <c r="AA39" s="28">
        <v>1.1756</v>
      </c>
      <c r="AB39" s="28">
        <v>2.4548000000000001</v>
      </c>
      <c r="AC39" s="28"/>
      <c r="AD39" s="28">
        <f t="shared" si="6"/>
        <v>0</v>
      </c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ht="15.75" thickBot="1" x14ac:dyDescent="0.3">
      <c r="A40" s="1" t="s">
        <v>77</v>
      </c>
      <c r="B40" s="1" t="s">
        <v>31</v>
      </c>
      <c r="C40" s="1">
        <v>163</v>
      </c>
      <c r="D40" s="1">
        <v>648</v>
      </c>
      <c r="E40" s="1">
        <v>52</v>
      </c>
      <c r="F40" s="1">
        <v>759</v>
      </c>
      <c r="G40" s="40">
        <f>IFERROR(VLOOKUP(A40,[1]TDSheet!$A:$B,2,0),0)</f>
        <v>648</v>
      </c>
      <c r="H40" s="1">
        <f t="shared" si="7"/>
        <v>111</v>
      </c>
      <c r="I40" s="6">
        <v>0.2</v>
      </c>
      <c r="J40" s="1">
        <v>120</v>
      </c>
      <c r="K40" s="1">
        <v>783804</v>
      </c>
      <c r="L40" s="1">
        <v>52</v>
      </c>
      <c r="M40" s="1">
        <f t="shared" si="3"/>
        <v>0</v>
      </c>
      <c r="N40" s="1"/>
      <c r="O40" s="1"/>
      <c r="P40" s="1"/>
      <c r="Q40" s="1">
        <f t="shared" si="8"/>
        <v>10.4</v>
      </c>
      <c r="R40" s="5">
        <f t="shared" ref="R40" si="12">14*Q40-P40-H40</f>
        <v>34.599999999999994</v>
      </c>
      <c r="S40" s="5"/>
      <c r="T40" s="1"/>
      <c r="U40" s="1">
        <f t="shared" si="4"/>
        <v>13.999999999999998</v>
      </c>
      <c r="V40" s="1">
        <f t="shared" si="5"/>
        <v>10.673076923076923</v>
      </c>
      <c r="W40" s="1">
        <v>2.2000000000000002</v>
      </c>
      <c r="X40" s="1">
        <v>0</v>
      </c>
      <c r="Y40" s="1">
        <v>11.8</v>
      </c>
      <c r="Z40" s="1">
        <v>8.6</v>
      </c>
      <c r="AA40" s="1">
        <v>6.4</v>
      </c>
      <c r="AB40" s="1">
        <v>10</v>
      </c>
      <c r="AC40" s="35" t="s">
        <v>38</v>
      </c>
      <c r="AD40" s="1">
        <f t="shared" si="6"/>
        <v>6.919999999999999</v>
      </c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23" t="s">
        <v>78</v>
      </c>
      <c r="B41" s="21" t="s">
        <v>41</v>
      </c>
      <c r="C41" s="21">
        <v>848.25400000000002</v>
      </c>
      <c r="D41" s="21">
        <v>620.50099999999998</v>
      </c>
      <c r="E41" s="21">
        <v>52.307000000000002</v>
      </c>
      <c r="F41" s="21">
        <v>1153.2539999999999</v>
      </c>
      <c r="G41" s="46">
        <f>IFERROR(VLOOKUP(A41,[1]TDSheet!$A:$B,2,0),0)</f>
        <v>366.39299999999997</v>
      </c>
      <c r="H41" s="22">
        <f t="shared" si="7"/>
        <v>786.86099999999988</v>
      </c>
      <c r="I41" s="6">
        <v>1</v>
      </c>
      <c r="J41" s="1">
        <v>120</v>
      </c>
      <c r="K41" s="1">
        <v>783828</v>
      </c>
      <c r="L41" s="1">
        <v>59.5</v>
      </c>
      <c r="M41" s="1">
        <f t="shared" si="3"/>
        <v>-7.1929999999999978</v>
      </c>
      <c r="N41" s="1"/>
      <c r="O41" s="1"/>
      <c r="P41" s="1">
        <v>216.85760000000019</v>
      </c>
      <c r="Q41" s="1">
        <f t="shared" si="8"/>
        <v>10.461400000000001</v>
      </c>
      <c r="R41" s="5"/>
      <c r="S41" s="5"/>
      <c r="T41" s="1"/>
      <c r="U41" s="1">
        <f t="shared" si="4"/>
        <v>95.944959565641298</v>
      </c>
      <c r="V41" s="1">
        <f t="shared" si="5"/>
        <v>95.944959565641298</v>
      </c>
      <c r="W41" s="1">
        <v>5.5808</v>
      </c>
      <c r="X41" s="1">
        <v>11.285600000000001</v>
      </c>
      <c r="Y41" s="1">
        <v>9.3919999999999995</v>
      </c>
      <c r="Z41" s="1">
        <v>7.5304000000000002</v>
      </c>
      <c r="AA41" s="1">
        <v>1.3328</v>
      </c>
      <c r="AB41" s="1">
        <v>0</v>
      </c>
      <c r="AC41" s="36" t="s">
        <v>75</v>
      </c>
      <c r="AD41" s="1">
        <f t="shared" si="6"/>
        <v>0</v>
      </c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ht="15.75" thickBot="1" x14ac:dyDescent="0.3">
      <c r="A42" s="32" t="s">
        <v>79</v>
      </c>
      <c r="B42" s="33" t="s">
        <v>41</v>
      </c>
      <c r="C42" s="33">
        <v>-20.712</v>
      </c>
      <c r="D42" s="33">
        <v>262.43599999999998</v>
      </c>
      <c r="E42" s="33">
        <v>241.72399999999999</v>
      </c>
      <c r="F42" s="33"/>
      <c r="G42" s="47">
        <f>IFERROR(VLOOKUP(A42,[1]TDSheet!$A:$B,2,0),0)</f>
        <v>0</v>
      </c>
      <c r="H42" s="34">
        <f t="shared" si="7"/>
        <v>0</v>
      </c>
      <c r="I42" s="30">
        <v>0</v>
      </c>
      <c r="J42" s="28" t="e">
        <v>#N/A</v>
      </c>
      <c r="K42" s="28" t="s">
        <v>42</v>
      </c>
      <c r="L42" s="28">
        <v>248.5</v>
      </c>
      <c r="M42" s="28">
        <f t="shared" si="3"/>
        <v>-6.7760000000000105</v>
      </c>
      <c r="N42" s="28"/>
      <c r="O42" s="28"/>
      <c r="P42" s="28"/>
      <c r="Q42" s="28">
        <f t="shared" si="8"/>
        <v>48.344799999999999</v>
      </c>
      <c r="R42" s="31"/>
      <c r="S42" s="31"/>
      <c r="T42" s="28"/>
      <c r="U42" s="28">
        <f t="shared" si="4"/>
        <v>0</v>
      </c>
      <c r="V42" s="28">
        <f t="shared" si="5"/>
        <v>0</v>
      </c>
      <c r="W42" s="28">
        <v>70.72</v>
      </c>
      <c r="X42" s="28">
        <v>61.802399999999999</v>
      </c>
      <c r="Y42" s="28">
        <v>58.253999999999998</v>
      </c>
      <c r="Z42" s="28">
        <v>56.678800000000003</v>
      </c>
      <c r="AA42" s="28">
        <v>85.101199999999992</v>
      </c>
      <c r="AB42" s="28">
        <v>85.17519999999999</v>
      </c>
      <c r="AC42" s="28"/>
      <c r="AD42" s="28">
        <f t="shared" si="6"/>
        <v>0</v>
      </c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ht="15.75" thickBot="1" x14ac:dyDescent="0.3">
      <c r="A43" s="9"/>
      <c r="B43" s="9"/>
      <c r="C43" s="9"/>
      <c r="D43" s="9"/>
      <c r="E43" s="9"/>
      <c r="F43" s="9"/>
      <c r="G43" s="44"/>
      <c r="H43" s="9"/>
      <c r="I43" s="10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23" t="s">
        <v>34</v>
      </c>
      <c r="B44" s="21" t="s">
        <v>31</v>
      </c>
      <c r="C44" s="21">
        <v>828</v>
      </c>
      <c r="D44" s="21">
        <v>511</v>
      </c>
      <c r="E44" s="21">
        <v>349</v>
      </c>
      <c r="F44" s="21">
        <v>962</v>
      </c>
      <c r="G44" s="46">
        <v>0</v>
      </c>
      <c r="H44" s="22">
        <f>F44-G44</f>
        <v>962</v>
      </c>
      <c r="I44" s="6">
        <v>0.18</v>
      </c>
      <c r="J44" s="1">
        <v>120</v>
      </c>
      <c r="K44" s="1"/>
      <c r="L44" s="1">
        <v>348</v>
      </c>
      <c r="M44" s="1">
        <f>E44-L44</f>
        <v>1</v>
      </c>
      <c r="N44" s="1"/>
      <c r="O44" s="1"/>
      <c r="P44" s="1"/>
      <c r="Q44" s="1">
        <f t="shared" ref="Q44:Q46" si="13">E44/5</f>
        <v>69.8</v>
      </c>
      <c r="R44" s="5">
        <v>700</v>
      </c>
      <c r="S44" s="5"/>
      <c r="T44" s="1"/>
      <c r="U44" s="1">
        <f>(H44+P44+R44)/Q44</f>
        <v>23.810888252148999</v>
      </c>
      <c r="V44" s="1">
        <f>(H44+P44)/Q44</f>
        <v>13.782234957020059</v>
      </c>
      <c r="W44" s="1">
        <v>74.8</v>
      </c>
      <c r="X44" s="1">
        <v>22.4</v>
      </c>
      <c r="Y44" s="1">
        <v>114.6</v>
      </c>
      <c r="Z44" s="1">
        <v>114.2</v>
      </c>
      <c r="AA44" s="1">
        <v>62</v>
      </c>
      <c r="AB44" s="1">
        <v>87.2</v>
      </c>
      <c r="AC44" s="1">
        <v>2860</v>
      </c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ht="15.75" thickBot="1" x14ac:dyDescent="0.3">
      <c r="A45" s="24" t="s">
        <v>36</v>
      </c>
      <c r="B45" s="25" t="s">
        <v>31</v>
      </c>
      <c r="C45" s="25"/>
      <c r="D45" s="25">
        <v>9</v>
      </c>
      <c r="E45" s="25"/>
      <c r="F45" s="25"/>
      <c r="G45" s="49">
        <v>0</v>
      </c>
      <c r="H45" s="26">
        <f>F45-G45</f>
        <v>0</v>
      </c>
      <c r="I45" s="6">
        <v>0</v>
      </c>
      <c r="J45" s="1"/>
      <c r="K45" s="1"/>
      <c r="L45" s="1"/>
      <c r="M45" s="1">
        <f>E45-L45</f>
        <v>0</v>
      </c>
      <c r="N45" s="1"/>
      <c r="O45" s="1"/>
      <c r="P45" s="1"/>
      <c r="Q45" s="1">
        <f t="shared" si="13"/>
        <v>0</v>
      </c>
      <c r="R45" s="5"/>
      <c r="S45" s="5"/>
      <c r="T45" s="1"/>
      <c r="U45" s="1" t="e">
        <f>(H45+P45+R45)/Q45</f>
        <v>#DIV/0!</v>
      </c>
      <c r="V45" s="1" t="e">
        <f>(H45+P45)/Q45</f>
        <v>#DIV/0!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35</v>
      </c>
      <c r="B46" s="1" t="s">
        <v>31</v>
      </c>
      <c r="C46" s="1">
        <v>1326</v>
      </c>
      <c r="D46" s="1">
        <v>18</v>
      </c>
      <c r="E46" s="1">
        <v>231</v>
      </c>
      <c r="F46" s="1">
        <v>1112</v>
      </c>
      <c r="G46" s="40">
        <v>0</v>
      </c>
      <c r="H46" s="1">
        <f>F46-G46</f>
        <v>1112</v>
      </c>
      <c r="I46" s="6">
        <v>0.18</v>
      </c>
      <c r="J46" s="1">
        <v>120</v>
      </c>
      <c r="K46" s="1"/>
      <c r="L46" s="1">
        <v>233</v>
      </c>
      <c r="M46" s="1">
        <f>E46-L46</f>
        <v>-2</v>
      </c>
      <c r="N46" s="1"/>
      <c r="O46" s="1"/>
      <c r="P46" s="1">
        <v>200</v>
      </c>
      <c r="Q46" s="1">
        <f t="shared" si="13"/>
        <v>46.2</v>
      </c>
      <c r="R46" s="5"/>
      <c r="S46" s="5"/>
      <c r="T46" s="1"/>
      <c r="U46" s="1">
        <f>(H46+P46+R46)/Q46</f>
        <v>28.398268398268396</v>
      </c>
      <c r="V46" s="1">
        <f>(H46+P46)/Q46</f>
        <v>28.398268398268396</v>
      </c>
      <c r="W46" s="1">
        <v>43.6</v>
      </c>
      <c r="X46" s="1">
        <v>65.400000000000006</v>
      </c>
      <c r="Y46" s="1">
        <v>83</v>
      </c>
      <c r="Z46" s="1">
        <v>39.6</v>
      </c>
      <c r="AA46" s="1">
        <v>69.599999999999994</v>
      </c>
      <c r="AB46" s="1">
        <v>66.2</v>
      </c>
      <c r="AC46" s="1">
        <v>2860</v>
      </c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8" spans="1:51" x14ac:dyDescent="0.25">
      <c r="A48" s="1"/>
      <c r="B48" s="1"/>
      <c r="C48" s="1"/>
      <c r="D48" s="1"/>
      <c r="E48" s="1"/>
      <c r="F48" s="1"/>
      <c r="G48" s="40"/>
      <c r="H48" s="1"/>
      <c r="I48" s="6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/>
      <c r="B49" s="1"/>
      <c r="C49" s="1"/>
      <c r="D49" s="1"/>
      <c r="E49" s="1"/>
      <c r="F49" s="1"/>
      <c r="G49" s="40"/>
      <c r="H49" s="1"/>
      <c r="I49" s="6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/>
      <c r="B50" s="1"/>
      <c r="C50" s="1"/>
      <c r="D50" s="1"/>
      <c r="E50" s="1"/>
      <c r="F50" s="1"/>
      <c r="G50" s="40"/>
      <c r="H50" s="1"/>
      <c r="I50" s="6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/>
      <c r="B51" s="1"/>
      <c r="C51" s="1"/>
      <c r="D51" s="1"/>
      <c r="E51" s="1"/>
      <c r="F51" s="1"/>
      <c r="G51" s="40"/>
      <c r="H51" s="1"/>
      <c r="I51" s="6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/>
      <c r="B52" s="1"/>
      <c r="C52" s="1"/>
      <c r="D52" s="1"/>
      <c r="E52" s="1"/>
      <c r="F52" s="1"/>
      <c r="G52" s="40"/>
      <c r="H52" s="1"/>
      <c r="I52" s="6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/>
      <c r="B53" s="1"/>
      <c r="C53" s="1"/>
      <c r="D53" s="1"/>
      <c r="E53" s="1"/>
      <c r="F53" s="1"/>
      <c r="G53" s="40"/>
      <c r="H53" s="1"/>
      <c r="I53" s="6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/>
      <c r="B54" s="1"/>
      <c r="C54" s="1"/>
      <c r="D54" s="1"/>
      <c r="E54" s="1"/>
      <c r="F54" s="1"/>
      <c r="G54" s="40"/>
      <c r="H54" s="1"/>
      <c r="I54" s="6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/>
      <c r="B55" s="1"/>
      <c r="C55" s="1"/>
      <c r="D55" s="1"/>
      <c r="E55" s="1"/>
      <c r="F55" s="1"/>
      <c r="G55" s="40"/>
      <c r="H55" s="1"/>
      <c r="I55" s="6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/>
      <c r="B56" s="1"/>
      <c r="C56" s="1"/>
      <c r="D56" s="1"/>
      <c r="E56" s="1"/>
      <c r="F56" s="1"/>
      <c r="G56" s="40"/>
      <c r="H56" s="1"/>
      <c r="I56" s="6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/>
      <c r="B57" s="1"/>
      <c r="C57" s="1"/>
      <c r="D57" s="1"/>
      <c r="E57" s="1"/>
      <c r="F57" s="1"/>
      <c r="G57" s="40"/>
      <c r="H57" s="1"/>
      <c r="I57" s="6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/>
      <c r="B58" s="1"/>
      <c r="C58" s="1"/>
      <c r="D58" s="1"/>
      <c r="E58" s="1"/>
      <c r="F58" s="1"/>
      <c r="G58" s="40"/>
      <c r="H58" s="1"/>
      <c r="I58" s="6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/>
      <c r="B59" s="1"/>
      <c r="C59" s="1"/>
      <c r="D59" s="1"/>
      <c r="E59" s="1"/>
      <c r="F59" s="1"/>
      <c r="G59" s="40"/>
      <c r="H59" s="1"/>
      <c r="I59" s="6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/>
      <c r="B60" s="1"/>
      <c r="C60" s="1"/>
      <c r="D60" s="1"/>
      <c r="E60" s="1"/>
      <c r="F60" s="1"/>
      <c r="G60" s="40"/>
      <c r="H60" s="1"/>
      <c r="I60" s="6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/>
      <c r="B61" s="1"/>
      <c r="C61" s="1"/>
      <c r="D61" s="1"/>
      <c r="E61" s="1"/>
      <c r="F61" s="1"/>
      <c r="G61" s="40"/>
      <c r="H61" s="1"/>
      <c r="I61" s="6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/>
      <c r="B62" s="1"/>
      <c r="C62" s="1"/>
      <c r="D62" s="1"/>
      <c r="E62" s="1"/>
      <c r="F62" s="1"/>
      <c r="G62" s="40"/>
      <c r="H62" s="1"/>
      <c r="I62" s="6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/>
      <c r="B63" s="1"/>
      <c r="C63" s="1"/>
      <c r="D63" s="1"/>
      <c r="E63" s="1"/>
      <c r="F63" s="1"/>
      <c r="G63" s="40"/>
      <c r="H63" s="1"/>
      <c r="I63" s="6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/>
      <c r="B64" s="1"/>
      <c r="C64" s="1"/>
      <c r="D64" s="1"/>
      <c r="E64" s="1"/>
      <c r="F64" s="1"/>
      <c r="G64" s="40"/>
      <c r="H64" s="1"/>
      <c r="I64" s="6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/>
      <c r="B65" s="1"/>
      <c r="C65" s="1"/>
      <c r="D65" s="1"/>
      <c r="E65" s="1"/>
      <c r="F65" s="1"/>
      <c r="G65" s="40"/>
      <c r="H65" s="1"/>
      <c r="I65" s="6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/>
      <c r="B66" s="1"/>
      <c r="C66" s="1"/>
      <c r="D66" s="1"/>
      <c r="E66" s="1"/>
      <c r="F66" s="1"/>
      <c r="G66" s="40"/>
      <c r="H66" s="1"/>
      <c r="I66" s="6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/>
      <c r="B67" s="1"/>
      <c r="C67" s="1"/>
      <c r="D67" s="1"/>
      <c r="E67" s="1"/>
      <c r="F67" s="1"/>
      <c r="G67" s="40"/>
      <c r="H67" s="1"/>
      <c r="I67" s="6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/>
      <c r="B68" s="1"/>
      <c r="C68" s="1"/>
      <c r="D68" s="1"/>
      <c r="E68" s="1"/>
      <c r="F68" s="1"/>
      <c r="G68" s="40"/>
      <c r="H68" s="1"/>
      <c r="I68" s="6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/>
      <c r="B69" s="1"/>
      <c r="C69" s="1"/>
      <c r="D69" s="1"/>
      <c r="E69" s="1"/>
      <c r="F69" s="1"/>
      <c r="G69" s="40"/>
      <c r="H69" s="1"/>
      <c r="I69" s="6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/>
      <c r="B70" s="1"/>
      <c r="C70" s="1"/>
      <c r="D70" s="1"/>
      <c r="E70" s="1"/>
      <c r="F70" s="1"/>
      <c r="G70" s="40"/>
      <c r="H70" s="1"/>
      <c r="I70" s="6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/>
      <c r="B71" s="1"/>
      <c r="C71" s="1"/>
      <c r="D71" s="1"/>
      <c r="E71" s="1"/>
      <c r="F71" s="1"/>
      <c r="G71" s="40"/>
      <c r="H71" s="1"/>
      <c r="I71" s="6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/>
      <c r="B72" s="1"/>
      <c r="C72" s="1"/>
      <c r="D72" s="1"/>
      <c r="E72" s="1"/>
      <c r="F72" s="1"/>
      <c r="G72" s="40"/>
      <c r="H72" s="1"/>
      <c r="I72" s="6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/>
      <c r="B73" s="1"/>
      <c r="C73" s="1"/>
      <c r="D73" s="1"/>
      <c r="E73" s="1"/>
      <c r="F73" s="1"/>
      <c r="G73" s="40"/>
      <c r="H73" s="1"/>
      <c r="I73" s="6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/>
      <c r="B74" s="1"/>
      <c r="C74" s="1"/>
      <c r="D74" s="1"/>
      <c r="E74" s="1"/>
      <c r="F74" s="1"/>
      <c r="G74" s="40"/>
      <c r="H74" s="1"/>
      <c r="I74" s="6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/>
      <c r="B75" s="1"/>
      <c r="C75" s="1"/>
      <c r="D75" s="1"/>
      <c r="E75" s="1"/>
      <c r="F75" s="1"/>
      <c r="G75" s="40"/>
      <c r="H75" s="1"/>
      <c r="I75" s="6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/>
      <c r="B76" s="1"/>
      <c r="C76" s="1"/>
      <c r="D76" s="1"/>
      <c r="E76" s="1"/>
      <c r="F76" s="1"/>
      <c r="G76" s="40"/>
      <c r="H76" s="1"/>
      <c r="I76" s="6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/>
      <c r="B77" s="1"/>
      <c r="C77" s="1"/>
      <c r="D77" s="1"/>
      <c r="E77" s="1"/>
      <c r="F77" s="1"/>
      <c r="G77" s="40"/>
      <c r="H77" s="1"/>
      <c r="I77" s="6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/>
      <c r="B78" s="1"/>
      <c r="C78" s="1"/>
      <c r="D78" s="1"/>
      <c r="E78" s="1"/>
      <c r="F78" s="1"/>
      <c r="G78" s="40"/>
      <c r="H78" s="1"/>
      <c r="I78" s="6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/>
      <c r="B79" s="1"/>
      <c r="C79" s="1"/>
      <c r="D79" s="1"/>
      <c r="E79" s="1"/>
      <c r="F79" s="1"/>
      <c r="G79" s="40"/>
      <c r="H79" s="1"/>
      <c r="I79" s="6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40"/>
      <c r="H80" s="1"/>
      <c r="I80" s="6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40"/>
      <c r="H81" s="1"/>
      <c r="I81" s="6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40"/>
      <c r="H82" s="1"/>
      <c r="I82" s="6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40"/>
      <c r="H83" s="1"/>
      <c r="I83" s="6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40"/>
      <c r="H84" s="1"/>
      <c r="I84" s="6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40"/>
      <c r="H85" s="1"/>
      <c r="I85" s="6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40"/>
      <c r="H86" s="1"/>
      <c r="I86" s="6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40"/>
      <c r="H87" s="1"/>
      <c r="I87" s="6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40"/>
      <c r="H88" s="1"/>
      <c r="I88" s="6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40"/>
      <c r="H89" s="1"/>
      <c r="I89" s="6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40"/>
      <c r="H90" s="1"/>
      <c r="I90" s="6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40"/>
      <c r="H91" s="1"/>
      <c r="I91" s="6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40"/>
      <c r="H92" s="1"/>
      <c r="I92" s="6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40"/>
      <c r="H93" s="1"/>
      <c r="I93" s="6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40"/>
      <c r="H94" s="1"/>
      <c r="I94" s="6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40"/>
      <c r="H95" s="1"/>
      <c r="I95" s="6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40"/>
      <c r="H96" s="1"/>
      <c r="I96" s="6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40"/>
      <c r="H97" s="1"/>
      <c r="I97" s="6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40"/>
      <c r="H98" s="1"/>
      <c r="I98" s="6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40"/>
      <c r="H99" s="1"/>
      <c r="I99" s="6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40"/>
      <c r="H100" s="1"/>
      <c r="I100" s="6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40"/>
      <c r="H101" s="1"/>
      <c r="I101" s="6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40"/>
      <c r="H102" s="1"/>
      <c r="I102" s="6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40"/>
      <c r="H103" s="1"/>
      <c r="I103" s="6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40"/>
      <c r="H104" s="1"/>
      <c r="I104" s="6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40"/>
      <c r="H105" s="1"/>
      <c r="I105" s="6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40"/>
      <c r="H106" s="1"/>
      <c r="I106" s="6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40"/>
      <c r="H107" s="1"/>
      <c r="I107" s="6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40"/>
      <c r="H108" s="1"/>
      <c r="I108" s="6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40"/>
      <c r="H109" s="1"/>
      <c r="I109" s="6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40"/>
      <c r="H110" s="1"/>
      <c r="I110" s="6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40"/>
      <c r="H111" s="1"/>
      <c r="I111" s="6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40"/>
      <c r="H112" s="1"/>
      <c r="I112" s="6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40"/>
      <c r="H113" s="1"/>
      <c r="I113" s="6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40"/>
      <c r="H114" s="1"/>
      <c r="I114" s="6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40"/>
      <c r="H115" s="1"/>
      <c r="I115" s="6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40"/>
      <c r="H116" s="1"/>
      <c r="I116" s="6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40"/>
      <c r="H117" s="1"/>
      <c r="I117" s="6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40"/>
      <c r="H118" s="1"/>
      <c r="I118" s="6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40"/>
      <c r="H119" s="1"/>
      <c r="I119" s="6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40"/>
      <c r="H120" s="1"/>
      <c r="I120" s="6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40"/>
      <c r="H121" s="1"/>
      <c r="I121" s="6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40"/>
      <c r="H122" s="1"/>
      <c r="I122" s="6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40"/>
      <c r="H123" s="1"/>
      <c r="I123" s="6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40"/>
      <c r="H124" s="1"/>
      <c r="I124" s="6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40"/>
      <c r="H125" s="1"/>
      <c r="I125" s="6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40"/>
      <c r="H126" s="1"/>
      <c r="I126" s="6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40"/>
      <c r="H127" s="1"/>
      <c r="I127" s="6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40"/>
      <c r="H128" s="1"/>
      <c r="I128" s="6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40"/>
      <c r="H129" s="1"/>
      <c r="I129" s="6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40"/>
      <c r="H130" s="1"/>
      <c r="I130" s="6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40"/>
      <c r="H131" s="1"/>
      <c r="I131" s="6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40"/>
      <c r="H132" s="1"/>
      <c r="I132" s="6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40"/>
      <c r="H133" s="1"/>
      <c r="I133" s="6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40"/>
      <c r="H134" s="1"/>
      <c r="I134" s="6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40"/>
      <c r="H135" s="1"/>
      <c r="I135" s="6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40"/>
      <c r="H136" s="1"/>
      <c r="I136" s="6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40"/>
      <c r="H137" s="1"/>
      <c r="I137" s="6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40"/>
      <c r="H138" s="1"/>
      <c r="I138" s="6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40"/>
      <c r="H139" s="1"/>
      <c r="I139" s="6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40"/>
      <c r="H140" s="1"/>
      <c r="I140" s="6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40"/>
      <c r="H141" s="1"/>
      <c r="I141" s="6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40"/>
      <c r="H142" s="1"/>
      <c r="I142" s="6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40"/>
      <c r="H143" s="1"/>
      <c r="I143" s="6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40"/>
      <c r="H144" s="1"/>
      <c r="I144" s="6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40"/>
      <c r="H145" s="1"/>
      <c r="I145" s="6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40"/>
      <c r="H146" s="1"/>
      <c r="I146" s="6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40"/>
      <c r="H147" s="1"/>
      <c r="I147" s="6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40"/>
      <c r="H148" s="1"/>
      <c r="I148" s="6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40"/>
      <c r="H149" s="1"/>
      <c r="I149" s="6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40"/>
      <c r="H150" s="1"/>
      <c r="I150" s="6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40"/>
      <c r="H151" s="1"/>
      <c r="I151" s="6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40"/>
      <c r="H152" s="1"/>
      <c r="I152" s="6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40"/>
      <c r="H153" s="1"/>
      <c r="I153" s="6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40"/>
      <c r="H154" s="1"/>
      <c r="I154" s="6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40"/>
      <c r="H155" s="1"/>
      <c r="I155" s="6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40"/>
      <c r="H156" s="1"/>
      <c r="I156" s="6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40"/>
      <c r="H157" s="1"/>
      <c r="I157" s="6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40"/>
      <c r="H158" s="1"/>
      <c r="I158" s="6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40"/>
      <c r="H159" s="1"/>
      <c r="I159" s="6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40"/>
      <c r="H160" s="1"/>
      <c r="I160" s="6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40"/>
      <c r="H161" s="1"/>
      <c r="I161" s="6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40"/>
      <c r="H162" s="1"/>
      <c r="I162" s="6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40"/>
      <c r="H163" s="1"/>
      <c r="I163" s="6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40"/>
      <c r="H164" s="1"/>
      <c r="I164" s="6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40"/>
      <c r="H165" s="1"/>
      <c r="I165" s="6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40"/>
      <c r="H166" s="1"/>
      <c r="I166" s="6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40"/>
      <c r="H167" s="1"/>
      <c r="I167" s="6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40"/>
      <c r="H168" s="1"/>
      <c r="I168" s="6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40"/>
      <c r="H169" s="1"/>
      <c r="I169" s="6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40"/>
      <c r="H170" s="1"/>
      <c r="I170" s="6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40"/>
      <c r="H171" s="1"/>
      <c r="I171" s="6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40"/>
      <c r="H172" s="1"/>
      <c r="I172" s="6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40"/>
      <c r="H173" s="1"/>
      <c r="I173" s="6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40"/>
      <c r="H174" s="1"/>
      <c r="I174" s="6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40"/>
      <c r="H175" s="1"/>
      <c r="I175" s="6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40"/>
      <c r="H176" s="1"/>
      <c r="I176" s="6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40"/>
      <c r="H177" s="1"/>
      <c r="I177" s="6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40"/>
      <c r="H178" s="1"/>
      <c r="I178" s="6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40"/>
      <c r="H179" s="1"/>
      <c r="I179" s="6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40"/>
      <c r="H180" s="1"/>
      <c r="I180" s="6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40"/>
      <c r="H181" s="1"/>
      <c r="I181" s="6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40"/>
      <c r="H182" s="1"/>
      <c r="I182" s="6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40"/>
      <c r="H183" s="1"/>
      <c r="I183" s="6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40"/>
      <c r="H184" s="1"/>
      <c r="I184" s="6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40"/>
      <c r="H185" s="1"/>
      <c r="I185" s="6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40"/>
      <c r="H186" s="1"/>
      <c r="I186" s="6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40"/>
      <c r="H187" s="1"/>
      <c r="I187" s="6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40"/>
      <c r="H188" s="1"/>
      <c r="I188" s="6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40"/>
      <c r="H189" s="1"/>
      <c r="I189" s="6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40"/>
      <c r="H190" s="1"/>
      <c r="I190" s="6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40"/>
      <c r="H191" s="1"/>
      <c r="I191" s="6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40"/>
      <c r="H192" s="1"/>
      <c r="I192" s="6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40"/>
      <c r="H193" s="1"/>
      <c r="I193" s="6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40"/>
      <c r="H194" s="1"/>
      <c r="I194" s="6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40"/>
      <c r="H195" s="1"/>
      <c r="I195" s="6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40"/>
      <c r="H196" s="1"/>
      <c r="I196" s="6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40"/>
      <c r="H197" s="1"/>
      <c r="I197" s="6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40"/>
      <c r="H198" s="1"/>
      <c r="I198" s="6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40"/>
      <c r="H199" s="1"/>
      <c r="I199" s="6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40"/>
      <c r="H200" s="1"/>
      <c r="I200" s="6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40"/>
      <c r="H201" s="1"/>
      <c r="I201" s="6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40"/>
      <c r="H202" s="1"/>
      <c r="I202" s="6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40"/>
      <c r="H203" s="1"/>
      <c r="I203" s="6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40"/>
      <c r="H204" s="1"/>
      <c r="I204" s="6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40"/>
      <c r="H205" s="1"/>
      <c r="I205" s="6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40"/>
      <c r="H206" s="1"/>
      <c r="I206" s="6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40"/>
      <c r="H207" s="1"/>
      <c r="I207" s="6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40"/>
      <c r="H208" s="1"/>
      <c r="I208" s="6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40"/>
      <c r="H209" s="1"/>
      <c r="I209" s="6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40"/>
      <c r="H210" s="1"/>
      <c r="I210" s="6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40"/>
      <c r="H211" s="1"/>
      <c r="I211" s="6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40"/>
      <c r="H212" s="1"/>
      <c r="I212" s="6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40"/>
      <c r="H213" s="1"/>
      <c r="I213" s="6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40"/>
      <c r="H214" s="1"/>
      <c r="I214" s="6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40"/>
      <c r="H215" s="1"/>
      <c r="I215" s="6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40"/>
      <c r="H216" s="1"/>
      <c r="I216" s="6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40"/>
      <c r="H217" s="1"/>
      <c r="I217" s="6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40"/>
      <c r="H218" s="1"/>
      <c r="I218" s="6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40"/>
      <c r="H219" s="1"/>
      <c r="I219" s="6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40"/>
      <c r="H220" s="1"/>
      <c r="I220" s="6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40"/>
      <c r="H221" s="1"/>
      <c r="I221" s="6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40"/>
      <c r="H222" s="1"/>
      <c r="I222" s="6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40"/>
      <c r="H223" s="1"/>
      <c r="I223" s="6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40"/>
      <c r="H224" s="1"/>
      <c r="I224" s="6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40"/>
      <c r="H225" s="1"/>
      <c r="I225" s="6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40"/>
      <c r="H226" s="1"/>
      <c r="I226" s="6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40"/>
      <c r="H227" s="1"/>
      <c r="I227" s="6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40"/>
      <c r="H228" s="1"/>
      <c r="I228" s="6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40"/>
      <c r="H229" s="1"/>
      <c r="I229" s="6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40"/>
      <c r="H230" s="1"/>
      <c r="I230" s="6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40"/>
      <c r="H231" s="1"/>
      <c r="I231" s="6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40"/>
      <c r="H232" s="1"/>
      <c r="I232" s="6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40"/>
      <c r="H233" s="1"/>
      <c r="I233" s="6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40"/>
      <c r="H234" s="1"/>
      <c r="I234" s="6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40"/>
      <c r="H235" s="1"/>
      <c r="I235" s="6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40"/>
      <c r="H236" s="1"/>
      <c r="I236" s="6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40"/>
      <c r="H237" s="1"/>
      <c r="I237" s="6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40"/>
      <c r="H238" s="1"/>
      <c r="I238" s="6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40"/>
      <c r="H239" s="1"/>
      <c r="I239" s="6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40"/>
      <c r="H240" s="1"/>
      <c r="I240" s="6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40"/>
      <c r="H241" s="1"/>
      <c r="I241" s="6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40"/>
      <c r="H242" s="1"/>
      <c r="I242" s="6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40"/>
      <c r="H243" s="1"/>
      <c r="I243" s="6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40"/>
      <c r="H244" s="1"/>
      <c r="I244" s="6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40"/>
      <c r="H245" s="1"/>
      <c r="I245" s="6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40"/>
      <c r="H246" s="1"/>
      <c r="I246" s="6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40"/>
      <c r="H247" s="1"/>
      <c r="I247" s="6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40"/>
      <c r="H248" s="1"/>
      <c r="I248" s="6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40"/>
      <c r="H249" s="1"/>
      <c r="I249" s="6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40"/>
      <c r="H250" s="1"/>
      <c r="I250" s="6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40"/>
      <c r="H251" s="1"/>
      <c r="I251" s="6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40"/>
      <c r="H252" s="1"/>
      <c r="I252" s="6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40"/>
      <c r="H253" s="1"/>
      <c r="I253" s="6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40"/>
      <c r="H254" s="1"/>
      <c r="I254" s="6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40"/>
      <c r="H255" s="1"/>
      <c r="I255" s="6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40"/>
      <c r="H256" s="1"/>
      <c r="I256" s="6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40"/>
      <c r="H257" s="1"/>
      <c r="I257" s="6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40"/>
      <c r="H258" s="1"/>
      <c r="I258" s="6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40"/>
      <c r="H259" s="1"/>
      <c r="I259" s="6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40"/>
      <c r="H260" s="1"/>
      <c r="I260" s="6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40"/>
      <c r="H261" s="1"/>
      <c r="I261" s="6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40"/>
      <c r="H262" s="1"/>
      <c r="I262" s="6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40"/>
      <c r="H263" s="1"/>
      <c r="I263" s="6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40"/>
      <c r="H264" s="1"/>
      <c r="I264" s="6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40"/>
      <c r="H265" s="1"/>
      <c r="I265" s="6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40"/>
      <c r="H266" s="1"/>
      <c r="I266" s="6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40"/>
      <c r="H267" s="1"/>
      <c r="I267" s="6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40"/>
      <c r="H268" s="1"/>
      <c r="I268" s="6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40"/>
      <c r="H269" s="1"/>
      <c r="I269" s="6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40"/>
      <c r="H270" s="1"/>
      <c r="I270" s="6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40"/>
      <c r="H271" s="1"/>
      <c r="I271" s="6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40"/>
      <c r="H272" s="1"/>
      <c r="I272" s="6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40"/>
      <c r="H273" s="1"/>
      <c r="I273" s="6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40"/>
      <c r="H274" s="1"/>
      <c r="I274" s="6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40"/>
      <c r="H275" s="1"/>
      <c r="I275" s="6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40"/>
      <c r="H276" s="1"/>
      <c r="I276" s="6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40"/>
      <c r="H277" s="1"/>
      <c r="I277" s="6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40"/>
      <c r="H278" s="1"/>
      <c r="I278" s="6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40"/>
      <c r="H279" s="1"/>
      <c r="I279" s="6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40"/>
      <c r="H280" s="1"/>
      <c r="I280" s="6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40"/>
      <c r="H281" s="1"/>
      <c r="I281" s="6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40"/>
      <c r="H282" s="1"/>
      <c r="I282" s="6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40"/>
      <c r="H283" s="1"/>
      <c r="I283" s="6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40"/>
      <c r="H284" s="1"/>
      <c r="I284" s="6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40"/>
      <c r="H285" s="1"/>
      <c r="I285" s="6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40"/>
      <c r="H286" s="1"/>
      <c r="I286" s="6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40"/>
      <c r="H287" s="1"/>
      <c r="I287" s="6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40"/>
      <c r="H288" s="1"/>
      <c r="I288" s="6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40"/>
      <c r="H289" s="1"/>
      <c r="I289" s="6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40"/>
      <c r="H290" s="1"/>
      <c r="I290" s="6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40"/>
      <c r="H291" s="1"/>
      <c r="I291" s="6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40"/>
      <c r="H292" s="1"/>
      <c r="I292" s="6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40"/>
      <c r="H293" s="1"/>
      <c r="I293" s="6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40"/>
      <c r="H294" s="1"/>
      <c r="I294" s="6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40"/>
      <c r="H295" s="1"/>
      <c r="I295" s="6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40"/>
      <c r="H296" s="1"/>
      <c r="I296" s="6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40"/>
      <c r="H297" s="1"/>
      <c r="I297" s="6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40"/>
      <c r="H298" s="1"/>
      <c r="I298" s="6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40"/>
      <c r="H299" s="1"/>
      <c r="I299" s="6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40"/>
      <c r="H300" s="1"/>
      <c r="I300" s="6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40"/>
      <c r="H301" s="1"/>
      <c r="I301" s="6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40"/>
      <c r="H302" s="1"/>
      <c r="I302" s="6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40"/>
      <c r="H303" s="1"/>
      <c r="I303" s="6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40"/>
      <c r="H304" s="1"/>
      <c r="I304" s="6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40"/>
      <c r="H305" s="1"/>
      <c r="I305" s="6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40"/>
      <c r="H306" s="1"/>
      <c r="I306" s="6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40"/>
      <c r="H307" s="1"/>
      <c r="I307" s="6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40"/>
      <c r="H308" s="1"/>
      <c r="I308" s="6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40"/>
      <c r="H309" s="1"/>
      <c r="I309" s="6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40"/>
      <c r="H310" s="1"/>
      <c r="I310" s="6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40"/>
      <c r="H311" s="1"/>
      <c r="I311" s="6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40"/>
      <c r="H312" s="1"/>
      <c r="I312" s="6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40"/>
      <c r="H313" s="1"/>
      <c r="I313" s="6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40"/>
      <c r="H314" s="1"/>
      <c r="I314" s="6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40"/>
      <c r="H315" s="1"/>
      <c r="I315" s="6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40"/>
      <c r="H316" s="1"/>
      <c r="I316" s="6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40"/>
      <c r="H317" s="1"/>
      <c r="I317" s="6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40"/>
      <c r="H318" s="1"/>
      <c r="I318" s="6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40"/>
      <c r="H319" s="1"/>
      <c r="I319" s="6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40"/>
      <c r="H320" s="1"/>
      <c r="I320" s="6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40"/>
      <c r="H321" s="1"/>
      <c r="I321" s="6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40"/>
      <c r="H322" s="1"/>
      <c r="I322" s="6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40"/>
      <c r="H323" s="1"/>
      <c r="I323" s="6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40"/>
      <c r="H324" s="1"/>
      <c r="I324" s="6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40"/>
      <c r="H325" s="1"/>
      <c r="I325" s="6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40"/>
      <c r="H326" s="1"/>
      <c r="I326" s="6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40"/>
      <c r="H327" s="1"/>
      <c r="I327" s="6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40"/>
      <c r="H328" s="1"/>
      <c r="I328" s="6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40"/>
      <c r="H329" s="1"/>
      <c r="I329" s="6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40"/>
      <c r="H330" s="1"/>
      <c r="I330" s="6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40"/>
      <c r="H331" s="1"/>
      <c r="I331" s="6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40"/>
      <c r="H332" s="1"/>
      <c r="I332" s="6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40"/>
      <c r="H333" s="1"/>
      <c r="I333" s="6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40"/>
      <c r="H334" s="1"/>
      <c r="I334" s="6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40"/>
      <c r="H335" s="1"/>
      <c r="I335" s="6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40"/>
      <c r="H336" s="1"/>
      <c r="I336" s="6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40"/>
      <c r="H337" s="1"/>
      <c r="I337" s="6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40"/>
      <c r="H338" s="1"/>
      <c r="I338" s="6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40"/>
      <c r="H339" s="1"/>
      <c r="I339" s="6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40"/>
      <c r="H340" s="1"/>
      <c r="I340" s="6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40"/>
      <c r="H341" s="1"/>
      <c r="I341" s="6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40"/>
      <c r="H342" s="1"/>
      <c r="I342" s="6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40"/>
      <c r="H343" s="1"/>
      <c r="I343" s="6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40"/>
      <c r="H344" s="1"/>
      <c r="I344" s="6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40"/>
      <c r="H345" s="1"/>
      <c r="I345" s="6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40"/>
      <c r="H346" s="1"/>
      <c r="I346" s="6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40"/>
      <c r="H347" s="1"/>
      <c r="I347" s="6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40"/>
      <c r="H348" s="1"/>
      <c r="I348" s="6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40"/>
      <c r="H349" s="1"/>
      <c r="I349" s="6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40"/>
      <c r="H350" s="1"/>
      <c r="I350" s="6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40"/>
      <c r="H351" s="1"/>
      <c r="I351" s="6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40"/>
      <c r="H352" s="1"/>
      <c r="I352" s="6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40"/>
      <c r="H353" s="1"/>
      <c r="I353" s="6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40"/>
      <c r="H354" s="1"/>
      <c r="I354" s="6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40"/>
      <c r="H355" s="1"/>
      <c r="I355" s="6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40"/>
      <c r="H356" s="1"/>
      <c r="I356" s="6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40"/>
      <c r="H357" s="1"/>
      <c r="I357" s="6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40"/>
      <c r="H358" s="1"/>
      <c r="I358" s="6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40"/>
      <c r="H359" s="1"/>
      <c r="I359" s="6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40"/>
      <c r="H360" s="1"/>
      <c r="I360" s="6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40"/>
      <c r="H361" s="1"/>
      <c r="I361" s="6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40"/>
      <c r="H362" s="1"/>
      <c r="I362" s="6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40"/>
      <c r="H363" s="1"/>
      <c r="I363" s="6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40"/>
      <c r="H364" s="1"/>
      <c r="I364" s="6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40"/>
      <c r="H365" s="1"/>
      <c r="I365" s="6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40"/>
      <c r="H366" s="1"/>
      <c r="I366" s="6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40"/>
      <c r="H367" s="1"/>
      <c r="I367" s="6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40"/>
      <c r="H368" s="1"/>
      <c r="I368" s="6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40"/>
      <c r="H369" s="1"/>
      <c r="I369" s="6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40"/>
      <c r="H370" s="1"/>
      <c r="I370" s="6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40"/>
      <c r="H371" s="1"/>
      <c r="I371" s="6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40"/>
      <c r="H372" s="1"/>
      <c r="I372" s="6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40"/>
      <c r="H373" s="1"/>
      <c r="I373" s="6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40"/>
      <c r="H374" s="1"/>
      <c r="I374" s="6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40"/>
      <c r="H375" s="1"/>
      <c r="I375" s="6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40"/>
      <c r="H376" s="1"/>
      <c r="I376" s="6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40"/>
      <c r="H377" s="1"/>
      <c r="I377" s="6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40"/>
      <c r="H378" s="1"/>
      <c r="I378" s="6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40"/>
      <c r="H379" s="1"/>
      <c r="I379" s="6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40"/>
      <c r="H380" s="1"/>
      <c r="I380" s="6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40"/>
      <c r="H381" s="1"/>
      <c r="I381" s="6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40"/>
      <c r="H382" s="1"/>
      <c r="I382" s="6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40"/>
      <c r="H383" s="1"/>
      <c r="I383" s="6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40"/>
      <c r="H384" s="1"/>
      <c r="I384" s="6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40"/>
      <c r="H385" s="1"/>
      <c r="I385" s="6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40"/>
      <c r="H386" s="1"/>
      <c r="I386" s="6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40"/>
      <c r="H387" s="1"/>
      <c r="I387" s="6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40"/>
      <c r="H388" s="1"/>
      <c r="I388" s="6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40"/>
      <c r="H389" s="1"/>
      <c r="I389" s="6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40"/>
      <c r="H390" s="1"/>
      <c r="I390" s="6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40"/>
      <c r="H391" s="1"/>
      <c r="I391" s="6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40"/>
      <c r="H392" s="1"/>
      <c r="I392" s="6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40"/>
      <c r="H393" s="1"/>
      <c r="I393" s="6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40"/>
      <c r="H394" s="1"/>
      <c r="I394" s="6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40"/>
      <c r="H395" s="1"/>
      <c r="I395" s="6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40"/>
      <c r="H396" s="1"/>
      <c r="I396" s="6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40"/>
      <c r="H397" s="1"/>
      <c r="I397" s="6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40"/>
      <c r="H398" s="1"/>
      <c r="I398" s="6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40"/>
      <c r="H399" s="1"/>
      <c r="I399" s="6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40"/>
      <c r="H400" s="1"/>
      <c r="I400" s="6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40"/>
      <c r="H401" s="1"/>
      <c r="I401" s="6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40"/>
      <c r="H402" s="1"/>
      <c r="I402" s="6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40"/>
      <c r="H403" s="1"/>
      <c r="I403" s="6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40"/>
      <c r="H404" s="1"/>
      <c r="I404" s="6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40"/>
      <c r="H405" s="1"/>
      <c r="I405" s="6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40"/>
      <c r="H406" s="1"/>
      <c r="I406" s="6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40"/>
      <c r="H407" s="1"/>
      <c r="I407" s="6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40"/>
      <c r="H408" s="1"/>
      <c r="I408" s="6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40"/>
      <c r="H409" s="1"/>
      <c r="I409" s="6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40"/>
      <c r="H410" s="1"/>
      <c r="I410" s="6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40"/>
      <c r="H411" s="1"/>
      <c r="I411" s="6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40"/>
      <c r="H412" s="1"/>
      <c r="I412" s="6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40"/>
      <c r="H413" s="1"/>
      <c r="I413" s="6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40"/>
      <c r="H414" s="1"/>
      <c r="I414" s="6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40"/>
      <c r="H415" s="1"/>
      <c r="I415" s="6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40"/>
      <c r="H416" s="1"/>
      <c r="I416" s="6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40"/>
      <c r="H417" s="1"/>
      <c r="I417" s="6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40"/>
      <c r="H418" s="1"/>
      <c r="I418" s="6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40"/>
      <c r="H419" s="1"/>
      <c r="I419" s="6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40"/>
      <c r="H420" s="1"/>
      <c r="I420" s="6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40"/>
      <c r="H421" s="1"/>
      <c r="I421" s="6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40"/>
      <c r="H422" s="1"/>
      <c r="I422" s="6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40"/>
      <c r="H423" s="1"/>
      <c r="I423" s="6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40"/>
      <c r="H424" s="1"/>
      <c r="I424" s="6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40"/>
      <c r="H425" s="1"/>
      <c r="I425" s="6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40"/>
      <c r="H426" s="1"/>
      <c r="I426" s="6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40"/>
      <c r="H427" s="1"/>
      <c r="I427" s="6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40"/>
      <c r="H428" s="1"/>
      <c r="I428" s="6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40"/>
      <c r="H429" s="1"/>
      <c r="I429" s="6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40"/>
      <c r="H430" s="1"/>
      <c r="I430" s="6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40"/>
      <c r="H431" s="1"/>
      <c r="I431" s="6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40"/>
      <c r="H432" s="1"/>
      <c r="I432" s="6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40"/>
      <c r="H433" s="1"/>
      <c r="I433" s="6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40"/>
      <c r="H434" s="1"/>
      <c r="I434" s="6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40"/>
      <c r="H435" s="1"/>
      <c r="I435" s="6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40"/>
      <c r="H436" s="1"/>
      <c r="I436" s="6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40"/>
      <c r="H437" s="1"/>
      <c r="I437" s="6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40"/>
      <c r="H438" s="1"/>
      <c r="I438" s="6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40"/>
      <c r="H439" s="1"/>
      <c r="I439" s="6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40"/>
      <c r="H440" s="1"/>
      <c r="I440" s="6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40"/>
      <c r="H441" s="1"/>
      <c r="I441" s="6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40"/>
      <c r="H442" s="1"/>
      <c r="I442" s="6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40"/>
      <c r="H443" s="1"/>
      <c r="I443" s="6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40"/>
      <c r="H444" s="1"/>
      <c r="I444" s="6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40"/>
      <c r="H445" s="1"/>
      <c r="I445" s="6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40"/>
      <c r="H446" s="1"/>
      <c r="I446" s="6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40"/>
      <c r="H447" s="1"/>
      <c r="I447" s="6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40"/>
      <c r="H448" s="1"/>
      <c r="I448" s="6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40"/>
      <c r="H449" s="1"/>
      <c r="I449" s="6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40"/>
      <c r="H450" s="1"/>
      <c r="I450" s="6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40"/>
      <c r="H451" s="1"/>
      <c r="I451" s="6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40"/>
      <c r="H452" s="1"/>
      <c r="I452" s="6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40"/>
      <c r="H453" s="1"/>
      <c r="I453" s="6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40"/>
      <c r="H454" s="1"/>
      <c r="I454" s="6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40"/>
      <c r="H455" s="1"/>
      <c r="I455" s="6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40"/>
      <c r="H456" s="1"/>
      <c r="I456" s="6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40"/>
      <c r="H457" s="1"/>
      <c r="I457" s="6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40"/>
      <c r="H458" s="1"/>
      <c r="I458" s="6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40"/>
      <c r="H459" s="1"/>
      <c r="I459" s="6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40"/>
      <c r="H460" s="1"/>
      <c r="I460" s="6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40"/>
      <c r="H461" s="1"/>
      <c r="I461" s="6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40"/>
      <c r="H462" s="1"/>
      <c r="I462" s="6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40"/>
      <c r="H463" s="1"/>
      <c r="I463" s="6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40"/>
      <c r="H464" s="1"/>
      <c r="I464" s="6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40"/>
      <c r="H465" s="1"/>
      <c r="I465" s="6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40"/>
      <c r="H466" s="1"/>
      <c r="I466" s="6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40"/>
      <c r="H467" s="1"/>
      <c r="I467" s="6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40"/>
      <c r="H468" s="1"/>
      <c r="I468" s="6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40"/>
      <c r="H469" s="1"/>
      <c r="I469" s="6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40"/>
      <c r="H470" s="1"/>
      <c r="I470" s="6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40"/>
      <c r="H471" s="1"/>
      <c r="I471" s="6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40"/>
      <c r="H472" s="1"/>
      <c r="I472" s="6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40"/>
      <c r="H473" s="1"/>
      <c r="I473" s="6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40"/>
      <c r="H474" s="1"/>
      <c r="I474" s="6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40"/>
      <c r="H475" s="1"/>
      <c r="I475" s="6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40"/>
      <c r="H476" s="1"/>
      <c r="I476" s="6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40"/>
      <c r="H477" s="1"/>
      <c r="I477" s="6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40"/>
      <c r="H478" s="1"/>
      <c r="I478" s="6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40"/>
      <c r="H479" s="1"/>
      <c r="I479" s="6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40"/>
      <c r="H480" s="1"/>
      <c r="I480" s="6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40"/>
      <c r="H481" s="1"/>
      <c r="I481" s="6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40"/>
      <c r="H482" s="1"/>
      <c r="I482" s="6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40"/>
      <c r="H483" s="1"/>
      <c r="I483" s="6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40"/>
      <c r="H484" s="1"/>
      <c r="I484" s="6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40"/>
      <c r="H485" s="1"/>
      <c r="I485" s="6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40"/>
      <c r="H486" s="1"/>
      <c r="I486" s="6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40"/>
      <c r="H487" s="1"/>
      <c r="I487" s="6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40"/>
      <c r="H488" s="1"/>
      <c r="I488" s="6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40"/>
      <c r="H489" s="1"/>
      <c r="I489" s="6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40"/>
      <c r="H490" s="1"/>
      <c r="I490" s="6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40"/>
      <c r="H491" s="1"/>
      <c r="I491" s="6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40"/>
      <c r="H492" s="1"/>
      <c r="I492" s="6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40"/>
      <c r="H493" s="1"/>
      <c r="I493" s="6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40"/>
      <c r="H494" s="1"/>
      <c r="I494" s="6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40"/>
      <c r="H495" s="1"/>
      <c r="I495" s="6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40"/>
      <c r="H496" s="1"/>
      <c r="I496" s="6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40"/>
      <c r="H497" s="1"/>
      <c r="I497" s="6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</sheetData>
  <autoFilter ref="A3:AD42" xr:uid="{B41DC623-45AF-4F1B-A7F2-C555381ECB54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2024-12-09T12:10:31Z</dcterms:created>
  <dcterms:modified xsi:type="dcterms:W3CDTF">2024-12-11T11:33:22Z</dcterms:modified>
</cp:coreProperties>
</file>