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0,24 Симф Ост\"/>
    </mc:Choice>
  </mc:AlternateContent>
  <xr:revisionPtr revIDLastSave="0" documentId="13_ncr:1_{71CE4770-D209-4D30-8785-5B47EBC8267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36" i="1"/>
  <c r="V40" i="1"/>
  <c r="V44" i="1"/>
  <c r="V96" i="1"/>
  <c r="V98" i="1"/>
  <c r="V100" i="1"/>
  <c r="V102" i="1"/>
  <c r="V104" i="1"/>
  <c r="U8" i="1"/>
  <c r="U10" i="1"/>
  <c r="U12" i="1"/>
  <c r="U14" i="1"/>
  <c r="U16" i="1"/>
  <c r="U18" i="1"/>
  <c r="U20" i="1"/>
  <c r="U22" i="1"/>
  <c r="U24" i="1"/>
  <c r="U26" i="1"/>
  <c r="U28" i="1"/>
  <c r="U30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U32" i="1" s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U94" i="1" s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7" i="1"/>
  <c r="V7" i="1" s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J60" i="1" s="1"/>
  <c r="I61" i="1"/>
  <c r="J61" i="1" s="1"/>
  <c r="I62" i="1"/>
  <c r="J62" i="1" s="1"/>
  <c r="I63" i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I72" i="1"/>
  <c r="J72" i="1" s="1"/>
  <c r="I73" i="1"/>
  <c r="J73" i="1" s="1"/>
  <c r="I74" i="1"/>
  <c r="J74" i="1" s="1"/>
  <c r="I75" i="1"/>
  <c r="I76" i="1"/>
  <c r="J76" i="1" s="1"/>
  <c r="I77" i="1"/>
  <c r="J77" i="1" s="1"/>
  <c r="I78" i="1"/>
  <c r="J78" i="1" s="1"/>
  <c r="I79" i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I92" i="1"/>
  <c r="J92" i="1" s="1"/>
  <c r="I93" i="1"/>
  <c r="J93" i="1" s="1"/>
  <c r="I94" i="1"/>
  <c r="J94" i="1" s="1"/>
  <c r="I95" i="1"/>
  <c r="I96" i="1"/>
  <c r="J96" i="1" s="1"/>
  <c r="I97" i="1"/>
  <c r="J97" i="1" s="1"/>
  <c r="I98" i="1"/>
  <c r="J98" i="1" s="1"/>
  <c r="I99" i="1"/>
  <c r="I100" i="1"/>
  <c r="J100" i="1" s="1"/>
  <c r="I101" i="1"/>
  <c r="J101" i="1" s="1"/>
  <c r="I102" i="1"/>
  <c r="J102" i="1" s="1"/>
  <c r="I103" i="1"/>
  <c r="I104" i="1"/>
  <c r="J104" i="1" s="1"/>
  <c r="I7" i="1"/>
  <c r="J7" i="1" s="1"/>
  <c r="U93" i="1" l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31" i="1"/>
  <c r="U29" i="1"/>
  <c r="U27" i="1"/>
  <c r="U25" i="1"/>
  <c r="U23" i="1"/>
  <c r="U21" i="1"/>
  <c r="U19" i="1"/>
  <c r="U17" i="1"/>
  <c r="U15" i="1"/>
  <c r="U13" i="1"/>
  <c r="U11" i="1"/>
  <c r="U9" i="1"/>
  <c r="V32" i="1"/>
  <c r="U47" i="1"/>
  <c r="V94" i="1"/>
  <c r="X6" i="1"/>
  <c r="Y6" i="1"/>
  <c r="Z6" i="1"/>
  <c r="AA6" i="1"/>
  <c r="AB6" i="1"/>
  <c r="W6" i="1"/>
  <c r="J6" i="1"/>
  <c r="K6" i="1"/>
  <c r="L6" i="1"/>
  <c r="M6" i="1"/>
  <c r="N6" i="1"/>
  <c r="O6" i="1"/>
  <c r="P6" i="1"/>
  <c r="Q6" i="1"/>
  <c r="R6" i="1"/>
  <c r="S6" i="1"/>
  <c r="T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F6" i="1"/>
  <c r="E6" i="1"/>
  <c r="AF7" i="1" l="1"/>
  <c r="AE7" i="1"/>
  <c r="AF103" i="1"/>
  <c r="AE103" i="1"/>
  <c r="AF101" i="1"/>
  <c r="AE101" i="1"/>
  <c r="AF99" i="1"/>
  <c r="AE99" i="1"/>
  <c r="AF97" i="1"/>
  <c r="AE97" i="1"/>
  <c r="AF95" i="1"/>
  <c r="AE95" i="1"/>
  <c r="AF93" i="1"/>
  <c r="AE93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E77" i="1"/>
  <c r="AF77" i="1"/>
  <c r="AF75" i="1"/>
  <c r="AE75" i="1"/>
  <c r="AE73" i="1"/>
  <c r="AF73" i="1"/>
  <c r="AF71" i="1"/>
  <c r="AE71" i="1"/>
  <c r="AE69" i="1"/>
  <c r="AF69" i="1"/>
  <c r="AF67" i="1"/>
  <c r="AE67" i="1"/>
  <c r="AE65" i="1"/>
  <c r="AF65" i="1"/>
  <c r="AF63" i="1"/>
  <c r="AE63" i="1"/>
  <c r="AE61" i="1"/>
  <c r="AF61" i="1"/>
  <c r="AF59" i="1"/>
  <c r="AE59" i="1"/>
  <c r="AE57" i="1"/>
  <c r="AF57" i="1"/>
  <c r="AF55" i="1"/>
  <c r="AE55" i="1"/>
  <c r="AE53" i="1"/>
  <c r="AF53" i="1"/>
  <c r="AF51" i="1"/>
  <c r="AE51" i="1"/>
  <c r="AE49" i="1"/>
  <c r="AF49" i="1"/>
  <c r="AF47" i="1"/>
  <c r="AE47" i="1"/>
  <c r="AE45" i="1"/>
  <c r="AF45" i="1"/>
  <c r="AF43" i="1"/>
  <c r="AE43" i="1"/>
  <c r="AE41" i="1"/>
  <c r="AF41" i="1"/>
  <c r="AF39" i="1"/>
  <c r="AE39" i="1"/>
  <c r="AE37" i="1"/>
  <c r="AF37" i="1"/>
  <c r="AF35" i="1"/>
  <c r="AE35" i="1"/>
  <c r="AE33" i="1"/>
  <c r="AF33" i="1"/>
  <c r="AF31" i="1"/>
  <c r="AE31" i="1"/>
  <c r="AE29" i="1"/>
  <c r="AF29" i="1"/>
  <c r="AF27" i="1"/>
  <c r="AE27" i="1"/>
  <c r="AE25" i="1"/>
  <c r="AF25" i="1"/>
  <c r="AF23" i="1"/>
  <c r="AE23" i="1"/>
  <c r="AE21" i="1"/>
  <c r="AF21" i="1"/>
  <c r="AF19" i="1"/>
  <c r="AE19" i="1"/>
  <c r="AE17" i="1"/>
  <c r="AF17" i="1"/>
  <c r="AF15" i="1"/>
  <c r="AE15" i="1"/>
  <c r="AE13" i="1"/>
  <c r="AF13" i="1"/>
  <c r="AF11" i="1"/>
  <c r="AE11" i="1"/>
  <c r="AE9" i="1"/>
  <c r="AF9" i="1"/>
  <c r="AF104" i="1"/>
  <c r="AE104" i="1"/>
  <c r="AF102" i="1"/>
  <c r="AE102" i="1"/>
  <c r="AF100" i="1"/>
  <c r="AE100" i="1"/>
  <c r="AF98" i="1"/>
  <c r="AE98" i="1"/>
  <c r="AF96" i="1"/>
  <c r="AE96" i="1"/>
  <c r="AF94" i="1"/>
  <c r="AE94" i="1"/>
  <c r="AF92" i="1"/>
  <c r="AE92" i="1"/>
  <c r="AF90" i="1"/>
  <c r="AE90" i="1"/>
  <c r="AF88" i="1"/>
  <c r="AE88" i="1"/>
  <c r="AF86" i="1"/>
  <c r="AE86" i="1"/>
  <c r="AF84" i="1"/>
  <c r="AE84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70" i="1"/>
  <c r="AE70" i="1"/>
  <c r="AF68" i="1"/>
  <c r="AE68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AE6" i="1" l="1"/>
  <c r="AF6" i="1"/>
</calcChain>
</file>

<file path=xl/sharedStrings.xml><?xml version="1.0" encoding="utf-8"?>
<sst xmlns="http://schemas.openxmlformats.org/spreadsheetml/2006/main" count="244" uniqueCount="133">
  <si>
    <t>Период: 14.10.2024 - 21.10.2024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</si>
  <si>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</si>
  <si>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</si>
  <si>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</si>
  <si>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</si>
  <si>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</si>
  <si>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</si>
  <si>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</si>
  <si>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</si>
  <si>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</si>
  <si>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</si>
  <si>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</si>
  <si>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</si>
  <si>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</si>
  <si>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</si>
  <si>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</si>
  <si>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</si>
  <si>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</si>
  <si>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</si>
  <si>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</si>
  <si>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</si>
  <si>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</si>
  <si>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</si>
  <si>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</si>
  <si>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</si>
  <si>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</si>
  <si>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</si>
  <si>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</si>
  <si>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</si>
  <si>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</si>
  <si>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</si>
  <si>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</si>
  <si>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</si>
  <si>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</si>
  <si>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</si>
  <si>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</si>
  <si>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</si>
  <si>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</si>
  <si>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</si>
  <si>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</si>
  <si>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</si>
  <si>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</si>
  <si>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</si>
  <si>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</si>
  <si>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</si>
  <si>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</si>
  <si>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</si>
  <si>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</si>
  <si>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</si>
  <si>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</si>
  <si>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</si>
  <si>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</si>
  <si>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</si>
  <si>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</si>
  <si>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</si>
  <si>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</si>
  <si>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</si>
  <si>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</si>
  <si>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</si>
  <si>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</si>
  <si>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</si>
  <si>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</si>
  <si>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</si>
  <si>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</si>
  <si>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</si>
  <si>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</si>
  <si>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</si>
  <si>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</si>
  <si>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</si>
  <si>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</si>
  <si>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</si>
  <si>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</si>
  <si>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</si>
  <si>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</si>
  <si>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</si>
  <si>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</si>
  <si>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</si>
  <si>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</si>
  <si>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</si>
  <si>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</si>
  <si>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</si>
  <si>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</si>
  <si>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</si>
  <si>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</si>
  <si>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</si>
  <si>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</si>
  <si>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</si>
  <si>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</si>
  <si>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</si>
  <si>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</si>
  <si>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</si>
  <si>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</si>
  <si>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</si>
  <si>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</si>
  <si>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</si>
  <si>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</si>
  <si>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</si>
  <si>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</si>
  <si>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</si>
  <si>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</si>
  <si>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</si>
  <si>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</si>
  <si>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4903 КРАКОВСКАЯ п/к н/о мгс_30с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</si>
  <si>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</si>
  <si>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</si>
  <si>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</si>
  <si>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</si>
  <si>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</si>
  <si>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</si>
  <si>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</si>
  <si>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</si>
  <si>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</si>
  <si>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</si>
  <si>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</si>
  <si>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</si>
  <si>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</si>
  <si>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</si>
  <si>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</si>
  <si>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</si>
  <si>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</si>
  <si>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</si>
  <si>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22,10,</t>
  </si>
  <si>
    <t>23,10,</t>
  </si>
  <si>
    <t>24,10,</t>
  </si>
  <si>
    <t>25,10,</t>
  </si>
  <si>
    <t>26,10,</t>
  </si>
  <si>
    <t>26,10гр</t>
  </si>
  <si>
    <t>04,10,</t>
  </si>
  <si>
    <t>11,10,</t>
  </si>
  <si>
    <t>18,10,</t>
  </si>
  <si>
    <t>19,10,</t>
  </si>
  <si>
    <t>17т</t>
  </si>
  <si>
    <t>4,8т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</si>
</sst>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10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11.10.2024 - 18.10.2024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18,10,</v>
          </cell>
          <cell r="L5" t="str">
            <v>19,10,</v>
          </cell>
          <cell r="M5" t="str">
            <v>22,10,</v>
          </cell>
          <cell r="Q5" t="str">
            <v>23,10,</v>
          </cell>
          <cell r="R5" t="str">
            <v>24,10,</v>
          </cell>
          <cell r="T5" t="str">
            <v>25,10,</v>
          </cell>
          <cell r="Y5" t="str">
            <v>27,09,</v>
          </cell>
          <cell r="Z5" t="str">
            <v>04,10,</v>
          </cell>
          <cell r="AA5" t="str">
            <v>11,10,</v>
          </cell>
          <cell r="AB5" t="str">
            <v>18,10,</v>
          </cell>
        </row>
        <row r="6">
          <cell r="E6">
            <v>86829.838000000018</v>
          </cell>
          <cell r="F6">
            <v>77461.503999999972</v>
          </cell>
          <cell r="I6">
            <v>87992.724000000002</v>
          </cell>
          <cell r="J6">
            <v>-1162.886</v>
          </cell>
          <cell r="K6">
            <v>17305</v>
          </cell>
          <cell r="L6">
            <v>8750</v>
          </cell>
          <cell r="M6">
            <v>5530</v>
          </cell>
          <cell r="N6">
            <v>-3150</v>
          </cell>
          <cell r="O6">
            <v>0</v>
          </cell>
          <cell r="P6">
            <v>0</v>
          </cell>
          <cell r="Q6">
            <v>6270</v>
          </cell>
          <cell r="R6">
            <v>10640</v>
          </cell>
          <cell r="S6">
            <v>17365.967599999996</v>
          </cell>
          <cell r="T6">
            <v>15054</v>
          </cell>
          <cell r="W6">
            <v>0</v>
          </cell>
          <cell r="X6">
            <v>0</v>
          </cell>
          <cell r="Y6">
            <v>16802.936000000002</v>
          </cell>
          <cell r="Z6">
            <v>16007.3968</v>
          </cell>
          <cell r="AA6">
            <v>18415.954000000002</v>
          </cell>
          <cell r="AB6">
            <v>17448.003000000004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67.8</v>
          </cell>
          <cell r="E7">
            <v>18.765999999999998</v>
          </cell>
          <cell r="F7">
            <v>49.033999999999999</v>
          </cell>
          <cell r="G7">
            <v>1</v>
          </cell>
          <cell r="H7" t="e">
            <v>#N/A</v>
          </cell>
          <cell r="I7">
            <v>12.3</v>
          </cell>
          <cell r="J7">
            <v>6.4659999999999975</v>
          </cell>
          <cell r="K7">
            <v>0</v>
          </cell>
          <cell r="L7">
            <v>0</v>
          </cell>
          <cell r="M7">
            <v>0</v>
          </cell>
          <cell r="S7">
            <v>3.7531999999999996</v>
          </cell>
          <cell r="U7">
            <v>13.064584887562614</v>
          </cell>
          <cell r="V7">
            <v>13.064584887562614</v>
          </cell>
          <cell r="Y7">
            <v>0</v>
          </cell>
          <cell r="Z7">
            <v>8.008799999999999</v>
          </cell>
          <cell r="AA7">
            <v>6.4184000000000001</v>
          </cell>
          <cell r="AB7">
            <v>2.5910000000000002</v>
          </cell>
          <cell r="AC7" t="str">
            <v>увел</v>
          </cell>
          <cell r="AD7" t="str">
            <v>увел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212</v>
          </cell>
          <cell r="D8">
            <v>370</v>
          </cell>
          <cell r="E8">
            <v>311</v>
          </cell>
          <cell r="F8">
            <v>263</v>
          </cell>
          <cell r="G8">
            <v>0.4</v>
          </cell>
          <cell r="H8">
            <v>60</v>
          </cell>
          <cell r="I8">
            <v>319</v>
          </cell>
          <cell r="J8">
            <v>-8</v>
          </cell>
          <cell r="K8">
            <v>80</v>
          </cell>
          <cell r="L8">
            <v>0</v>
          </cell>
          <cell r="M8">
            <v>40</v>
          </cell>
          <cell r="R8">
            <v>40</v>
          </cell>
          <cell r="S8">
            <v>62.2</v>
          </cell>
          <cell r="T8">
            <v>40</v>
          </cell>
          <cell r="U8">
            <v>7.4437299035369771</v>
          </cell>
          <cell r="V8">
            <v>4.228295819935691</v>
          </cell>
          <cell r="Y8">
            <v>63.2</v>
          </cell>
          <cell r="Z8">
            <v>68.599999999999994</v>
          </cell>
          <cell r="AA8">
            <v>65.2</v>
          </cell>
          <cell r="AB8">
            <v>52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54</v>
          </cell>
          <cell r="D9">
            <v>175</v>
          </cell>
          <cell r="E9">
            <v>101</v>
          </cell>
          <cell r="F9">
            <v>112</v>
          </cell>
          <cell r="G9">
            <v>0.25</v>
          </cell>
          <cell r="H9">
            <v>120</v>
          </cell>
          <cell r="I9">
            <v>114</v>
          </cell>
          <cell r="J9">
            <v>-13</v>
          </cell>
          <cell r="K9">
            <v>0</v>
          </cell>
          <cell r="L9">
            <v>0</v>
          </cell>
          <cell r="M9">
            <v>0</v>
          </cell>
          <cell r="R9">
            <v>40</v>
          </cell>
          <cell r="S9">
            <v>20.2</v>
          </cell>
          <cell r="U9">
            <v>7.5247524752475252</v>
          </cell>
          <cell r="V9">
            <v>5.544554455445545</v>
          </cell>
          <cell r="Y9">
            <v>13.8</v>
          </cell>
          <cell r="Z9">
            <v>15.4</v>
          </cell>
          <cell r="AA9">
            <v>22</v>
          </cell>
          <cell r="AB9">
            <v>25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1003.261</v>
          </cell>
          <cell r="D10">
            <v>2004.5450000000001</v>
          </cell>
          <cell r="E10">
            <v>1408.549</v>
          </cell>
          <cell r="F10">
            <v>1581.0519999999999</v>
          </cell>
          <cell r="G10">
            <v>1</v>
          </cell>
          <cell r="H10">
            <v>45</v>
          </cell>
          <cell r="I10">
            <v>1404.3</v>
          </cell>
          <cell r="J10">
            <v>4.2490000000000236</v>
          </cell>
          <cell r="K10">
            <v>300</v>
          </cell>
          <cell r="L10">
            <v>0</v>
          </cell>
          <cell r="M10">
            <v>0</v>
          </cell>
          <cell r="N10">
            <v>-100</v>
          </cell>
          <cell r="S10">
            <v>281.70979999999997</v>
          </cell>
          <cell r="T10">
            <v>300</v>
          </cell>
          <cell r="U10">
            <v>7.3872190459827802</v>
          </cell>
          <cell r="V10">
            <v>5.6123429145879911</v>
          </cell>
          <cell r="Y10">
            <v>376.30100000000004</v>
          </cell>
          <cell r="Z10">
            <v>345.3888</v>
          </cell>
          <cell r="AA10">
            <v>349.19499999999999</v>
          </cell>
          <cell r="AB10">
            <v>360.12400000000002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1583.893</v>
          </cell>
          <cell r="D11">
            <v>2318.5639999999999</v>
          </cell>
          <cell r="E11">
            <v>2097.1799999999998</v>
          </cell>
          <cell r="F11">
            <v>1562.6859999999999</v>
          </cell>
          <cell r="G11">
            <v>1</v>
          </cell>
          <cell r="H11">
            <v>60</v>
          </cell>
          <cell r="I11">
            <v>2061</v>
          </cell>
          <cell r="J11">
            <v>36.179999999999836</v>
          </cell>
          <cell r="K11">
            <v>150</v>
          </cell>
          <cell r="L11">
            <v>700</v>
          </cell>
          <cell r="M11">
            <v>350</v>
          </cell>
          <cell r="N11">
            <v>-150</v>
          </cell>
          <cell r="Q11">
            <v>100</v>
          </cell>
          <cell r="R11">
            <v>280</v>
          </cell>
          <cell r="S11">
            <v>419.43599999999998</v>
          </cell>
          <cell r="T11">
            <v>150</v>
          </cell>
          <cell r="U11">
            <v>7.492647269190055</v>
          </cell>
          <cell r="V11">
            <v>3.7256840137708731</v>
          </cell>
          <cell r="Y11">
            <v>388.42520000000002</v>
          </cell>
          <cell r="Z11">
            <v>379.56700000000001</v>
          </cell>
          <cell r="AA11">
            <v>399.28139999999996</v>
          </cell>
          <cell r="AB11">
            <v>402.202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63.118000000000002</v>
          </cell>
          <cell r="D12">
            <v>66.813000000000002</v>
          </cell>
          <cell r="E12">
            <v>68.396000000000001</v>
          </cell>
          <cell r="F12">
            <v>58.579000000000001</v>
          </cell>
          <cell r="G12">
            <v>1</v>
          </cell>
          <cell r="H12">
            <v>120</v>
          </cell>
          <cell r="I12">
            <v>64.8</v>
          </cell>
          <cell r="J12">
            <v>3.5960000000000036</v>
          </cell>
          <cell r="K12">
            <v>0</v>
          </cell>
          <cell r="L12">
            <v>30</v>
          </cell>
          <cell r="M12">
            <v>0</v>
          </cell>
          <cell r="S12">
            <v>13.6792</v>
          </cell>
          <cell r="T12">
            <v>20</v>
          </cell>
          <cell r="U12">
            <v>7.9375255862915965</v>
          </cell>
          <cell r="V12">
            <v>4.2823410725773439</v>
          </cell>
          <cell r="Y12">
            <v>12.1008</v>
          </cell>
          <cell r="Z12">
            <v>10.815799999999999</v>
          </cell>
          <cell r="AA12">
            <v>9.0182000000000002</v>
          </cell>
          <cell r="AB12">
            <v>24.623000000000001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3.3000000000000002E-2</v>
          </cell>
          <cell r="D13">
            <v>34.786000000000001</v>
          </cell>
          <cell r="E13">
            <v>2.6459999999999999</v>
          </cell>
          <cell r="F13">
            <v>29.463000000000001</v>
          </cell>
          <cell r="G13">
            <v>1</v>
          </cell>
          <cell r="H13">
            <v>60</v>
          </cell>
          <cell r="I13">
            <v>4.2</v>
          </cell>
          <cell r="J13">
            <v>-1.5540000000000003</v>
          </cell>
          <cell r="K13">
            <v>10</v>
          </cell>
          <cell r="L13">
            <v>10</v>
          </cell>
          <cell r="M13">
            <v>0</v>
          </cell>
          <cell r="S13">
            <v>0.5292</v>
          </cell>
          <cell r="U13">
            <v>93.467498110355251</v>
          </cell>
          <cell r="V13">
            <v>55.674603174603178</v>
          </cell>
          <cell r="Y13">
            <v>0.53360000000000007</v>
          </cell>
          <cell r="Z13">
            <v>1.3826000000000001</v>
          </cell>
          <cell r="AA13">
            <v>7.798</v>
          </cell>
          <cell r="AB13">
            <v>0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72.117999999999995</v>
          </cell>
          <cell r="D14">
            <v>132.91800000000001</v>
          </cell>
          <cell r="E14">
            <v>119.252</v>
          </cell>
          <cell r="F14">
            <v>84.433999999999997</v>
          </cell>
          <cell r="G14">
            <v>1</v>
          </cell>
          <cell r="H14">
            <v>60</v>
          </cell>
          <cell r="I14">
            <v>114.05</v>
          </cell>
          <cell r="J14">
            <v>5.2019999999999982</v>
          </cell>
          <cell r="K14">
            <v>30</v>
          </cell>
          <cell r="L14">
            <v>0</v>
          </cell>
          <cell r="M14">
            <v>10</v>
          </cell>
          <cell r="Q14">
            <v>20</v>
          </cell>
          <cell r="R14">
            <v>20</v>
          </cell>
          <cell r="S14">
            <v>23.8504</v>
          </cell>
          <cell r="T14">
            <v>20</v>
          </cell>
          <cell r="U14">
            <v>7.7329520678898467</v>
          </cell>
          <cell r="V14">
            <v>3.5401502700164356</v>
          </cell>
          <cell r="Y14">
            <v>24.871400000000001</v>
          </cell>
          <cell r="Z14">
            <v>23.489799999999999</v>
          </cell>
          <cell r="AA14">
            <v>23.930799999999998</v>
          </cell>
          <cell r="AB14">
            <v>28.173999999999999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17</v>
          </cell>
          <cell r="D15">
            <v>245</v>
          </cell>
          <cell r="E15">
            <v>127</v>
          </cell>
          <cell r="F15">
            <v>123</v>
          </cell>
          <cell r="G15">
            <v>0.3</v>
          </cell>
          <cell r="H15">
            <v>45</v>
          </cell>
          <cell r="I15">
            <v>133</v>
          </cell>
          <cell r="J15">
            <v>-6</v>
          </cell>
          <cell r="K15">
            <v>40</v>
          </cell>
          <cell r="L15">
            <v>40</v>
          </cell>
          <cell r="M15">
            <v>0</v>
          </cell>
          <cell r="S15">
            <v>25.4</v>
          </cell>
          <cell r="U15">
            <v>7.9921259842519685</v>
          </cell>
          <cell r="V15">
            <v>4.8425196850393704</v>
          </cell>
          <cell r="Y15">
            <v>12</v>
          </cell>
          <cell r="Z15">
            <v>24.4</v>
          </cell>
          <cell r="AA15">
            <v>10.6</v>
          </cell>
          <cell r="AB15">
            <v>19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53</v>
          </cell>
          <cell r="D16">
            <v>275</v>
          </cell>
          <cell r="E16">
            <v>185</v>
          </cell>
          <cell r="F16">
            <v>139</v>
          </cell>
          <cell r="G16">
            <v>7.0000000000000007E-2</v>
          </cell>
          <cell r="H16">
            <v>120</v>
          </cell>
          <cell r="I16">
            <v>185</v>
          </cell>
          <cell r="J16">
            <v>0</v>
          </cell>
          <cell r="K16">
            <v>40</v>
          </cell>
          <cell r="L16">
            <v>0</v>
          </cell>
          <cell r="M16">
            <v>80</v>
          </cell>
          <cell r="S16">
            <v>37</v>
          </cell>
          <cell r="T16">
            <v>40</v>
          </cell>
          <cell r="U16">
            <v>8.0810810810810807</v>
          </cell>
          <cell r="V16">
            <v>3.7567567567567566</v>
          </cell>
          <cell r="Y16">
            <v>10</v>
          </cell>
          <cell r="Z16">
            <v>24</v>
          </cell>
          <cell r="AA16">
            <v>24.8</v>
          </cell>
          <cell r="AB16">
            <v>13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328.12599999999998</v>
          </cell>
          <cell r="D17">
            <v>653.21100000000001</v>
          </cell>
          <cell r="E17">
            <v>593.88699999999994</v>
          </cell>
          <cell r="F17">
            <v>327.05599999999998</v>
          </cell>
          <cell r="G17">
            <v>1</v>
          </cell>
          <cell r="H17">
            <v>60</v>
          </cell>
          <cell r="I17">
            <v>561.75</v>
          </cell>
          <cell r="J17">
            <v>32.136999999999944</v>
          </cell>
          <cell r="K17">
            <v>100</v>
          </cell>
          <cell r="L17">
            <v>100</v>
          </cell>
          <cell r="M17">
            <v>100</v>
          </cell>
          <cell r="Q17">
            <v>100</v>
          </cell>
          <cell r="R17">
            <v>100</v>
          </cell>
          <cell r="S17">
            <v>118.77739999999999</v>
          </cell>
          <cell r="T17">
            <v>100</v>
          </cell>
          <cell r="U17">
            <v>7.8049864704901788</v>
          </cell>
          <cell r="V17">
            <v>2.7535204508601807</v>
          </cell>
          <cell r="Y17">
            <v>110.11880000000001</v>
          </cell>
          <cell r="Z17">
            <v>105.373</v>
          </cell>
          <cell r="AA17">
            <v>106.78740000000001</v>
          </cell>
          <cell r="AB17">
            <v>144.441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3.403</v>
          </cell>
          <cell r="D18">
            <v>21.445</v>
          </cell>
          <cell r="E18">
            <v>8.5830000000000002</v>
          </cell>
          <cell r="F18">
            <v>14.29</v>
          </cell>
          <cell r="G18">
            <v>1</v>
          </cell>
          <cell r="H18" t="e">
            <v>#N/A</v>
          </cell>
          <cell r="I18">
            <v>3.4</v>
          </cell>
          <cell r="J18">
            <v>5.1829999999999998</v>
          </cell>
          <cell r="K18">
            <v>10</v>
          </cell>
          <cell r="L18">
            <v>0</v>
          </cell>
          <cell r="M18">
            <v>0</v>
          </cell>
          <cell r="S18">
            <v>1.7166000000000001</v>
          </cell>
          <cell r="U18">
            <v>14.150064080158451</v>
          </cell>
          <cell r="V18">
            <v>8.3245951299079568</v>
          </cell>
          <cell r="Y18">
            <v>0</v>
          </cell>
          <cell r="Z18">
            <v>0.46679999999999999</v>
          </cell>
          <cell r="AA18">
            <v>2.9332000000000003</v>
          </cell>
          <cell r="AB18">
            <v>0</v>
          </cell>
          <cell r="AC18" t="str">
            <v>увел</v>
          </cell>
          <cell r="AD18" t="str">
            <v>увел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397</v>
          </cell>
          <cell r="D19">
            <v>1140</v>
          </cell>
          <cell r="E19">
            <v>571</v>
          </cell>
          <cell r="F19">
            <v>948</v>
          </cell>
          <cell r="G19">
            <v>0.25</v>
          </cell>
          <cell r="H19">
            <v>120</v>
          </cell>
          <cell r="I19">
            <v>586</v>
          </cell>
          <cell r="J19">
            <v>-15</v>
          </cell>
          <cell r="K19">
            <v>480</v>
          </cell>
          <cell r="L19">
            <v>0</v>
          </cell>
          <cell r="M19">
            <v>0</v>
          </cell>
          <cell r="S19">
            <v>114.2</v>
          </cell>
          <cell r="U19">
            <v>12.504378283712784</v>
          </cell>
          <cell r="V19">
            <v>8.3012259194395792</v>
          </cell>
          <cell r="Y19">
            <v>68.2</v>
          </cell>
          <cell r="Z19">
            <v>82.2</v>
          </cell>
          <cell r="AA19">
            <v>122.6</v>
          </cell>
          <cell r="AB19">
            <v>86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29.728999999999999</v>
          </cell>
          <cell r="D20">
            <v>23.984000000000002</v>
          </cell>
          <cell r="E20">
            <v>34.295999999999999</v>
          </cell>
          <cell r="F20">
            <v>19.417000000000002</v>
          </cell>
          <cell r="G20">
            <v>1</v>
          </cell>
          <cell r="H20">
            <v>30</v>
          </cell>
          <cell r="I20">
            <v>34.200000000000003</v>
          </cell>
          <cell r="J20">
            <v>9.5999999999996533E-2</v>
          </cell>
          <cell r="K20">
            <v>10</v>
          </cell>
          <cell r="L20">
            <v>10</v>
          </cell>
          <cell r="M20">
            <v>10</v>
          </cell>
          <cell r="S20">
            <v>6.8591999999999995</v>
          </cell>
          <cell r="U20">
            <v>7.2044844879869379</v>
          </cell>
          <cell r="V20">
            <v>2.8307965943550273</v>
          </cell>
          <cell r="Y20">
            <v>8.9073999999999991</v>
          </cell>
          <cell r="Z20">
            <v>8.2850000000000001</v>
          </cell>
          <cell r="AA20">
            <v>7.1671999999999993</v>
          </cell>
          <cell r="AB20">
            <v>4.4779999999999998</v>
          </cell>
          <cell r="AC20">
            <v>0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131.94999999999999</v>
          </cell>
          <cell r="D21">
            <v>955.31500000000005</v>
          </cell>
          <cell r="E21">
            <v>671.255</v>
          </cell>
          <cell r="F21">
            <v>408.30500000000001</v>
          </cell>
          <cell r="G21">
            <v>1</v>
          </cell>
          <cell r="H21">
            <v>45</v>
          </cell>
          <cell r="I21">
            <v>666.4</v>
          </cell>
          <cell r="J21">
            <v>4.8550000000000182</v>
          </cell>
          <cell r="K21">
            <v>200</v>
          </cell>
          <cell r="L21">
            <v>0</v>
          </cell>
          <cell r="M21">
            <v>0</v>
          </cell>
          <cell r="Q21">
            <v>200</v>
          </cell>
          <cell r="R21">
            <v>100</v>
          </cell>
          <cell r="S21">
            <v>134.251</v>
          </cell>
          <cell r="T21">
            <v>140</v>
          </cell>
          <cell r="U21">
            <v>7.8085451877453425</v>
          </cell>
          <cell r="V21">
            <v>3.0413553716545874</v>
          </cell>
          <cell r="Y21">
            <v>100.03880000000001</v>
          </cell>
          <cell r="Z21">
            <v>98.363</v>
          </cell>
          <cell r="AA21">
            <v>126.5528</v>
          </cell>
          <cell r="AB21">
            <v>114.842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882</v>
          </cell>
          <cell r="D22">
            <v>1634</v>
          </cell>
          <cell r="E22">
            <v>1001</v>
          </cell>
          <cell r="F22">
            <v>1485</v>
          </cell>
          <cell r="G22">
            <v>0.25</v>
          </cell>
          <cell r="H22">
            <v>120</v>
          </cell>
          <cell r="I22">
            <v>1033</v>
          </cell>
          <cell r="J22">
            <v>-32</v>
          </cell>
          <cell r="K22">
            <v>800</v>
          </cell>
          <cell r="L22">
            <v>0</v>
          </cell>
          <cell r="M22">
            <v>0</v>
          </cell>
          <cell r="S22">
            <v>200.2</v>
          </cell>
          <cell r="U22">
            <v>11.413586413586414</v>
          </cell>
          <cell r="V22">
            <v>7.4175824175824179</v>
          </cell>
          <cell r="Y22">
            <v>199.8</v>
          </cell>
          <cell r="Z22">
            <v>178.6</v>
          </cell>
          <cell r="AA22">
            <v>204.2</v>
          </cell>
          <cell r="AB22">
            <v>231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483.85</v>
          </cell>
          <cell r="D23">
            <v>1839.5360000000001</v>
          </cell>
          <cell r="E23">
            <v>1376.2829999999999</v>
          </cell>
          <cell r="F23">
            <v>936.93799999999999</v>
          </cell>
          <cell r="G23">
            <v>1</v>
          </cell>
          <cell r="H23">
            <v>45</v>
          </cell>
          <cell r="I23">
            <v>1346.8</v>
          </cell>
          <cell r="J23">
            <v>29.482999999999947</v>
          </cell>
          <cell r="K23">
            <v>350</v>
          </cell>
          <cell r="L23">
            <v>0</v>
          </cell>
          <cell r="M23">
            <v>0</v>
          </cell>
          <cell r="N23">
            <v>-100</v>
          </cell>
          <cell r="Q23">
            <v>350</v>
          </cell>
          <cell r="R23">
            <v>210</v>
          </cell>
          <cell r="S23">
            <v>275.25659999999999</v>
          </cell>
          <cell r="T23">
            <v>300</v>
          </cell>
          <cell r="U23">
            <v>7.4364720046676451</v>
          </cell>
          <cell r="V23">
            <v>3.4038711515000912</v>
          </cell>
          <cell r="Y23">
            <v>248.65439999999998</v>
          </cell>
          <cell r="Z23">
            <v>227.6036</v>
          </cell>
          <cell r="AA23">
            <v>271.56619999999998</v>
          </cell>
          <cell r="AB23">
            <v>253.202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330</v>
          </cell>
          <cell r="D24">
            <v>393</v>
          </cell>
          <cell r="E24">
            <v>324</v>
          </cell>
          <cell r="F24">
            <v>375</v>
          </cell>
          <cell r="G24">
            <v>0.15</v>
          </cell>
          <cell r="H24">
            <v>60</v>
          </cell>
          <cell r="I24">
            <v>348</v>
          </cell>
          <cell r="J24">
            <v>-24</v>
          </cell>
          <cell r="K24">
            <v>40</v>
          </cell>
          <cell r="L24">
            <v>0</v>
          </cell>
          <cell r="M24">
            <v>0</v>
          </cell>
          <cell r="R24">
            <v>40</v>
          </cell>
          <cell r="S24">
            <v>64.8</v>
          </cell>
          <cell r="T24">
            <v>40</v>
          </cell>
          <cell r="U24">
            <v>7.6388888888888893</v>
          </cell>
          <cell r="V24">
            <v>5.7870370370370372</v>
          </cell>
          <cell r="Y24">
            <v>70.599999999999994</v>
          </cell>
          <cell r="Z24">
            <v>78.8</v>
          </cell>
          <cell r="AA24">
            <v>80.400000000000006</v>
          </cell>
          <cell r="AB24">
            <v>67</v>
          </cell>
          <cell r="AC24" t="str">
            <v>костик</v>
          </cell>
          <cell r="AD24" t="str">
            <v>костик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1109</v>
          </cell>
          <cell r="D25">
            <v>3251</v>
          </cell>
          <cell r="E25">
            <v>2550</v>
          </cell>
          <cell r="F25">
            <v>1778</v>
          </cell>
          <cell r="G25">
            <v>0.12</v>
          </cell>
          <cell r="H25">
            <v>60</v>
          </cell>
          <cell r="I25">
            <v>2576</v>
          </cell>
          <cell r="J25">
            <v>-26</v>
          </cell>
          <cell r="K25">
            <v>200</v>
          </cell>
          <cell r="L25">
            <v>400</v>
          </cell>
          <cell r="M25">
            <v>400</v>
          </cell>
          <cell r="Q25">
            <v>240</v>
          </cell>
          <cell r="R25">
            <v>400</v>
          </cell>
          <cell r="S25">
            <v>510</v>
          </cell>
          <cell r="T25">
            <v>600</v>
          </cell>
          <cell r="U25">
            <v>7.87843137254902</v>
          </cell>
          <cell r="V25">
            <v>3.4862745098039216</v>
          </cell>
          <cell r="Y25">
            <v>460.6</v>
          </cell>
          <cell r="Z25">
            <v>459.4</v>
          </cell>
          <cell r="AA25">
            <v>492.6</v>
          </cell>
          <cell r="AB25">
            <v>469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181.13399999999999</v>
          </cell>
          <cell r="D26">
            <v>283.58199999999999</v>
          </cell>
          <cell r="E26">
            <v>267.37299999999999</v>
          </cell>
          <cell r="F26">
            <v>97.674000000000007</v>
          </cell>
          <cell r="G26">
            <v>1</v>
          </cell>
          <cell r="H26">
            <v>45</v>
          </cell>
          <cell r="I26">
            <v>270.8</v>
          </cell>
          <cell r="J26">
            <v>-3.4270000000000209</v>
          </cell>
          <cell r="K26">
            <v>30</v>
          </cell>
          <cell r="L26">
            <v>30</v>
          </cell>
          <cell r="M26">
            <v>110</v>
          </cell>
          <cell r="Q26">
            <v>50</v>
          </cell>
          <cell r="R26">
            <v>50</v>
          </cell>
          <cell r="S26">
            <v>53.474599999999995</v>
          </cell>
          <cell r="T26">
            <v>40</v>
          </cell>
          <cell r="U26">
            <v>7.6236942398821128</v>
          </cell>
          <cell r="V26">
            <v>1.8265494272046918</v>
          </cell>
          <cell r="Y26">
            <v>47.256799999999998</v>
          </cell>
          <cell r="Z26">
            <v>50.589600000000004</v>
          </cell>
          <cell r="AA26">
            <v>41.866399999999999</v>
          </cell>
          <cell r="AB26">
            <v>44.465000000000003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1284</v>
          </cell>
          <cell r="D27">
            <v>1148</v>
          </cell>
          <cell r="E27">
            <v>937</v>
          </cell>
          <cell r="F27">
            <v>1460</v>
          </cell>
          <cell r="G27">
            <v>0.25</v>
          </cell>
          <cell r="H27">
            <v>120</v>
          </cell>
          <cell r="I27">
            <v>968</v>
          </cell>
          <cell r="J27">
            <v>-31</v>
          </cell>
          <cell r="K27">
            <v>800</v>
          </cell>
          <cell r="L27">
            <v>0</v>
          </cell>
          <cell r="M27">
            <v>0</v>
          </cell>
          <cell r="S27">
            <v>187.4</v>
          </cell>
          <cell r="U27">
            <v>12.059765208110992</v>
          </cell>
          <cell r="V27">
            <v>7.790821771611526</v>
          </cell>
          <cell r="Y27">
            <v>169.6</v>
          </cell>
          <cell r="Z27">
            <v>183.8</v>
          </cell>
          <cell r="AA27">
            <v>193.4</v>
          </cell>
          <cell r="AB27">
            <v>182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148.27699999999999</v>
          </cell>
          <cell r="D28">
            <v>11.766999999999999</v>
          </cell>
          <cell r="E28">
            <v>52.088999999999999</v>
          </cell>
          <cell r="F28">
            <v>91.677000000000007</v>
          </cell>
          <cell r="G28">
            <v>1</v>
          </cell>
          <cell r="H28">
            <v>120</v>
          </cell>
          <cell r="I28">
            <v>50.6</v>
          </cell>
          <cell r="J28">
            <v>1.4889999999999972</v>
          </cell>
          <cell r="K28">
            <v>50</v>
          </cell>
          <cell r="L28">
            <v>0</v>
          </cell>
          <cell r="M28">
            <v>0</v>
          </cell>
          <cell r="S28">
            <v>10.4178</v>
          </cell>
          <cell r="U28">
            <v>13.599512373053814</v>
          </cell>
          <cell r="V28">
            <v>8.8000345562402824</v>
          </cell>
          <cell r="Y28">
            <v>8.7766000000000002</v>
          </cell>
          <cell r="Z28">
            <v>11.208400000000001</v>
          </cell>
          <cell r="AA28">
            <v>12.580400000000001</v>
          </cell>
          <cell r="AB28">
            <v>5.4820000000000002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155.18299999999999</v>
          </cell>
          <cell r="D29">
            <v>146.31100000000001</v>
          </cell>
          <cell r="E29">
            <v>118.318</v>
          </cell>
          <cell r="F29">
            <v>177.05500000000001</v>
          </cell>
          <cell r="G29">
            <v>1</v>
          </cell>
          <cell r="H29">
            <v>45</v>
          </cell>
          <cell r="I29">
            <v>120</v>
          </cell>
          <cell r="J29">
            <v>-1.6820000000000022</v>
          </cell>
          <cell r="K29">
            <v>0</v>
          </cell>
          <cell r="L29">
            <v>0</v>
          </cell>
          <cell r="M29">
            <v>0</v>
          </cell>
          <cell r="S29">
            <v>23.663599999999999</v>
          </cell>
          <cell r="U29">
            <v>7.4821667032911314</v>
          </cell>
          <cell r="V29">
            <v>7.4821667032911314</v>
          </cell>
          <cell r="Y29">
            <v>41.857799999999997</v>
          </cell>
          <cell r="Z29">
            <v>39.481200000000001</v>
          </cell>
          <cell r="AA29">
            <v>29.2288</v>
          </cell>
          <cell r="AB29">
            <v>28.776</v>
          </cell>
          <cell r="AC29" t="str">
            <v>м21з</v>
          </cell>
          <cell r="AD29" t="str">
            <v>м21з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180.92599999999999</v>
          </cell>
          <cell r="D30">
            <v>509.95400000000001</v>
          </cell>
          <cell r="E30">
            <v>401.54500000000002</v>
          </cell>
          <cell r="F30">
            <v>255.251</v>
          </cell>
          <cell r="G30">
            <v>1</v>
          </cell>
          <cell r="H30">
            <v>60</v>
          </cell>
          <cell r="I30">
            <v>383.55</v>
          </cell>
          <cell r="J30">
            <v>17.995000000000005</v>
          </cell>
          <cell r="K30">
            <v>105</v>
          </cell>
          <cell r="L30">
            <v>0</v>
          </cell>
          <cell r="M30">
            <v>100</v>
          </cell>
          <cell r="Q30">
            <v>50</v>
          </cell>
          <cell r="R30">
            <v>50</v>
          </cell>
          <cell r="S30">
            <v>80.308999999999997</v>
          </cell>
          <cell r="T30">
            <v>100</v>
          </cell>
          <cell r="U30">
            <v>8.2213824104396771</v>
          </cell>
          <cell r="V30">
            <v>3.1783610803272362</v>
          </cell>
          <cell r="Y30">
            <v>60.323400000000007</v>
          </cell>
          <cell r="Z30">
            <v>64.293800000000005</v>
          </cell>
          <cell r="AA30">
            <v>72.146799999999999</v>
          </cell>
          <cell r="AB30">
            <v>82.971999999999994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433</v>
          </cell>
          <cell r="D31">
            <v>1450</v>
          </cell>
          <cell r="E31">
            <v>868</v>
          </cell>
          <cell r="F31">
            <v>973</v>
          </cell>
          <cell r="G31">
            <v>0.22</v>
          </cell>
          <cell r="H31">
            <v>120</v>
          </cell>
          <cell r="I31">
            <v>903</v>
          </cell>
          <cell r="J31">
            <v>-35</v>
          </cell>
          <cell r="K31">
            <v>160</v>
          </cell>
          <cell r="L31">
            <v>0</v>
          </cell>
          <cell r="M31">
            <v>0</v>
          </cell>
          <cell r="R31">
            <v>40</v>
          </cell>
          <cell r="S31">
            <v>173.6</v>
          </cell>
          <cell r="T31">
            <v>160</v>
          </cell>
          <cell r="U31">
            <v>7.6785714285714288</v>
          </cell>
          <cell r="V31">
            <v>5.6048387096774199</v>
          </cell>
          <cell r="Y31">
            <v>212.6</v>
          </cell>
          <cell r="Z31">
            <v>192.4</v>
          </cell>
          <cell r="AA31">
            <v>199.6</v>
          </cell>
          <cell r="AB31">
            <v>182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1217.03</v>
          </cell>
          <cell r="D32">
            <v>2833.6680000000001</v>
          </cell>
          <cell r="E32">
            <v>2406</v>
          </cell>
          <cell r="F32">
            <v>1570</v>
          </cell>
          <cell r="G32">
            <v>1</v>
          </cell>
          <cell r="H32">
            <v>45</v>
          </cell>
          <cell r="I32">
            <v>1960.3</v>
          </cell>
          <cell r="J32">
            <v>445.70000000000005</v>
          </cell>
          <cell r="K32">
            <v>400</v>
          </cell>
          <cell r="L32">
            <v>350</v>
          </cell>
          <cell r="M32">
            <v>0</v>
          </cell>
          <cell r="N32">
            <v>-200</v>
          </cell>
          <cell r="Q32">
            <v>500</v>
          </cell>
          <cell r="R32">
            <v>400</v>
          </cell>
          <cell r="S32">
            <v>481.2</v>
          </cell>
          <cell r="T32">
            <v>500</v>
          </cell>
          <cell r="U32">
            <v>7.3150457190357443</v>
          </cell>
          <cell r="V32">
            <v>3.2626766417290107</v>
          </cell>
          <cell r="Y32">
            <v>519.4</v>
          </cell>
          <cell r="Z32">
            <v>404.8</v>
          </cell>
          <cell r="AA32">
            <v>448.6</v>
          </cell>
          <cell r="AB32">
            <v>380.03800000000001</v>
          </cell>
          <cell r="AC32" t="str">
            <v>?</v>
          </cell>
          <cell r="AD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252</v>
          </cell>
          <cell r="D33">
            <v>12</v>
          </cell>
          <cell r="E33">
            <v>195</v>
          </cell>
          <cell r="F33">
            <v>54</v>
          </cell>
          <cell r="G33">
            <v>0.4</v>
          </cell>
          <cell r="H33" t="e">
            <v>#N/A</v>
          </cell>
          <cell r="I33">
            <v>210</v>
          </cell>
          <cell r="J33">
            <v>-15</v>
          </cell>
          <cell r="K33">
            <v>0</v>
          </cell>
          <cell r="L33">
            <v>0</v>
          </cell>
          <cell r="M33">
            <v>120</v>
          </cell>
          <cell r="Q33">
            <v>80</v>
          </cell>
          <cell r="S33">
            <v>39</v>
          </cell>
          <cell r="T33">
            <v>40</v>
          </cell>
          <cell r="U33">
            <v>7.5384615384615383</v>
          </cell>
          <cell r="V33">
            <v>1.3846153846153846</v>
          </cell>
          <cell r="Y33">
            <v>0</v>
          </cell>
          <cell r="Z33">
            <v>0</v>
          </cell>
          <cell r="AA33">
            <v>8.8000000000000007</v>
          </cell>
          <cell r="AB33">
            <v>49</v>
          </cell>
          <cell r="AC33" t="e">
            <v>#N/A</v>
          </cell>
          <cell r="AD33" t="e">
            <v>#N/A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49</v>
          </cell>
          <cell r="D34">
            <v>297</v>
          </cell>
          <cell r="E34">
            <v>267</v>
          </cell>
          <cell r="F34">
            <v>67</v>
          </cell>
          <cell r="G34">
            <v>0.3</v>
          </cell>
          <cell r="H34" t="e">
            <v>#N/A</v>
          </cell>
          <cell r="I34">
            <v>276</v>
          </cell>
          <cell r="J34">
            <v>-9</v>
          </cell>
          <cell r="K34">
            <v>40</v>
          </cell>
          <cell r="L34">
            <v>40</v>
          </cell>
          <cell r="M34">
            <v>120</v>
          </cell>
          <cell r="Q34">
            <v>40</v>
          </cell>
          <cell r="R34">
            <v>40</v>
          </cell>
          <cell r="S34">
            <v>53.4</v>
          </cell>
          <cell r="T34">
            <v>80</v>
          </cell>
          <cell r="U34">
            <v>7.9962546816479403</v>
          </cell>
          <cell r="V34">
            <v>1.2546816479400749</v>
          </cell>
          <cell r="Y34">
            <v>22.8</v>
          </cell>
          <cell r="Z34">
            <v>34.799999999999997</v>
          </cell>
          <cell r="AA34">
            <v>37.200000000000003</v>
          </cell>
          <cell r="AB34">
            <v>55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100</v>
          </cell>
          <cell r="D35">
            <v>825</v>
          </cell>
          <cell r="E35">
            <v>547</v>
          </cell>
          <cell r="F35">
            <v>369</v>
          </cell>
          <cell r="G35">
            <v>0.3</v>
          </cell>
          <cell r="H35" t="e">
            <v>#N/A</v>
          </cell>
          <cell r="I35">
            <v>550</v>
          </cell>
          <cell r="J35">
            <v>-3</v>
          </cell>
          <cell r="K35">
            <v>120</v>
          </cell>
          <cell r="L35">
            <v>90</v>
          </cell>
          <cell r="M35">
            <v>0</v>
          </cell>
          <cell r="Q35">
            <v>60</v>
          </cell>
          <cell r="R35">
            <v>90</v>
          </cell>
          <cell r="S35">
            <v>109.4</v>
          </cell>
          <cell r="T35">
            <v>120</v>
          </cell>
          <cell r="U35">
            <v>7.7605118829981716</v>
          </cell>
          <cell r="V35">
            <v>3.3729433272394878</v>
          </cell>
          <cell r="Y35">
            <v>118.6</v>
          </cell>
          <cell r="Z35">
            <v>93.6</v>
          </cell>
          <cell r="AA35">
            <v>106.2</v>
          </cell>
          <cell r="AB35">
            <v>138</v>
          </cell>
          <cell r="AC35" t="e">
            <v>#N/A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162</v>
          </cell>
          <cell r="D36">
            <v>537</v>
          </cell>
          <cell r="E36">
            <v>307</v>
          </cell>
          <cell r="F36">
            <v>378</v>
          </cell>
          <cell r="G36">
            <v>0.09</v>
          </cell>
          <cell r="H36" t="e">
            <v>#N/A</v>
          </cell>
          <cell r="I36">
            <v>322</v>
          </cell>
          <cell r="J36">
            <v>-15</v>
          </cell>
          <cell r="K36">
            <v>120</v>
          </cell>
          <cell r="L36">
            <v>0</v>
          </cell>
          <cell r="M36">
            <v>0</v>
          </cell>
          <cell r="S36">
            <v>61.4</v>
          </cell>
          <cell r="U36">
            <v>8.1107491856677534</v>
          </cell>
          <cell r="V36">
            <v>6.1563517915309447</v>
          </cell>
          <cell r="Y36">
            <v>72.2</v>
          </cell>
          <cell r="Z36">
            <v>8</v>
          </cell>
          <cell r="AA36">
            <v>80.400000000000006</v>
          </cell>
          <cell r="AB36">
            <v>47</v>
          </cell>
          <cell r="AC36" t="str">
            <v>увел</v>
          </cell>
          <cell r="AD36" t="str">
            <v>увел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51</v>
          </cell>
          <cell r="D37">
            <v>212</v>
          </cell>
          <cell r="E37">
            <v>88</v>
          </cell>
          <cell r="F37">
            <v>168</v>
          </cell>
          <cell r="G37">
            <v>0.09</v>
          </cell>
          <cell r="H37" t="e">
            <v>#N/A</v>
          </cell>
          <cell r="I37">
            <v>94</v>
          </cell>
          <cell r="J37">
            <v>-6</v>
          </cell>
          <cell r="K37">
            <v>40</v>
          </cell>
          <cell r="L37">
            <v>0</v>
          </cell>
          <cell r="M37">
            <v>0</v>
          </cell>
          <cell r="S37">
            <v>17.600000000000001</v>
          </cell>
          <cell r="U37">
            <v>11.818181818181817</v>
          </cell>
          <cell r="V37">
            <v>9.545454545454545</v>
          </cell>
          <cell r="Y37">
            <v>0</v>
          </cell>
          <cell r="Z37">
            <v>1.2</v>
          </cell>
          <cell r="AA37">
            <v>28.2</v>
          </cell>
          <cell r="AB37">
            <v>18</v>
          </cell>
          <cell r="AC37" t="str">
            <v>увел</v>
          </cell>
          <cell r="AD37" t="str">
            <v>увел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160</v>
          </cell>
          <cell r="D38">
            <v>762</v>
          </cell>
          <cell r="E38">
            <v>605</v>
          </cell>
          <cell r="F38">
            <v>306</v>
          </cell>
          <cell r="G38">
            <v>0.09</v>
          </cell>
          <cell r="H38">
            <v>45</v>
          </cell>
          <cell r="I38">
            <v>611</v>
          </cell>
          <cell r="J38">
            <v>-6</v>
          </cell>
          <cell r="K38">
            <v>80</v>
          </cell>
          <cell r="L38">
            <v>100</v>
          </cell>
          <cell r="M38">
            <v>160</v>
          </cell>
          <cell r="Q38">
            <v>70</v>
          </cell>
          <cell r="R38">
            <v>90</v>
          </cell>
          <cell r="S38">
            <v>121</v>
          </cell>
          <cell r="T38">
            <v>120</v>
          </cell>
          <cell r="U38">
            <v>7.6528925619834709</v>
          </cell>
          <cell r="V38">
            <v>2.5289256198347108</v>
          </cell>
          <cell r="Y38">
            <v>114</v>
          </cell>
          <cell r="Z38">
            <v>90.2</v>
          </cell>
          <cell r="AA38">
            <v>106.8</v>
          </cell>
          <cell r="AB38">
            <v>104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155</v>
          </cell>
          <cell r="D39">
            <v>291</v>
          </cell>
          <cell r="E39">
            <v>228</v>
          </cell>
          <cell r="F39">
            <v>214</v>
          </cell>
          <cell r="G39">
            <v>0.4</v>
          </cell>
          <cell r="H39">
            <v>60</v>
          </cell>
          <cell r="I39">
            <v>232</v>
          </cell>
          <cell r="J39">
            <v>-4</v>
          </cell>
          <cell r="K39">
            <v>40</v>
          </cell>
          <cell r="L39">
            <v>0</v>
          </cell>
          <cell r="M39">
            <v>40</v>
          </cell>
          <cell r="S39">
            <v>45.6</v>
          </cell>
          <cell r="T39">
            <v>80</v>
          </cell>
          <cell r="U39">
            <v>8.2017543859649127</v>
          </cell>
          <cell r="V39">
            <v>4.692982456140351</v>
          </cell>
          <cell r="Y39">
            <v>45.6</v>
          </cell>
          <cell r="Z39">
            <v>47.8</v>
          </cell>
          <cell r="AA39">
            <v>51.6</v>
          </cell>
          <cell r="AB39">
            <v>59</v>
          </cell>
          <cell r="AC39" t="str">
            <v>м30з</v>
          </cell>
          <cell r="AD39" t="str">
            <v>м30з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46.613999999999997</v>
          </cell>
          <cell r="D40">
            <v>18.515999999999998</v>
          </cell>
          <cell r="E40">
            <v>36.317</v>
          </cell>
          <cell r="F40">
            <v>27.285</v>
          </cell>
          <cell r="G40">
            <v>1</v>
          </cell>
          <cell r="H40" t="e">
            <v>#N/A</v>
          </cell>
          <cell r="I40">
            <v>37.1</v>
          </cell>
          <cell r="J40">
            <v>-0.78300000000000125</v>
          </cell>
          <cell r="K40">
            <v>0</v>
          </cell>
          <cell r="L40">
            <v>20</v>
          </cell>
          <cell r="M40">
            <v>0</v>
          </cell>
          <cell r="S40">
            <v>7.2633999999999999</v>
          </cell>
          <cell r="T40">
            <v>10</v>
          </cell>
          <cell r="U40">
            <v>7.886802323980505</v>
          </cell>
          <cell r="V40">
            <v>3.7565052179420109</v>
          </cell>
          <cell r="Y40">
            <v>7.3918000000000008</v>
          </cell>
          <cell r="Z40">
            <v>10.1464</v>
          </cell>
          <cell r="AA40">
            <v>11.112</v>
          </cell>
          <cell r="AB40">
            <v>1.591</v>
          </cell>
          <cell r="AC40" t="str">
            <v>увел</v>
          </cell>
          <cell r="AD40" t="str">
            <v>увел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380</v>
          </cell>
          <cell r="D41">
            <v>327</v>
          </cell>
          <cell r="E41">
            <v>412</v>
          </cell>
          <cell r="F41">
            <v>287</v>
          </cell>
          <cell r="G41">
            <v>0.4</v>
          </cell>
          <cell r="H41">
            <v>60</v>
          </cell>
          <cell r="I41">
            <v>420</v>
          </cell>
          <cell r="J41">
            <v>-8</v>
          </cell>
          <cell r="K41">
            <v>80</v>
          </cell>
          <cell r="L41">
            <v>80</v>
          </cell>
          <cell r="M41">
            <v>40</v>
          </cell>
          <cell r="R41">
            <v>80</v>
          </cell>
          <cell r="S41">
            <v>82.4</v>
          </cell>
          <cell r="T41">
            <v>80</v>
          </cell>
          <cell r="U41">
            <v>7.8519417475728153</v>
          </cell>
          <cell r="V41">
            <v>3.483009708737864</v>
          </cell>
          <cell r="Y41">
            <v>74.400000000000006</v>
          </cell>
          <cell r="Z41">
            <v>94.2</v>
          </cell>
          <cell r="AA41">
            <v>80</v>
          </cell>
          <cell r="AB41">
            <v>85</v>
          </cell>
          <cell r="AC41" t="str">
            <v>м135з</v>
          </cell>
          <cell r="AD41" t="str">
            <v>м135з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1</v>
          </cell>
          <cell r="D42">
            <v>251</v>
          </cell>
          <cell r="E42">
            <v>138</v>
          </cell>
          <cell r="F42">
            <v>106</v>
          </cell>
          <cell r="G42">
            <v>0.15</v>
          </cell>
          <cell r="H42" t="e">
            <v>#N/A</v>
          </cell>
          <cell r="I42">
            <v>186</v>
          </cell>
          <cell r="J42">
            <v>-48</v>
          </cell>
          <cell r="K42">
            <v>40</v>
          </cell>
          <cell r="L42">
            <v>0</v>
          </cell>
          <cell r="M42">
            <v>0</v>
          </cell>
          <cell r="Q42">
            <v>40</v>
          </cell>
          <cell r="S42">
            <v>27.6</v>
          </cell>
          <cell r="T42">
            <v>40</v>
          </cell>
          <cell r="U42">
            <v>8.1884057971014492</v>
          </cell>
          <cell r="V42">
            <v>3.8405797101449273</v>
          </cell>
          <cell r="Y42">
            <v>22.4</v>
          </cell>
          <cell r="Z42">
            <v>19</v>
          </cell>
          <cell r="AA42">
            <v>26.2</v>
          </cell>
          <cell r="AB42">
            <v>42</v>
          </cell>
          <cell r="AC42" t="e">
            <v>#N/A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268.35500000000002</v>
          </cell>
          <cell r="D43">
            <v>534.83699999999999</v>
          </cell>
          <cell r="E43">
            <v>479.06799999999998</v>
          </cell>
          <cell r="F43">
            <v>324.12400000000002</v>
          </cell>
          <cell r="G43">
            <v>1</v>
          </cell>
          <cell r="H43">
            <v>45</v>
          </cell>
          <cell r="I43">
            <v>457.8</v>
          </cell>
          <cell r="J43">
            <v>21.267999999999972</v>
          </cell>
          <cell r="K43">
            <v>80</v>
          </cell>
          <cell r="L43">
            <v>120</v>
          </cell>
          <cell r="M43">
            <v>30</v>
          </cell>
          <cell r="R43">
            <v>90</v>
          </cell>
          <cell r="S43">
            <v>95.813599999999994</v>
          </cell>
          <cell r="T43">
            <v>100</v>
          </cell>
          <cell r="U43">
            <v>7.7663713710788453</v>
          </cell>
          <cell r="V43">
            <v>3.3828600532700999</v>
          </cell>
          <cell r="Y43">
            <v>87.905600000000007</v>
          </cell>
          <cell r="Z43">
            <v>98.079800000000006</v>
          </cell>
          <cell r="AA43">
            <v>93.966200000000001</v>
          </cell>
          <cell r="AB43">
            <v>82.600999999999999</v>
          </cell>
          <cell r="AC43">
            <v>0</v>
          </cell>
          <cell r="AD43">
            <v>0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13</v>
          </cell>
          <cell r="D44">
            <v>1095</v>
          </cell>
          <cell r="E44">
            <v>555</v>
          </cell>
          <cell r="F44">
            <v>534</v>
          </cell>
          <cell r="G44">
            <v>0.4</v>
          </cell>
          <cell r="H44">
            <v>60</v>
          </cell>
          <cell r="I44">
            <v>577</v>
          </cell>
          <cell r="J44">
            <v>-22</v>
          </cell>
          <cell r="K44">
            <v>200</v>
          </cell>
          <cell r="L44">
            <v>80</v>
          </cell>
          <cell r="M44">
            <v>0</v>
          </cell>
          <cell r="S44">
            <v>111</v>
          </cell>
          <cell r="T44">
            <v>40</v>
          </cell>
          <cell r="U44">
            <v>7.6936936936936933</v>
          </cell>
          <cell r="V44">
            <v>4.8108108108108105</v>
          </cell>
          <cell r="Y44">
            <v>47.2</v>
          </cell>
          <cell r="Z44">
            <v>63.2</v>
          </cell>
          <cell r="AA44">
            <v>101.2</v>
          </cell>
          <cell r="AB44">
            <v>104</v>
          </cell>
          <cell r="AC44" t="str">
            <v>костик</v>
          </cell>
          <cell r="AD44" t="str">
            <v>костик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376</v>
          </cell>
          <cell r="D45">
            <v>754</v>
          </cell>
          <cell r="E45">
            <v>595</v>
          </cell>
          <cell r="F45">
            <v>507</v>
          </cell>
          <cell r="G45">
            <v>0.4</v>
          </cell>
          <cell r="H45">
            <v>60</v>
          </cell>
          <cell r="I45">
            <v>625</v>
          </cell>
          <cell r="J45">
            <v>-30</v>
          </cell>
          <cell r="K45">
            <v>120</v>
          </cell>
          <cell r="L45">
            <v>120</v>
          </cell>
          <cell r="M45">
            <v>80</v>
          </cell>
          <cell r="S45">
            <v>119</v>
          </cell>
          <cell r="T45">
            <v>120</v>
          </cell>
          <cell r="U45">
            <v>7.9579831932773111</v>
          </cell>
          <cell r="V45">
            <v>4.2605042016806722</v>
          </cell>
          <cell r="Y45">
            <v>126.4</v>
          </cell>
          <cell r="Z45">
            <v>119.4</v>
          </cell>
          <cell r="AA45">
            <v>127.2</v>
          </cell>
          <cell r="AB45">
            <v>84</v>
          </cell>
          <cell r="AC45" t="str">
            <v>м43з</v>
          </cell>
          <cell r="AD45" t="str">
            <v>м43з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2314</v>
          </cell>
          <cell r="D46">
            <v>9676</v>
          </cell>
          <cell r="E46">
            <v>5607</v>
          </cell>
          <cell r="F46">
            <v>6306</v>
          </cell>
          <cell r="G46">
            <v>0.4</v>
          </cell>
          <cell r="H46">
            <v>60</v>
          </cell>
          <cell r="I46">
            <v>5683</v>
          </cell>
          <cell r="J46">
            <v>-76</v>
          </cell>
          <cell r="K46">
            <v>1400</v>
          </cell>
          <cell r="L46">
            <v>600</v>
          </cell>
          <cell r="M46">
            <v>0</v>
          </cell>
          <cell r="N46">
            <v>-400</v>
          </cell>
          <cell r="R46">
            <v>400</v>
          </cell>
          <cell r="S46">
            <v>1121.4000000000001</v>
          </cell>
          <cell r="T46">
            <v>400</v>
          </cell>
          <cell r="U46">
            <v>7.7635098983413586</v>
          </cell>
          <cell r="V46">
            <v>5.6233279828785445</v>
          </cell>
          <cell r="Y46">
            <v>1148.8</v>
          </cell>
          <cell r="Z46">
            <v>1050.2</v>
          </cell>
          <cell r="AA46">
            <v>1335.8</v>
          </cell>
          <cell r="AB46">
            <v>1097</v>
          </cell>
          <cell r="AC46" t="str">
            <v>кор</v>
          </cell>
          <cell r="AD46" t="str">
            <v>кор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28</v>
          </cell>
          <cell r="D47">
            <v>2412</v>
          </cell>
          <cell r="E47">
            <v>1289</v>
          </cell>
          <cell r="F47">
            <v>1025</v>
          </cell>
          <cell r="G47">
            <v>0.5</v>
          </cell>
          <cell r="H47" t="e">
            <v>#N/A</v>
          </cell>
          <cell r="I47">
            <v>1301</v>
          </cell>
          <cell r="J47">
            <v>-12</v>
          </cell>
          <cell r="K47">
            <v>200</v>
          </cell>
          <cell r="L47">
            <v>200</v>
          </cell>
          <cell r="M47">
            <v>120</v>
          </cell>
          <cell r="R47">
            <v>200</v>
          </cell>
          <cell r="S47">
            <v>257.8</v>
          </cell>
          <cell r="T47">
            <v>280</v>
          </cell>
          <cell r="U47">
            <v>7.8549262994569427</v>
          </cell>
          <cell r="V47">
            <v>3.9759503491078352</v>
          </cell>
          <cell r="Y47">
            <v>159.6</v>
          </cell>
          <cell r="Z47">
            <v>269.2</v>
          </cell>
          <cell r="AA47">
            <v>233.4</v>
          </cell>
          <cell r="AB47">
            <v>201</v>
          </cell>
          <cell r="AC47" t="e">
            <v>#N/A</v>
          </cell>
          <cell r="AD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2</v>
          </cell>
          <cell r="D48">
            <v>250</v>
          </cell>
          <cell r="E48">
            <v>55</v>
          </cell>
          <cell r="F48">
            <v>193</v>
          </cell>
          <cell r="G48">
            <v>0.5</v>
          </cell>
          <cell r="H48" t="e">
            <v>#N/A</v>
          </cell>
          <cell r="I48">
            <v>59</v>
          </cell>
          <cell r="J48">
            <v>-4</v>
          </cell>
          <cell r="K48">
            <v>40</v>
          </cell>
          <cell r="L48">
            <v>0</v>
          </cell>
          <cell r="M48">
            <v>0</v>
          </cell>
          <cell r="S48">
            <v>11</v>
          </cell>
          <cell r="U48">
            <v>21.181818181818183</v>
          </cell>
          <cell r="V48">
            <v>17.545454545454547</v>
          </cell>
          <cell r="Y48">
            <v>12.6</v>
          </cell>
          <cell r="Z48">
            <v>19</v>
          </cell>
          <cell r="AA48">
            <v>30.6</v>
          </cell>
          <cell r="AB48">
            <v>1</v>
          </cell>
          <cell r="AC48" t="str">
            <v>увел</v>
          </cell>
          <cell r="AD48" t="str">
            <v>увел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3</v>
          </cell>
          <cell r="D49">
            <v>4820</v>
          </cell>
          <cell r="E49">
            <v>2229</v>
          </cell>
          <cell r="F49">
            <v>2556</v>
          </cell>
          <cell r="G49">
            <v>0.4</v>
          </cell>
          <cell r="H49">
            <v>60</v>
          </cell>
          <cell r="I49">
            <v>2263</v>
          </cell>
          <cell r="J49">
            <v>-34</v>
          </cell>
          <cell r="K49">
            <v>1000</v>
          </cell>
          <cell r="L49">
            <v>200</v>
          </cell>
          <cell r="M49">
            <v>0</v>
          </cell>
          <cell r="N49">
            <v>-200</v>
          </cell>
          <cell r="R49">
            <v>200</v>
          </cell>
          <cell r="S49">
            <v>445.8</v>
          </cell>
          <cell r="T49">
            <v>200</v>
          </cell>
          <cell r="U49">
            <v>8.8739344997756842</v>
          </cell>
          <cell r="V49">
            <v>5.7335127860026915</v>
          </cell>
          <cell r="Y49">
            <v>444.4</v>
          </cell>
          <cell r="Z49">
            <v>353.2</v>
          </cell>
          <cell r="AA49">
            <v>600.4</v>
          </cell>
          <cell r="AB49">
            <v>407</v>
          </cell>
          <cell r="AC49" t="str">
            <v>м1400з</v>
          </cell>
          <cell r="AD49" t="str">
            <v>м1400з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2434</v>
          </cell>
          <cell r="D50">
            <v>8697</v>
          </cell>
          <cell r="E50">
            <v>5243</v>
          </cell>
          <cell r="F50">
            <v>5789</v>
          </cell>
          <cell r="G50">
            <v>0.4</v>
          </cell>
          <cell r="H50">
            <v>60</v>
          </cell>
          <cell r="I50">
            <v>5333</v>
          </cell>
          <cell r="J50">
            <v>-90</v>
          </cell>
          <cell r="K50">
            <v>1400</v>
          </cell>
          <cell r="L50">
            <v>600</v>
          </cell>
          <cell r="M50">
            <v>0</v>
          </cell>
          <cell r="N50">
            <v>-400</v>
          </cell>
          <cell r="R50">
            <v>400</v>
          </cell>
          <cell r="S50">
            <v>1048.5999999999999</v>
          </cell>
          <cell r="T50">
            <v>400</v>
          </cell>
          <cell r="U50">
            <v>7.8094602326912081</v>
          </cell>
          <cell r="V50">
            <v>5.5206942590120169</v>
          </cell>
          <cell r="Y50">
            <v>1133.4000000000001</v>
          </cell>
          <cell r="Z50">
            <v>955.2</v>
          </cell>
          <cell r="AA50">
            <v>1248</v>
          </cell>
          <cell r="AB50">
            <v>1110</v>
          </cell>
          <cell r="AC50" t="str">
            <v>кор</v>
          </cell>
          <cell r="AD50" t="str">
            <v>кор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57</v>
          </cell>
          <cell r="D51">
            <v>158</v>
          </cell>
          <cell r="E51">
            <v>122</v>
          </cell>
          <cell r="F51">
            <v>87</v>
          </cell>
          <cell r="G51">
            <v>0.84</v>
          </cell>
          <cell r="H51" t="e">
            <v>#N/A</v>
          </cell>
          <cell r="I51">
            <v>128</v>
          </cell>
          <cell r="J51">
            <v>-6</v>
          </cell>
          <cell r="K51">
            <v>30</v>
          </cell>
          <cell r="L51">
            <v>0</v>
          </cell>
          <cell r="M51">
            <v>30</v>
          </cell>
          <cell r="S51">
            <v>24.4</v>
          </cell>
          <cell r="T51">
            <v>30</v>
          </cell>
          <cell r="U51">
            <v>7.2540983606557381</v>
          </cell>
          <cell r="V51">
            <v>3.5655737704918034</v>
          </cell>
          <cell r="Y51">
            <v>16</v>
          </cell>
          <cell r="Z51">
            <v>21</v>
          </cell>
          <cell r="AA51">
            <v>23.8</v>
          </cell>
          <cell r="AB51">
            <v>26</v>
          </cell>
          <cell r="AC51" t="e">
            <v>#N/A</v>
          </cell>
          <cell r="AD51" t="e">
            <v>#N/A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799</v>
          </cell>
          <cell r="D52">
            <v>2614</v>
          </cell>
          <cell r="E52">
            <v>1707</v>
          </cell>
          <cell r="F52">
            <v>1686</v>
          </cell>
          <cell r="G52">
            <v>0.3</v>
          </cell>
          <cell r="H52">
            <v>60</v>
          </cell>
          <cell r="I52">
            <v>1727</v>
          </cell>
          <cell r="J52">
            <v>-20</v>
          </cell>
          <cell r="K52">
            <v>400</v>
          </cell>
          <cell r="L52">
            <v>200</v>
          </cell>
          <cell r="M52">
            <v>0</v>
          </cell>
          <cell r="R52">
            <v>200</v>
          </cell>
          <cell r="S52">
            <v>341.4</v>
          </cell>
          <cell r="T52">
            <v>160</v>
          </cell>
          <cell r="U52">
            <v>7.7504393673110723</v>
          </cell>
          <cell r="V52">
            <v>4.9384885764499122</v>
          </cell>
          <cell r="Y52">
            <v>321.60000000000002</v>
          </cell>
          <cell r="Z52">
            <v>334.2</v>
          </cell>
          <cell r="AA52">
            <v>392.6</v>
          </cell>
          <cell r="AB52">
            <v>441</v>
          </cell>
          <cell r="AC52" t="str">
            <v>костик</v>
          </cell>
          <cell r="AD52" t="str">
            <v>костик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26</v>
          </cell>
          <cell r="D53">
            <v>368</v>
          </cell>
          <cell r="E53">
            <v>207</v>
          </cell>
          <cell r="F53">
            <v>178</v>
          </cell>
          <cell r="G53">
            <v>0.1</v>
          </cell>
          <cell r="H53" t="e">
            <v>#N/A</v>
          </cell>
          <cell r="I53">
            <v>229</v>
          </cell>
          <cell r="J53">
            <v>-22</v>
          </cell>
          <cell r="K53">
            <v>40</v>
          </cell>
          <cell r="L53">
            <v>50</v>
          </cell>
          <cell r="M53">
            <v>0</v>
          </cell>
          <cell r="S53">
            <v>41.4</v>
          </cell>
          <cell r="T53">
            <v>60</v>
          </cell>
          <cell r="U53">
            <v>7.9227053140096624</v>
          </cell>
          <cell r="V53">
            <v>4.2995169082125608</v>
          </cell>
          <cell r="Y53">
            <v>36</v>
          </cell>
          <cell r="Z53">
            <v>31.6</v>
          </cell>
          <cell r="AA53">
            <v>42.6</v>
          </cell>
          <cell r="AB53">
            <v>49</v>
          </cell>
          <cell r="AC53" t="e">
            <v>#N/A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662</v>
          </cell>
          <cell r="D54">
            <v>2847</v>
          </cell>
          <cell r="E54">
            <v>1901</v>
          </cell>
          <cell r="F54">
            <v>1568</v>
          </cell>
          <cell r="G54">
            <v>0.1</v>
          </cell>
          <cell r="H54">
            <v>60</v>
          </cell>
          <cell r="I54">
            <v>1928</v>
          </cell>
          <cell r="J54">
            <v>-27</v>
          </cell>
          <cell r="K54">
            <v>280</v>
          </cell>
          <cell r="L54">
            <v>280</v>
          </cell>
          <cell r="M54">
            <v>140</v>
          </cell>
          <cell r="R54">
            <v>280</v>
          </cell>
          <cell r="S54">
            <v>380.2</v>
          </cell>
          <cell r="T54">
            <v>420</v>
          </cell>
          <cell r="U54">
            <v>7.8064176749079435</v>
          </cell>
          <cell r="V54">
            <v>4.124145186743819</v>
          </cell>
          <cell r="Y54">
            <v>380.2</v>
          </cell>
          <cell r="Z54">
            <v>330.6</v>
          </cell>
          <cell r="AA54">
            <v>397.6</v>
          </cell>
          <cell r="AB54">
            <v>320</v>
          </cell>
          <cell r="AC54" t="str">
            <v>костик</v>
          </cell>
          <cell r="AD54" t="str">
            <v>костик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926</v>
          </cell>
          <cell r="D55">
            <v>1871</v>
          </cell>
          <cell r="E55">
            <v>1670</v>
          </cell>
          <cell r="F55">
            <v>1103</v>
          </cell>
          <cell r="G55">
            <v>0.1</v>
          </cell>
          <cell r="H55">
            <v>60</v>
          </cell>
          <cell r="I55">
            <v>1695</v>
          </cell>
          <cell r="J55">
            <v>-25</v>
          </cell>
          <cell r="K55">
            <v>140</v>
          </cell>
          <cell r="L55">
            <v>280</v>
          </cell>
          <cell r="M55">
            <v>280</v>
          </cell>
          <cell r="Q55">
            <v>140</v>
          </cell>
          <cell r="R55">
            <v>280</v>
          </cell>
          <cell r="S55">
            <v>334</v>
          </cell>
          <cell r="T55">
            <v>420</v>
          </cell>
          <cell r="U55">
            <v>7.9131736526946108</v>
          </cell>
          <cell r="V55">
            <v>3.3023952095808382</v>
          </cell>
          <cell r="Y55">
            <v>301.39999999999998</v>
          </cell>
          <cell r="Z55">
            <v>315</v>
          </cell>
          <cell r="AA55">
            <v>310.60000000000002</v>
          </cell>
          <cell r="AB55">
            <v>378</v>
          </cell>
          <cell r="AC55" t="str">
            <v>костик</v>
          </cell>
          <cell r="AD55" t="str">
            <v>костик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40</v>
          </cell>
          <cell r="D56">
            <v>383</v>
          </cell>
          <cell r="E56">
            <v>174</v>
          </cell>
          <cell r="F56">
            <v>238</v>
          </cell>
          <cell r="G56">
            <v>0.1</v>
          </cell>
          <cell r="H56" t="e">
            <v>#N/A</v>
          </cell>
          <cell r="I56">
            <v>182</v>
          </cell>
          <cell r="J56">
            <v>-8</v>
          </cell>
          <cell r="K56">
            <v>40</v>
          </cell>
          <cell r="L56">
            <v>0</v>
          </cell>
          <cell r="M56">
            <v>0</v>
          </cell>
          <cell r="S56">
            <v>34.799999999999997</v>
          </cell>
          <cell r="U56">
            <v>7.9885057471264371</v>
          </cell>
          <cell r="V56">
            <v>6.8390804597701154</v>
          </cell>
          <cell r="Y56">
            <v>38.4</v>
          </cell>
          <cell r="Z56">
            <v>32.799999999999997</v>
          </cell>
          <cell r="AA56">
            <v>48.6</v>
          </cell>
          <cell r="AB56">
            <v>20</v>
          </cell>
          <cell r="AC56" t="str">
            <v>костик</v>
          </cell>
          <cell r="AD56" t="str">
            <v>костик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33.32</v>
          </cell>
          <cell r="D57">
            <v>74.069999999999993</v>
          </cell>
          <cell r="E57">
            <v>94.472999999999999</v>
          </cell>
          <cell r="F57">
            <v>5.6420000000000003</v>
          </cell>
          <cell r="G57">
            <v>1</v>
          </cell>
          <cell r="H57">
            <v>45</v>
          </cell>
          <cell r="I57">
            <v>107.425</v>
          </cell>
          <cell r="J57">
            <v>-12.951999999999998</v>
          </cell>
          <cell r="K57">
            <v>20</v>
          </cell>
          <cell r="L57">
            <v>50</v>
          </cell>
          <cell r="M57">
            <v>0</v>
          </cell>
          <cell r="Q57">
            <v>40</v>
          </cell>
          <cell r="R57">
            <v>10</v>
          </cell>
          <cell r="S57">
            <v>18.894600000000001</v>
          </cell>
          <cell r="T57">
            <v>20</v>
          </cell>
          <cell r="U57">
            <v>7.7081282482825779</v>
          </cell>
          <cell r="V57">
            <v>0.29860383389963269</v>
          </cell>
          <cell r="Y57">
            <v>12.487</v>
          </cell>
          <cell r="Z57">
            <v>11.839</v>
          </cell>
          <cell r="AA57">
            <v>13.787600000000001</v>
          </cell>
          <cell r="AB57">
            <v>8.5050000000000008</v>
          </cell>
          <cell r="AC57" t="str">
            <v>костик</v>
          </cell>
          <cell r="AD57" t="str">
            <v>костик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55</v>
          </cell>
          <cell r="D58">
            <v>354</v>
          </cell>
          <cell r="E58">
            <v>232</v>
          </cell>
          <cell r="F58">
            <v>160</v>
          </cell>
          <cell r="G58">
            <v>0.3</v>
          </cell>
          <cell r="H58">
            <v>45</v>
          </cell>
          <cell r="I58">
            <v>247</v>
          </cell>
          <cell r="J58">
            <v>-15</v>
          </cell>
          <cell r="K58">
            <v>40</v>
          </cell>
          <cell r="L58">
            <v>0</v>
          </cell>
          <cell r="M58">
            <v>40</v>
          </cell>
          <cell r="Q58">
            <v>40</v>
          </cell>
          <cell r="R58">
            <v>40</v>
          </cell>
          <cell r="S58">
            <v>46.4</v>
          </cell>
          <cell r="T58">
            <v>40</v>
          </cell>
          <cell r="U58">
            <v>7.7586206896551726</v>
          </cell>
          <cell r="V58">
            <v>3.4482758620689657</v>
          </cell>
          <cell r="Y58">
            <v>25.8</v>
          </cell>
          <cell r="Z58">
            <v>36.4</v>
          </cell>
          <cell r="AA58">
            <v>45</v>
          </cell>
          <cell r="AB58">
            <v>55</v>
          </cell>
          <cell r="AC58" t="e">
            <v>#N/A</v>
          </cell>
          <cell r="AD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28</v>
          </cell>
          <cell r="D59">
            <v>1140</v>
          </cell>
          <cell r="E59">
            <v>712</v>
          </cell>
          <cell r="F59">
            <v>432</v>
          </cell>
          <cell r="G59">
            <v>0.3</v>
          </cell>
          <cell r="H59">
            <v>45</v>
          </cell>
          <cell r="I59">
            <v>732</v>
          </cell>
          <cell r="J59">
            <v>-20</v>
          </cell>
          <cell r="K59">
            <v>120</v>
          </cell>
          <cell r="L59">
            <v>80</v>
          </cell>
          <cell r="M59">
            <v>0</v>
          </cell>
          <cell r="Q59">
            <v>210</v>
          </cell>
          <cell r="R59">
            <v>120</v>
          </cell>
          <cell r="S59">
            <v>142.4</v>
          </cell>
          <cell r="T59">
            <v>102</v>
          </cell>
          <cell r="U59">
            <v>7.4719101123595504</v>
          </cell>
          <cell r="V59">
            <v>3.0337078651685392</v>
          </cell>
          <cell r="Y59">
            <v>76.599999999999994</v>
          </cell>
          <cell r="Z59">
            <v>75.2</v>
          </cell>
          <cell r="AA59">
            <v>112.2</v>
          </cell>
          <cell r="AB59">
            <v>134</v>
          </cell>
          <cell r="AC59" t="str">
            <v>костик</v>
          </cell>
          <cell r="AD59" t="str">
            <v>костик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314.786</v>
          </cell>
          <cell r="D60">
            <v>798.92700000000002</v>
          </cell>
          <cell r="E60">
            <v>534.71500000000003</v>
          </cell>
          <cell r="F60">
            <v>364.77100000000002</v>
          </cell>
          <cell r="G60">
            <v>1</v>
          </cell>
          <cell r="H60">
            <v>45</v>
          </cell>
          <cell r="I60">
            <v>537.9</v>
          </cell>
          <cell r="J60">
            <v>-3.1849999999999454</v>
          </cell>
          <cell r="K60">
            <v>50</v>
          </cell>
          <cell r="L60">
            <v>100</v>
          </cell>
          <cell r="M60">
            <v>50</v>
          </cell>
          <cell r="Q60">
            <v>70</v>
          </cell>
          <cell r="R60">
            <v>80</v>
          </cell>
          <cell r="S60">
            <v>106.94300000000001</v>
          </cell>
          <cell r="T60">
            <v>120</v>
          </cell>
          <cell r="U60">
            <v>7.8057563374881935</v>
          </cell>
          <cell r="V60">
            <v>3.4108917834734389</v>
          </cell>
          <cell r="Y60">
            <v>97.797600000000003</v>
          </cell>
          <cell r="Z60">
            <v>106.75619999999999</v>
          </cell>
          <cell r="AA60">
            <v>102.755</v>
          </cell>
          <cell r="AB60">
            <v>86.162000000000006</v>
          </cell>
          <cell r="AC60">
            <v>0</v>
          </cell>
          <cell r="AD60">
            <v>0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105</v>
          </cell>
          <cell r="D61">
            <v>473</v>
          </cell>
          <cell r="E61">
            <v>305</v>
          </cell>
          <cell r="F61">
            <v>257</v>
          </cell>
          <cell r="G61">
            <v>0.09</v>
          </cell>
          <cell r="H61">
            <v>45</v>
          </cell>
          <cell r="I61">
            <v>321</v>
          </cell>
          <cell r="J61">
            <v>-16</v>
          </cell>
          <cell r="K61">
            <v>40</v>
          </cell>
          <cell r="L61">
            <v>0</v>
          </cell>
          <cell r="M61">
            <v>40</v>
          </cell>
          <cell r="Q61">
            <v>40</v>
          </cell>
          <cell r="R61">
            <v>40</v>
          </cell>
          <cell r="S61">
            <v>61</v>
          </cell>
          <cell r="T61">
            <v>60</v>
          </cell>
          <cell r="U61">
            <v>7.8196721311475406</v>
          </cell>
          <cell r="V61">
            <v>4.2131147540983607</v>
          </cell>
          <cell r="Y61">
            <v>58.6</v>
          </cell>
          <cell r="Z61">
            <v>42.2</v>
          </cell>
          <cell r="AA61">
            <v>65.2</v>
          </cell>
          <cell r="AB61">
            <v>75</v>
          </cell>
          <cell r="AC61">
            <v>0</v>
          </cell>
          <cell r="AD61">
            <v>0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938</v>
          </cell>
          <cell r="D62">
            <v>1719</v>
          </cell>
          <cell r="E62">
            <v>1406</v>
          </cell>
          <cell r="F62">
            <v>1213</v>
          </cell>
          <cell r="G62">
            <v>0.28000000000000003</v>
          </cell>
          <cell r="H62">
            <v>45</v>
          </cell>
          <cell r="I62">
            <v>1443</v>
          </cell>
          <cell r="J62">
            <v>-37</v>
          </cell>
          <cell r="K62">
            <v>200</v>
          </cell>
          <cell r="L62">
            <v>0</v>
          </cell>
          <cell r="M62">
            <v>400</v>
          </cell>
          <cell r="R62">
            <v>80</v>
          </cell>
          <cell r="S62">
            <v>281.2</v>
          </cell>
          <cell r="T62">
            <v>280</v>
          </cell>
          <cell r="U62">
            <v>7.7275960170697013</v>
          </cell>
          <cell r="V62">
            <v>4.3136557610241821</v>
          </cell>
          <cell r="Y62">
            <v>310.2</v>
          </cell>
          <cell r="Z62">
            <v>296.60000000000002</v>
          </cell>
          <cell r="AA62">
            <v>301.60000000000002</v>
          </cell>
          <cell r="AB62">
            <v>241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1997</v>
          </cell>
          <cell r="D63">
            <v>3853</v>
          </cell>
          <cell r="E63">
            <v>3378</v>
          </cell>
          <cell r="F63">
            <v>2398</v>
          </cell>
          <cell r="G63">
            <v>0.35</v>
          </cell>
          <cell r="H63">
            <v>45</v>
          </cell>
          <cell r="I63">
            <v>3435</v>
          </cell>
          <cell r="J63">
            <v>-57</v>
          </cell>
          <cell r="K63">
            <v>400</v>
          </cell>
          <cell r="L63">
            <v>600</v>
          </cell>
          <cell r="M63">
            <v>200</v>
          </cell>
          <cell r="Q63">
            <v>400</v>
          </cell>
          <cell r="R63">
            <v>480</v>
          </cell>
          <cell r="S63">
            <v>675.6</v>
          </cell>
          <cell r="T63">
            <v>800</v>
          </cell>
          <cell r="U63">
            <v>7.8123149792776792</v>
          </cell>
          <cell r="V63">
            <v>3.5494375370041444</v>
          </cell>
          <cell r="Y63">
            <v>737.2</v>
          </cell>
          <cell r="Z63">
            <v>669.2</v>
          </cell>
          <cell r="AA63">
            <v>676.4</v>
          </cell>
          <cell r="AB63">
            <v>747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2503</v>
          </cell>
          <cell r="D64">
            <v>2652</v>
          </cell>
          <cell r="E64">
            <v>2801</v>
          </cell>
          <cell r="F64">
            <v>2301</v>
          </cell>
          <cell r="G64">
            <v>0.28000000000000003</v>
          </cell>
          <cell r="H64">
            <v>45</v>
          </cell>
          <cell r="I64">
            <v>2836</v>
          </cell>
          <cell r="J64">
            <v>-35</v>
          </cell>
          <cell r="K64">
            <v>400</v>
          </cell>
          <cell r="L64">
            <v>0</v>
          </cell>
          <cell r="M64">
            <v>200</v>
          </cell>
          <cell r="N64">
            <v>-200</v>
          </cell>
          <cell r="Q64">
            <v>400</v>
          </cell>
          <cell r="R64">
            <v>480</v>
          </cell>
          <cell r="S64">
            <v>560.20000000000005</v>
          </cell>
          <cell r="T64">
            <v>600</v>
          </cell>
          <cell r="U64">
            <v>7.4634059264548371</v>
          </cell>
          <cell r="V64">
            <v>4.1074616208496959</v>
          </cell>
          <cell r="Y64">
            <v>638.4</v>
          </cell>
          <cell r="Z64">
            <v>677.2</v>
          </cell>
          <cell r="AA64">
            <v>591</v>
          </cell>
          <cell r="AB64">
            <v>724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1289</v>
          </cell>
          <cell r="D65">
            <v>7372</v>
          </cell>
          <cell r="E65">
            <v>4248</v>
          </cell>
          <cell r="F65">
            <v>4337</v>
          </cell>
          <cell r="G65">
            <v>0.35</v>
          </cell>
          <cell r="H65">
            <v>45</v>
          </cell>
          <cell r="I65">
            <v>4300</v>
          </cell>
          <cell r="J65">
            <v>-52</v>
          </cell>
          <cell r="K65">
            <v>600</v>
          </cell>
          <cell r="L65">
            <v>0</v>
          </cell>
          <cell r="M65">
            <v>0</v>
          </cell>
          <cell r="N65">
            <v>-200</v>
          </cell>
          <cell r="R65">
            <v>800</v>
          </cell>
          <cell r="S65">
            <v>849.6</v>
          </cell>
          <cell r="T65">
            <v>880</v>
          </cell>
          <cell r="U65">
            <v>7.5529661016949152</v>
          </cell>
          <cell r="V65">
            <v>5.1047551789077215</v>
          </cell>
          <cell r="Y65">
            <v>929.4</v>
          </cell>
          <cell r="Z65">
            <v>769.8</v>
          </cell>
          <cell r="AA65">
            <v>993.2</v>
          </cell>
          <cell r="AB65">
            <v>817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2957</v>
          </cell>
          <cell r="D66">
            <v>7097</v>
          </cell>
          <cell r="E66">
            <v>5611</v>
          </cell>
          <cell r="F66">
            <v>4325</v>
          </cell>
          <cell r="G66">
            <v>0.35</v>
          </cell>
          <cell r="H66">
            <v>45</v>
          </cell>
          <cell r="I66">
            <v>5689</v>
          </cell>
          <cell r="J66">
            <v>-78</v>
          </cell>
          <cell r="K66">
            <v>800</v>
          </cell>
          <cell r="L66">
            <v>600</v>
          </cell>
          <cell r="M66">
            <v>400</v>
          </cell>
          <cell r="N66">
            <v>-400</v>
          </cell>
          <cell r="Q66">
            <v>480</v>
          </cell>
          <cell r="R66">
            <v>880</v>
          </cell>
          <cell r="S66">
            <v>1122.2</v>
          </cell>
          <cell r="T66">
            <v>1200</v>
          </cell>
          <cell r="U66">
            <v>7.3828194617715202</v>
          </cell>
          <cell r="V66">
            <v>3.8540367135982887</v>
          </cell>
          <cell r="Y66">
            <v>1245.4000000000001</v>
          </cell>
          <cell r="Z66">
            <v>1048</v>
          </cell>
          <cell r="AA66">
            <v>1157</v>
          </cell>
          <cell r="AB66">
            <v>1084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341</v>
          </cell>
          <cell r="D67">
            <v>2640</v>
          </cell>
          <cell r="E67">
            <v>1541</v>
          </cell>
          <cell r="F67">
            <v>1419</v>
          </cell>
          <cell r="G67">
            <v>0.41</v>
          </cell>
          <cell r="H67">
            <v>45</v>
          </cell>
          <cell r="I67">
            <v>1562</v>
          </cell>
          <cell r="J67">
            <v>-21</v>
          </cell>
          <cell r="K67">
            <v>200</v>
          </cell>
          <cell r="L67">
            <v>200</v>
          </cell>
          <cell r="M67">
            <v>0</v>
          </cell>
          <cell r="R67">
            <v>240</v>
          </cell>
          <cell r="S67">
            <v>308.2</v>
          </cell>
          <cell r="T67">
            <v>360</v>
          </cell>
          <cell r="U67">
            <v>7.8487994808565871</v>
          </cell>
          <cell r="V67">
            <v>4.6041531473069437</v>
          </cell>
          <cell r="Y67">
            <v>299.2</v>
          </cell>
          <cell r="Z67">
            <v>264.60000000000002</v>
          </cell>
          <cell r="AA67">
            <v>341.6</v>
          </cell>
          <cell r="AB67">
            <v>332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2229</v>
          </cell>
          <cell r="D68">
            <v>11921</v>
          </cell>
          <cell r="E68">
            <v>7217</v>
          </cell>
          <cell r="F68">
            <v>6098</v>
          </cell>
          <cell r="G68">
            <v>0.41</v>
          </cell>
          <cell r="H68">
            <v>45</v>
          </cell>
          <cell r="I68">
            <v>7097</v>
          </cell>
          <cell r="J68">
            <v>120</v>
          </cell>
          <cell r="K68">
            <v>1000</v>
          </cell>
          <cell r="L68">
            <v>0</v>
          </cell>
          <cell r="M68">
            <v>600</v>
          </cell>
          <cell r="N68">
            <v>-600</v>
          </cell>
          <cell r="Q68">
            <v>800</v>
          </cell>
          <cell r="R68">
            <v>1200</v>
          </cell>
          <cell r="S68">
            <v>1443.4</v>
          </cell>
          <cell r="T68">
            <v>1600</v>
          </cell>
          <cell r="U68">
            <v>7.4116668976028812</v>
          </cell>
          <cell r="V68">
            <v>4.224747124844118</v>
          </cell>
          <cell r="Y68">
            <v>1408</v>
          </cell>
          <cell r="Z68">
            <v>1317</v>
          </cell>
          <cell r="AA68">
            <v>1471.2</v>
          </cell>
          <cell r="AB68">
            <v>1390</v>
          </cell>
          <cell r="AC68" t="str">
            <v>?</v>
          </cell>
          <cell r="AD68" t="str">
            <v>?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290</v>
          </cell>
          <cell r="D69">
            <v>6987</v>
          </cell>
          <cell r="E69">
            <v>3189</v>
          </cell>
          <cell r="F69">
            <v>1812</v>
          </cell>
          <cell r="G69">
            <v>0.41</v>
          </cell>
          <cell r="H69">
            <v>45</v>
          </cell>
          <cell r="I69">
            <v>3412</v>
          </cell>
          <cell r="J69">
            <v>-223</v>
          </cell>
          <cell r="K69">
            <v>800</v>
          </cell>
          <cell r="L69">
            <v>600</v>
          </cell>
          <cell r="M69">
            <v>300</v>
          </cell>
          <cell r="Q69">
            <v>250</v>
          </cell>
          <cell r="R69">
            <v>500</v>
          </cell>
          <cell r="S69">
            <v>637.79999999999995</v>
          </cell>
          <cell r="T69">
            <v>700</v>
          </cell>
          <cell r="U69">
            <v>7.7798682972718725</v>
          </cell>
          <cell r="V69">
            <v>2.8410159924741301</v>
          </cell>
          <cell r="Y69">
            <v>550</v>
          </cell>
          <cell r="Z69">
            <v>484</v>
          </cell>
          <cell r="AA69">
            <v>711.6</v>
          </cell>
          <cell r="AB69">
            <v>703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14.89</v>
          </cell>
          <cell r="D70">
            <v>75.406999999999996</v>
          </cell>
          <cell r="E70">
            <v>40.542000000000002</v>
          </cell>
          <cell r="F70">
            <v>25.565000000000001</v>
          </cell>
          <cell r="G70">
            <v>1</v>
          </cell>
          <cell r="H70">
            <v>30</v>
          </cell>
          <cell r="I70">
            <v>44.5</v>
          </cell>
          <cell r="J70">
            <v>-3.9579999999999984</v>
          </cell>
          <cell r="K70">
            <v>0</v>
          </cell>
          <cell r="L70">
            <v>10</v>
          </cell>
          <cell r="M70">
            <v>10</v>
          </cell>
          <cell r="R70">
            <v>10</v>
          </cell>
          <cell r="S70">
            <v>8.1083999999999996</v>
          </cell>
          <cell r="T70">
            <v>10</v>
          </cell>
          <cell r="U70">
            <v>8.0860589018795324</v>
          </cell>
          <cell r="V70">
            <v>3.1529031621528296</v>
          </cell>
          <cell r="Y70">
            <v>5.4350000000000005</v>
          </cell>
          <cell r="Z70">
            <v>6.8920000000000003</v>
          </cell>
          <cell r="AA70">
            <v>6.867</v>
          </cell>
          <cell r="AB70">
            <v>0</v>
          </cell>
          <cell r="AC70" t="str">
            <v>увел</v>
          </cell>
          <cell r="AD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-36</v>
          </cell>
          <cell r="D71">
            <v>1141</v>
          </cell>
          <cell r="E71">
            <v>357</v>
          </cell>
          <cell r="F71">
            <v>611</v>
          </cell>
          <cell r="G71">
            <v>0.41</v>
          </cell>
          <cell r="H71" t="e">
            <v>#N/A</v>
          </cell>
          <cell r="I71">
            <v>366</v>
          </cell>
          <cell r="J71">
            <v>-9</v>
          </cell>
          <cell r="K71">
            <v>80</v>
          </cell>
          <cell r="L71">
            <v>40</v>
          </cell>
          <cell r="M71">
            <v>0</v>
          </cell>
          <cell r="S71">
            <v>71.400000000000006</v>
          </cell>
          <cell r="T71">
            <v>80</v>
          </cell>
          <cell r="U71">
            <v>11.358543417366946</v>
          </cell>
          <cell r="V71">
            <v>8.5574229691876749</v>
          </cell>
          <cell r="Y71">
            <v>42.4</v>
          </cell>
          <cell r="Z71">
            <v>48.2</v>
          </cell>
          <cell r="AA71">
            <v>86</v>
          </cell>
          <cell r="AB71">
            <v>106</v>
          </cell>
          <cell r="AC71" t="str">
            <v>увел</v>
          </cell>
          <cell r="AD71" t="str">
            <v>увел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5.2530000000000001</v>
          </cell>
          <cell r="D72">
            <v>63.973999999999997</v>
          </cell>
          <cell r="E72">
            <v>11.589</v>
          </cell>
          <cell r="F72">
            <v>52.326000000000001</v>
          </cell>
          <cell r="G72">
            <v>1</v>
          </cell>
          <cell r="H72" t="e">
            <v>#N/A</v>
          </cell>
          <cell r="I72">
            <v>16.448</v>
          </cell>
          <cell r="J72">
            <v>-4.859</v>
          </cell>
          <cell r="K72">
            <v>0</v>
          </cell>
          <cell r="L72">
            <v>0</v>
          </cell>
          <cell r="M72">
            <v>0</v>
          </cell>
          <cell r="S72">
            <v>2.3178000000000001</v>
          </cell>
          <cell r="U72">
            <v>22.575718353611183</v>
          </cell>
          <cell r="V72">
            <v>22.575718353611183</v>
          </cell>
          <cell r="Y72">
            <v>5.4454000000000002</v>
          </cell>
          <cell r="Z72">
            <v>4.9097999999999997</v>
          </cell>
          <cell r="AA72">
            <v>6.5427999999999997</v>
          </cell>
          <cell r="AB72">
            <v>2.1219999999999999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251</v>
          </cell>
          <cell r="D73">
            <v>1384</v>
          </cell>
          <cell r="E73">
            <v>835</v>
          </cell>
          <cell r="F73">
            <v>786</v>
          </cell>
          <cell r="G73">
            <v>0.36</v>
          </cell>
          <cell r="H73" t="e">
            <v>#N/A</v>
          </cell>
          <cell r="I73">
            <v>848</v>
          </cell>
          <cell r="J73">
            <v>-13</v>
          </cell>
          <cell r="K73">
            <v>200</v>
          </cell>
          <cell r="L73">
            <v>120</v>
          </cell>
          <cell r="M73">
            <v>0</v>
          </cell>
          <cell r="R73">
            <v>30</v>
          </cell>
          <cell r="S73">
            <v>167</v>
          </cell>
          <cell r="T73">
            <v>150</v>
          </cell>
          <cell r="U73">
            <v>7.7005988023952092</v>
          </cell>
          <cell r="V73">
            <v>4.706586826347305</v>
          </cell>
          <cell r="Y73">
            <v>123.4</v>
          </cell>
          <cell r="Z73">
            <v>164.6</v>
          </cell>
          <cell r="AA73">
            <v>191.8</v>
          </cell>
          <cell r="AB73">
            <v>211</v>
          </cell>
          <cell r="AC73" t="str">
            <v>к720</v>
          </cell>
          <cell r="AD73" t="str">
            <v>к720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37.643999999999998</v>
          </cell>
          <cell r="D74">
            <v>70.938999999999993</v>
          </cell>
          <cell r="E74">
            <v>44.067999999999998</v>
          </cell>
          <cell r="F74">
            <v>64.515000000000001</v>
          </cell>
          <cell r="G74">
            <v>1</v>
          </cell>
          <cell r="H74" t="e">
            <v>#N/A</v>
          </cell>
          <cell r="I74">
            <v>39.064</v>
          </cell>
          <cell r="J74">
            <v>5.0039999999999978</v>
          </cell>
          <cell r="K74">
            <v>10</v>
          </cell>
          <cell r="L74">
            <v>10</v>
          </cell>
          <cell r="M74">
            <v>0</v>
          </cell>
          <cell r="S74">
            <v>8.8135999999999992</v>
          </cell>
          <cell r="U74">
            <v>9.5891576654261605</v>
          </cell>
          <cell r="V74">
            <v>7.3199373695198338</v>
          </cell>
          <cell r="Y74">
            <v>12.898400000000001</v>
          </cell>
          <cell r="Z74">
            <v>13.9268</v>
          </cell>
          <cell r="AA74">
            <v>14.138999999999999</v>
          </cell>
          <cell r="AB74">
            <v>15.074</v>
          </cell>
          <cell r="AC74" t="e">
            <v>#N/A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30</v>
          </cell>
          <cell r="D75">
            <v>273</v>
          </cell>
          <cell r="E75">
            <v>149</v>
          </cell>
          <cell r="F75">
            <v>147</v>
          </cell>
          <cell r="G75">
            <v>0.41</v>
          </cell>
          <cell r="H75" t="e">
            <v>#N/A</v>
          </cell>
          <cell r="I75">
            <v>156</v>
          </cell>
          <cell r="J75">
            <v>-7</v>
          </cell>
          <cell r="K75">
            <v>30</v>
          </cell>
          <cell r="L75">
            <v>30</v>
          </cell>
          <cell r="M75">
            <v>0</v>
          </cell>
          <cell r="S75">
            <v>29.8</v>
          </cell>
          <cell r="T75">
            <v>30</v>
          </cell>
          <cell r="U75">
            <v>7.9530201342281881</v>
          </cell>
          <cell r="V75">
            <v>4.9328859060402683</v>
          </cell>
          <cell r="Y75">
            <v>24.8</v>
          </cell>
          <cell r="Z75">
            <v>28.4</v>
          </cell>
          <cell r="AA75">
            <v>38</v>
          </cell>
          <cell r="AB75">
            <v>26</v>
          </cell>
          <cell r="AC75" t="str">
            <v>увел</v>
          </cell>
          <cell r="AD75" t="str">
            <v>увел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427</v>
          </cell>
          <cell r="D76">
            <v>694</v>
          </cell>
          <cell r="E76">
            <v>570</v>
          </cell>
          <cell r="F76">
            <v>538</v>
          </cell>
          <cell r="G76">
            <v>0.28000000000000003</v>
          </cell>
          <cell r="H76" t="e">
            <v>#N/A</v>
          </cell>
          <cell r="I76">
            <v>584</v>
          </cell>
          <cell r="J76">
            <v>-14</v>
          </cell>
          <cell r="K76">
            <v>120</v>
          </cell>
          <cell r="L76">
            <v>0</v>
          </cell>
          <cell r="M76">
            <v>0</v>
          </cell>
          <cell r="R76">
            <v>120</v>
          </cell>
          <cell r="S76">
            <v>114</v>
          </cell>
          <cell r="T76">
            <v>120</v>
          </cell>
          <cell r="U76">
            <v>7.8771929824561404</v>
          </cell>
          <cell r="V76">
            <v>4.7192982456140351</v>
          </cell>
          <cell r="Y76">
            <v>138.4</v>
          </cell>
          <cell r="Z76">
            <v>138.80000000000001</v>
          </cell>
          <cell r="AA76">
            <v>128.4</v>
          </cell>
          <cell r="AB76">
            <v>105</v>
          </cell>
          <cell r="AC76" t="str">
            <v>м10з</v>
          </cell>
          <cell r="AD76" t="str">
            <v>м10з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685.98</v>
          </cell>
          <cell r="D77">
            <v>1205</v>
          </cell>
          <cell r="E77">
            <v>1109</v>
          </cell>
          <cell r="F77">
            <v>772.98</v>
          </cell>
          <cell r="G77">
            <v>0.4</v>
          </cell>
          <cell r="H77" t="e">
            <v>#N/A</v>
          </cell>
          <cell r="I77">
            <v>1101</v>
          </cell>
          <cell r="J77">
            <v>8</v>
          </cell>
          <cell r="K77">
            <v>200</v>
          </cell>
          <cell r="L77">
            <v>280</v>
          </cell>
          <cell r="M77">
            <v>0</v>
          </cell>
          <cell r="Q77">
            <v>80</v>
          </cell>
          <cell r="R77">
            <v>120</v>
          </cell>
          <cell r="S77">
            <v>221.8</v>
          </cell>
          <cell r="T77">
            <v>240</v>
          </cell>
          <cell r="U77">
            <v>7.6329125338142472</v>
          </cell>
          <cell r="V77">
            <v>3.4850315599639314</v>
          </cell>
          <cell r="Y77">
            <v>258.2</v>
          </cell>
          <cell r="Z77">
            <v>220.8</v>
          </cell>
          <cell r="AA77">
            <v>219.4</v>
          </cell>
          <cell r="AB77">
            <v>237</v>
          </cell>
          <cell r="AC77" t="str">
            <v>м122з</v>
          </cell>
          <cell r="AD77" t="str">
            <v>м122з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306</v>
          </cell>
          <cell r="D78">
            <v>667</v>
          </cell>
          <cell r="E78">
            <v>546</v>
          </cell>
          <cell r="F78">
            <v>413</v>
          </cell>
          <cell r="G78">
            <v>0.33</v>
          </cell>
          <cell r="H78" t="e">
            <v>#N/A</v>
          </cell>
          <cell r="I78">
            <v>560</v>
          </cell>
          <cell r="J78">
            <v>-14</v>
          </cell>
          <cell r="K78">
            <v>80</v>
          </cell>
          <cell r="L78">
            <v>80</v>
          </cell>
          <cell r="M78">
            <v>80</v>
          </cell>
          <cell r="R78">
            <v>80</v>
          </cell>
          <cell r="S78">
            <v>109.2</v>
          </cell>
          <cell r="T78">
            <v>120</v>
          </cell>
          <cell r="U78">
            <v>7.8113553113553111</v>
          </cell>
          <cell r="V78">
            <v>3.7820512820512819</v>
          </cell>
          <cell r="Y78">
            <v>73.400000000000006</v>
          </cell>
          <cell r="Z78">
            <v>110.4</v>
          </cell>
          <cell r="AA78">
            <v>110</v>
          </cell>
          <cell r="AB78">
            <v>91</v>
          </cell>
          <cell r="AC78" t="str">
            <v>костик</v>
          </cell>
          <cell r="AD78" t="str">
            <v>костик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4</v>
          </cell>
          <cell r="D79">
            <v>743</v>
          </cell>
          <cell r="E79">
            <v>410</v>
          </cell>
          <cell r="F79">
            <v>292</v>
          </cell>
          <cell r="G79">
            <v>0.33</v>
          </cell>
          <cell r="H79" t="e">
            <v>#N/A</v>
          </cell>
          <cell r="I79">
            <v>485</v>
          </cell>
          <cell r="J79">
            <v>-75</v>
          </cell>
          <cell r="K79">
            <v>120</v>
          </cell>
          <cell r="L79">
            <v>80</v>
          </cell>
          <cell r="M79">
            <v>0</v>
          </cell>
          <cell r="R79">
            <v>80</v>
          </cell>
          <cell r="S79">
            <v>82</v>
          </cell>
          <cell r="T79">
            <v>80</v>
          </cell>
          <cell r="U79">
            <v>7.9512195121951219</v>
          </cell>
          <cell r="V79">
            <v>3.5609756097560976</v>
          </cell>
          <cell r="Y79">
            <v>47.2</v>
          </cell>
          <cell r="Z79">
            <v>60.6</v>
          </cell>
          <cell r="AA79">
            <v>92.6</v>
          </cell>
          <cell r="AB79">
            <v>100</v>
          </cell>
          <cell r="AC79" t="str">
            <v>костик</v>
          </cell>
          <cell r="AD79" t="str">
            <v>костик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-1</v>
          </cell>
          <cell r="D80">
            <v>525</v>
          </cell>
          <cell r="E80">
            <v>325</v>
          </cell>
          <cell r="F80">
            <v>194</v>
          </cell>
          <cell r="G80">
            <v>0.33</v>
          </cell>
          <cell r="H80" t="e">
            <v>#N/A</v>
          </cell>
          <cell r="I80">
            <v>359</v>
          </cell>
          <cell r="J80">
            <v>-34</v>
          </cell>
          <cell r="K80">
            <v>80</v>
          </cell>
          <cell r="L80">
            <v>40</v>
          </cell>
          <cell r="M80">
            <v>120</v>
          </cell>
          <cell r="S80">
            <v>65</v>
          </cell>
          <cell r="T80">
            <v>80</v>
          </cell>
          <cell r="U80">
            <v>7.907692307692308</v>
          </cell>
          <cell r="V80">
            <v>2.9846153846153847</v>
          </cell>
          <cell r="Y80">
            <v>0</v>
          </cell>
          <cell r="Z80">
            <v>1</v>
          </cell>
          <cell r="AA80">
            <v>35.4</v>
          </cell>
          <cell r="AB80">
            <v>73</v>
          </cell>
          <cell r="AC80" t="str">
            <v>костик</v>
          </cell>
          <cell r="AD80" t="str">
            <v>костик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24</v>
          </cell>
          <cell r="D81">
            <v>1538</v>
          </cell>
          <cell r="E81">
            <v>780</v>
          </cell>
          <cell r="F81">
            <v>752</v>
          </cell>
          <cell r="G81">
            <v>0.33</v>
          </cell>
          <cell r="H81" t="e">
            <v>#N/A</v>
          </cell>
          <cell r="I81">
            <v>809</v>
          </cell>
          <cell r="J81">
            <v>-29</v>
          </cell>
          <cell r="K81">
            <v>160</v>
          </cell>
          <cell r="L81">
            <v>80</v>
          </cell>
          <cell r="M81">
            <v>0</v>
          </cell>
          <cell r="R81">
            <v>40</v>
          </cell>
          <cell r="S81">
            <v>156</v>
          </cell>
          <cell r="T81">
            <v>72</v>
          </cell>
          <cell r="U81">
            <v>7.0769230769230766</v>
          </cell>
          <cell r="V81">
            <v>4.8205128205128203</v>
          </cell>
          <cell r="Y81">
            <v>110.6</v>
          </cell>
          <cell r="Z81">
            <v>118.6</v>
          </cell>
          <cell r="AA81">
            <v>178</v>
          </cell>
          <cell r="AB81">
            <v>116</v>
          </cell>
          <cell r="AC81" t="str">
            <v>костик</v>
          </cell>
          <cell r="AD81" t="str">
            <v>костик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1.292</v>
          </cell>
          <cell r="D82">
            <v>32.807000000000002</v>
          </cell>
          <cell r="E82">
            <v>33.331000000000003</v>
          </cell>
          <cell r="F82">
            <v>-7.702</v>
          </cell>
          <cell r="G82">
            <v>1</v>
          </cell>
          <cell r="H82" t="e">
            <v>#N/A</v>
          </cell>
          <cell r="I82">
            <v>47.337000000000003</v>
          </cell>
          <cell r="J82">
            <v>-14.006</v>
          </cell>
          <cell r="K82">
            <v>0</v>
          </cell>
          <cell r="L82">
            <v>10</v>
          </cell>
          <cell r="M82">
            <v>0</v>
          </cell>
          <cell r="Q82">
            <v>20</v>
          </cell>
          <cell r="R82">
            <v>10</v>
          </cell>
          <cell r="S82">
            <v>6.6662000000000008</v>
          </cell>
          <cell r="T82">
            <v>10</v>
          </cell>
          <cell r="U82">
            <v>6.3451441600912055</v>
          </cell>
          <cell r="V82">
            <v>-1.1553808766613662</v>
          </cell>
          <cell r="Y82">
            <v>3.2520000000000002</v>
          </cell>
          <cell r="Z82">
            <v>2.2526000000000002</v>
          </cell>
          <cell r="AA82">
            <v>3.0234000000000001</v>
          </cell>
          <cell r="AB82">
            <v>3.911</v>
          </cell>
          <cell r="AC82" t="str">
            <v>костик</v>
          </cell>
          <cell r="AD82" t="str">
            <v>костик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D83">
            <v>325</v>
          </cell>
          <cell r="E83">
            <v>144</v>
          </cell>
          <cell r="F83">
            <v>176</v>
          </cell>
          <cell r="G83">
            <v>0.33</v>
          </cell>
          <cell r="H83" t="e">
            <v>#N/A</v>
          </cell>
          <cell r="I83">
            <v>294</v>
          </cell>
          <cell r="J83">
            <v>-150</v>
          </cell>
          <cell r="K83">
            <v>80</v>
          </cell>
          <cell r="L83">
            <v>40</v>
          </cell>
          <cell r="M83">
            <v>40</v>
          </cell>
          <cell r="S83">
            <v>28.8</v>
          </cell>
          <cell r="U83">
            <v>11.666666666666666</v>
          </cell>
          <cell r="V83">
            <v>6.1111111111111107</v>
          </cell>
          <cell r="Y83">
            <v>8.6</v>
          </cell>
          <cell r="Z83">
            <v>9.1999999999999993</v>
          </cell>
          <cell r="AA83">
            <v>28.4</v>
          </cell>
          <cell r="AB83">
            <v>24</v>
          </cell>
          <cell r="AC83" t="str">
            <v>костик</v>
          </cell>
          <cell r="AD83" t="str">
            <v>костик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2</v>
          </cell>
          <cell r="D84">
            <v>404</v>
          </cell>
          <cell r="E84">
            <v>41</v>
          </cell>
          <cell r="F84">
            <v>362</v>
          </cell>
          <cell r="G84">
            <v>0.4</v>
          </cell>
          <cell r="H84" t="e">
            <v>#N/A</v>
          </cell>
          <cell r="I84">
            <v>64</v>
          </cell>
          <cell r="J84">
            <v>-23</v>
          </cell>
          <cell r="K84">
            <v>40</v>
          </cell>
          <cell r="L84">
            <v>0</v>
          </cell>
          <cell r="M84">
            <v>0</v>
          </cell>
          <cell r="S84">
            <v>8.1999999999999993</v>
          </cell>
          <cell r="U84">
            <v>49.024390243902445</v>
          </cell>
          <cell r="V84">
            <v>44.146341463414636</v>
          </cell>
          <cell r="Y84">
            <v>18.399999999999999</v>
          </cell>
          <cell r="Z84">
            <v>18</v>
          </cell>
          <cell r="AA84">
            <v>45.4</v>
          </cell>
          <cell r="AB84">
            <v>9</v>
          </cell>
          <cell r="AC84" t="str">
            <v>увел</v>
          </cell>
          <cell r="AD84" t="str">
            <v>увел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12.266</v>
          </cell>
          <cell r="D85">
            <v>14.913</v>
          </cell>
          <cell r="E85">
            <v>12.243</v>
          </cell>
          <cell r="F85">
            <v>10.912000000000001</v>
          </cell>
          <cell r="G85">
            <v>1</v>
          </cell>
          <cell r="H85" t="e">
            <v>#N/A</v>
          </cell>
          <cell r="I85">
            <v>11.7</v>
          </cell>
          <cell r="J85">
            <v>0.54300000000000104</v>
          </cell>
          <cell r="K85">
            <v>0</v>
          </cell>
          <cell r="L85">
            <v>10</v>
          </cell>
          <cell r="M85">
            <v>0</v>
          </cell>
          <cell r="S85">
            <v>2.4485999999999999</v>
          </cell>
          <cell r="U85">
            <v>8.5403904271828797</v>
          </cell>
          <cell r="V85">
            <v>4.4564240790655889</v>
          </cell>
          <cell r="Y85">
            <v>2.1680000000000001</v>
          </cell>
          <cell r="Z85">
            <v>0.27339999999999998</v>
          </cell>
          <cell r="AA85">
            <v>5.1360000000000001</v>
          </cell>
          <cell r="AB85">
            <v>0</v>
          </cell>
          <cell r="AC85" t="str">
            <v>увел</v>
          </cell>
          <cell r="AD85" t="str">
            <v>увел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101</v>
          </cell>
          <cell r="D86">
            <v>209</v>
          </cell>
          <cell r="E86">
            <v>201</v>
          </cell>
          <cell r="F86">
            <v>100</v>
          </cell>
          <cell r="G86">
            <v>0.33</v>
          </cell>
          <cell r="H86" t="e">
            <v>#N/A</v>
          </cell>
          <cell r="I86">
            <v>207</v>
          </cell>
          <cell r="J86">
            <v>-6</v>
          </cell>
          <cell r="K86">
            <v>0</v>
          </cell>
          <cell r="L86">
            <v>40</v>
          </cell>
          <cell r="M86">
            <v>80</v>
          </cell>
          <cell r="Q86">
            <v>40</v>
          </cell>
          <cell r="S86">
            <v>40.200000000000003</v>
          </cell>
          <cell r="T86">
            <v>40</v>
          </cell>
          <cell r="U86">
            <v>7.4626865671641784</v>
          </cell>
          <cell r="V86">
            <v>2.4875621890547261</v>
          </cell>
          <cell r="Y86">
            <v>22.2</v>
          </cell>
          <cell r="Z86">
            <v>32.799999999999997</v>
          </cell>
          <cell r="AA86">
            <v>32.799999999999997</v>
          </cell>
          <cell r="AB86">
            <v>22</v>
          </cell>
          <cell r="AC86" t="str">
            <v>костик</v>
          </cell>
          <cell r="AD86" t="str">
            <v>костик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707.53899999999999</v>
          </cell>
          <cell r="D87">
            <v>564.38900000000001</v>
          </cell>
          <cell r="E87">
            <v>554.88499999999999</v>
          </cell>
          <cell r="F87">
            <v>604.36199999999997</v>
          </cell>
          <cell r="G87">
            <v>1</v>
          </cell>
          <cell r="H87" t="e">
            <v>#N/A</v>
          </cell>
          <cell r="I87">
            <v>517.4</v>
          </cell>
          <cell r="J87">
            <v>37.485000000000014</v>
          </cell>
          <cell r="K87">
            <v>0</v>
          </cell>
          <cell r="L87">
            <v>0</v>
          </cell>
          <cell r="M87">
            <v>0</v>
          </cell>
          <cell r="Q87">
            <v>50</v>
          </cell>
          <cell r="R87">
            <v>90</v>
          </cell>
          <cell r="S87">
            <v>110.977</v>
          </cell>
          <cell r="T87">
            <v>120</v>
          </cell>
          <cell r="U87">
            <v>7.7886589113059461</v>
          </cell>
          <cell r="V87">
            <v>5.4458311181596182</v>
          </cell>
          <cell r="Y87">
            <v>102.333</v>
          </cell>
          <cell r="Z87">
            <v>157.84960000000001</v>
          </cell>
          <cell r="AA87">
            <v>96.180999999999997</v>
          </cell>
          <cell r="AB87">
            <v>151.411</v>
          </cell>
          <cell r="AC87" t="str">
            <v>костик</v>
          </cell>
          <cell r="AD87" t="str">
            <v>костик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227</v>
          </cell>
          <cell r="D88">
            <v>299</v>
          </cell>
          <cell r="E88">
            <v>211</v>
          </cell>
          <cell r="F88">
            <v>309</v>
          </cell>
          <cell r="G88">
            <v>0.1</v>
          </cell>
          <cell r="H88" t="e">
            <v>#N/A</v>
          </cell>
          <cell r="I88">
            <v>217</v>
          </cell>
          <cell r="J88">
            <v>-6</v>
          </cell>
          <cell r="K88">
            <v>50</v>
          </cell>
          <cell r="L88">
            <v>0</v>
          </cell>
          <cell r="M88">
            <v>0</v>
          </cell>
          <cell r="S88">
            <v>42.2</v>
          </cell>
          <cell r="U88">
            <v>8.5071090047393358</v>
          </cell>
          <cell r="V88">
            <v>7.322274881516587</v>
          </cell>
          <cell r="Y88">
            <v>74</v>
          </cell>
          <cell r="Z88">
            <v>71.2</v>
          </cell>
          <cell r="AA88">
            <v>60.6</v>
          </cell>
          <cell r="AB88">
            <v>37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629</v>
          </cell>
          <cell r="D89">
            <v>1380</v>
          </cell>
          <cell r="E89">
            <v>1321</v>
          </cell>
          <cell r="F89">
            <v>670</v>
          </cell>
          <cell r="G89">
            <v>0.4</v>
          </cell>
          <cell r="H89" t="e">
            <v>#N/A</v>
          </cell>
          <cell r="I89">
            <v>1335</v>
          </cell>
          <cell r="J89">
            <v>-14</v>
          </cell>
          <cell r="K89">
            <v>200</v>
          </cell>
          <cell r="L89">
            <v>200</v>
          </cell>
          <cell r="M89">
            <v>120</v>
          </cell>
          <cell r="Q89">
            <v>400</v>
          </cell>
          <cell r="R89">
            <v>160</v>
          </cell>
          <cell r="S89">
            <v>264.2</v>
          </cell>
          <cell r="T89">
            <v>280</v>
          </cell>
          <cell r="U89">
            <v>7.6835730507191524</v>
          </cell>
          <cell r="V89">
            <v>2.5359576078728239</v>
          </cell>
          <cell r="Y89">
            <v>253.6</v>
          </cell>
          <cell r="Z89">
            <v>251.4</v>
          </cell>
          <cell r="AA89">
            <v>234.4</v>
          </cell>
          <cell r="AB89">
            <v>332</v>
          </cell>
          <cell r="AC89" t="e">
            <v>#N/A</v>
          </cell>
          <cell r="AD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C90">
            <v>60</v>
          </cell>
          <cell r="D90">
            <v>87</v>
          </cell>
          <cell r="E90">
            <v>68</v>
          </cell>
          <cell r="F90">
            <v>76</v>
          </cell>
          <cell r="G90">
            <v>0.3</v>
          </cell>
          <cell r="H90" t="e">
            <v>#N/A</v>
          </cell>
          <cell r="I90">
            <v>69</v>
          </cell>
          <cell r="J90">
            <v>-1</v>
          </cell>
          <cell r="K90">
            <v>40</v>
          </cell>
          <cell r="L90">
            <v>0</v>
          </cell>
          <cell r="M90">
            <v>0</v>
          </cell>
          <cell r="S90">
            <v>13.6</v>
          </cell>
          <cell r="U90">
            <v>8.5294117647058822</v>
          </cell>
          <cell r="V90">
            <v>5.5882352941176476</v>
          </cell>
          <cell r="Y90">
            <v>0</v>
          </cell>
          <cell r="Z90">
            <v>0</v>
          </cell>
          <cell r="AA90">
            <v>7</v>
          </cell>
          <cell r="AB90">
            <v>3</v>
          </cell>
          <cell r="AC90" t="str">
            <v>ко</v>
          </cell>
          <cell r="AD90" t="str">
            <v>ко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1525</v>
          </cell>
          <cell r="D91">
            <v>3457</v>
          </cell>
          <cell r="E91">
            <v>2659</v>
          </cell>
          <cell r="F91">
            <v>2279</v>
          </cell>
          <cell r="G91">
            <v>0.35</v>
          </cell>
          <cell r="H91" t="e">
            <v>#N/A</v>
          </cell>
          <cell r="I91">
            <v>2701</v>
          </cell>
          <cell r="J91">
            <v>-42</v>
          </cell>
          <cell r="K91">
            <v>200</v>
          </cell>
          <cell r="L91">
            <v>200</v>
          </cell>
          <cell r="M91">
            <v>0</v>
          </cell>
          <cell r="N91">
            <v>-200</v>
          </cell>
          <cell r="Q91">
            <v>480</v>
          </cell>
          <cell r="R91">
            <v>400</v>
          </cell>
          <cell r="S91">
            <v>531.79999999999995</v>
          </cell>
          <cell r="T91">
            <v>600</v>
          </cell>
          <cell r="U91">
            <v>7.4445280180518996</v>
          </cell>
          <cell r="V91">
            <v>4.2854456562617527</v>
          </cell>
          <cell r="Y91">
            <v>559.4</v>
          </cell>
          <cell r="Z91">
            <v>580.20000000000005</v>
          </cell>
          <cell r="AA91">
            <v>564.79999999999995</v>
          </cell>
          <cell r="AB91">
            <v>638</v>
          </cell>
          <cell r="AC91" t="str">
            <v>увел</v>
          </cell>
          <cell r="AD91" t="str">
            <v>увел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10.209</v>
          </cell>
          <cell r="D92">
            <v>696.84900000000005</v>
          </cell>
          <cell r="E92">
            <v>322.98200000000003</v>
          </cell>
          <cell r="F92">
            <v>238.80500000000001</v>
          </cell>
          <cell r="G92">
            <v>1</v>
          </cell>
          <cell r="H92" t="e">
            <v>#N/A</v>
          </cell>
          <cell r="I92">
            <v>327.10000000000002</v>
          </cell>
          <cell r="J92">
            <v>-4.117999999999995</v>
          </cell>
          <cell r="K92">
            <v>30</v>
          </cell>
          <cell r="L92">
            <v>50</v>
          </cell>
          <cell r="M92">
            <v>0</v>
          </cell>
          <cell r="Q92">
            <v>70</v>
          </cell>
          <cell r="R92">
            <v>50</v>
          </cell>
          <cell r="S92">
            <v>64.596400000000003</v>
          </cell>
          <cell r="T92">
            <v>60</v>
          </cell>
          <cell r="U92">
            <v>7.7218699494089451</v>
          </cell>
          <cell r="V92">
            <v>3.6968778445857664</v>
          </cell>
          <cell r="Y92">
            <v>41.516399999999997</v>
          </cell>
          <cell r="Z92">
            <v>42.0396</v>
          </cell>
          <cell r="AA92">
            <v>62.641999999999996</v>
          </cell>
          <cell r="AB92">
            <v>23.27</v>
          </cell>
          <cell r="AC92" t="str">
            <v>костик</v>
          </cell>
          <cell r="AD92" t="str">
            <v>костик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311</v>
          </cell>
          <cell r="D93">
            <v>652</v>
          </cell>
          <cell r="E93">
            <v>479</v>
          </cell>
          <cell r="F93">
            <v>307</v>
          </cell>
          <cell r="G93">
            <v>0.6</v>
          </cell>
          <cell r="H93" t="e">
            <v>#N/A</v>
          </cell>
          <cell r="I93">
            <v>485</v>
          </cell>
          <cell r="J93">
            <v>-6</v>
          </cell>
          <cell r="K93">
            <v>80</v>
          </cell>
          <cell r="L93">
            <v>60</v>
          </cell>
          <cell r="M93">
            <v>0</v>
          </cell>
          <cell r="Q93">
            <v>120</v>
          </cell>
          <cell r="R93">
            <v>90</v>
          </cell>
          <cell r="S93">
            <v>95.8</v>
          </cell>
          <cell r="T93">
            <v>90</v>
          </cell>
          <cell r="U93">
            <v>7.7974947807933193</v>
          </cell>
          <cell r="V93">
            <v>3.2045929018789145</v>
          </cell>
          <cell r="Y93">
            <v>63.4</v>
          </cell>
          <cell r="Z93">
            <v>82.6</v>
          </cell>
          <cell r="AA93">
            <v>87.8</v>
          </cell>
          <cell r="AB93">
            <v>49</v>
          </cell>
          <cell r="AC93" t="str">
            <v>костик</v>
          </cell>
          <cell r="AD93" t="str">
            <v>костик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243.52099999999999</v>
          </cell>
          <cell r="D94">
            <v>815.62099999999998</v>
          </cell>
          <cell r="E94">
            <v>317</v>
          </cell>
          <cell r="F94">
            <v>721</v>
          </cell>
          <cell r="G94">
            <v>1</v>
          </cell>
          <cell r="H94" t="e">
            <v>#N/A</v>
          </cell>
          <cell r="I94">
            <v>293.60000000000002</v>
          </cell>
          <cell r="J94">
            <v>23.399999999999977</v>
          </cell>
          <cell r="K94">
            <v>100</v>
          </cell>
          <cell r="L94">
            <v>0</v>
          </cell>
          <cell r="M94">
            <v>0</v>
          </cell>
          <cell r="S94">
            <v>63.4</v>
          </cell>
          <cell r="U94">
            <v>12.949526813880126</v>
          </cell>
          <cell r="V94">
            <v>11.372239747634069</v>
          </cell>
          <cell r="Y94">
            <v>76.8</v>
          </cell>
          <cell r="Z94">
            <v>90.2</v>
          </cell>
          <cell r="AA94">
            <v>110.2</v>
          </cell>
          <cell r="AB94">
            <v>41.738999999999997</v>
          </cell>
          <cell r="AC94" t="str">
            <v>увел</v>
          </cell>
          <cell r="AD94" t="str">
            <v>увел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0.108</v>
          </cell>
          <cell r="D95">
            <v>216.68</v>
          </cell>
          <cell r="E95">
            <v>138.43199999999999</v>
          </cell>
          <cell r="F95">
            <v>76.414000000000001</v>
          </cell>
          <cell r="G95">
            <v>1</v>
          </cell>
          <cell r="H95" t="e">
            <v>#N/A</v>
          </cell>
          <cell r="I95">
            <v>141.30000000000001</v>
          </cell>
          <cell r="J95">
            <v>-2.8680000000000234</v>
          </cell>
          <cell r="K95">
            <v>30</v>
          </cell>
          <cell r="L95">
            <v>0</v>
          </cell>
          <cell r="M95">
            <v>0</v>
          </cell>
          <cell r="Q95">
            <v>60</v>
          </cell>
          <cell r="R95">
            <v>20</v>
          </cell>
          <cell r="S95">
            <v>27.686399999999999</v>
          </cell>
          <cell r="T95">
            <v>20</v>
          </cell>
          <cell r="U95">
            <v>7.4554293804900595</v>
          </cell>
          <cell r="V95">
            <v>2.7599832408691634</v>
          </cell>
          <cell r="Y95">
            <v>8.1936</v>
          </cell>
          <cell r="Z95">
            <v>12.8332</v>
          </cell>
          <cell r="AA95">
            <v>25.078600000000002</v>
          </cell>
          <cell r="AB95">
            <v>5.9550000000000001</v>
          </cell>
          <cell r="AC95" t="e">
            <v>#N/A</v>
          </cell>
          <cell r="AD95" t="e">
            <v>#N/A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264.851</v>
          </cell>
          <cell r="D96">
            <v>82.954999999999998</v>
          </cell>
          <cell r="E96">
            <v>229.08799999999999</v>
          </cell>
          <cell r="F96">
            <v>109.639</v>
          </cell>
          <cell r="G96">
            <v>1</v>
          </cell>
          <cell r="H96" t="e">
            <v>#N/A</v>
          </cell>
          <cell r="I96">
            <v>225.6</v>
          </cell>
          <cell r="J96">
            <v>3.4879999999999995</v>
          </cell>
          <cell r="K96">
            <v>30</v>
          </cell>
          <cell r="L96">
            <v>30</v>
          </cell>
          <cell r="M96">
            <v>0</v>
          </cell>
          <cell r="Q96">
            <v>120</v>
          </cell>
          <cell r="R96">
            <v>20</v>
          </cell>
          <cell r="S96">
            <v>45.817599999999999</v>
          </cell>
          <cell r="T96">
            <v>60</v>
          </cell>
          <cell r="U96">
            <v>8.0676203031149605</v>
          </cell>
          <cell r="V96">
            <v>2.3929450691437353</v>
          </cell>
          <cell r="Y96">
            <v>56.011000000000003</v>
          </cell>
          <cell r="Z96">
            <v>32.9572</v>
          </cell>
          <cell r="AA96">
            <v>35.581599999999995</v>
          </cell>
          <cell r="AB96">
            <v>104.831</v>
          </cell>
          <cell r="AC96" t="e">
            <v>#N/A</v>
          </cell>
          <cell r="AD96" t="e">
            <v>#N/A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115</v>
          </cell>
          <cell r="D97">
            <v>127</v>
          </cell>
          <cell r="E97">
            <v>101</v>
          </cell>
          <cell r="F97">
            <v>140</v>
          </cell>
          <cell r="G97">
            <v>1</v>
          </cell>
          <cell r="H97" t="e">
            <v>#N/A</v>
          </cell>
          <cell r="I97">
            <v>102</v>
          </cell>
          <cell r="J97">
            <v>-1</v>
          </cell>
          <cell r="K97">
            <v>0</v>
          </cell>
          <cell r="L97">
            <v>20</v>
          </cell>
          <cell r="M97">
            <v>10</v>
          </cell>
          <cell r="S97">
            <v>20.2</v>
          </cell>
          <cell r="U97">
            <v>8.4158415841584162</v>
          </cell>
          <cell r="V97">
            <v>6.9306930693069306</v>
          </cell>
          <cell r="Y97">
            <v>0</v>
          </cell>
          <cell r="Z97">
            <v>22.6</v>
          </cell>
          <cell r="AA97">
            <v>24.6</v>
          </cell>
          <cell r="AB97">
            <v>5</v>
          </cell>
          <cell r="AC97" t="e">
            <v>#N/A</v>
          </cell>
          <cell r="AD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138</v>
          </cell>
          <cell r="D98">
            <v>872</v>
          </cell>
          <cell r="E98">
            <v>658</v>
          </cell>
          <cell r="F98">
            <v>325</v>
          </cell>
          <cell r="G98">
            <v>0.33</v>
          </cell>
          <cell r="H98">
            <v>30</v>
          </cell>
          <cell r="I98">
            <v>683</v>
          </cell>
          <cell r="J98">
            <v>-25</v>
          </cell>
          <cell r="K98">
            <v>120</v>
          </cell>
          <cell r="L98">
            <v>120</v>
          </cell>
          <cell r="M98">
            <v>160</v>
          </cell>
          <cell r="Q98">
            <v>60</v>
          </cell>
          <cell r="R98">
            <v>90</v>
          </cell>
          <cell r="S98">
            <v>131.6</v>
          </cell>
          <cell r="T98">
            <v>120</v>
          </cell>
          <cell r="U98">
            <v>7.5607902735562309</v>
          </cell>
          <cell r="V98">
            <v>2.4696048632218845</v>
          </cell>
          <cell r="Y98">
            <v>117.4</v>
          </cell>
          <cell r="Z98">
            <v>121.6</v>
          </cell>
          <cell r="AA98">
            <v>135.6</v>
          </cell>
          <cell r="AB98">
            <v>100</v>
          </cell>
          <cell r="AC98" t="str">
            <v>костик</v>
          </cell>
          <cell r="AD98" t="str">
            <v>костик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9</v>
          </cell>
          <cell r="D99">
            <v>972</v>
          </cell>
          <cell r="E99">
            <v>370</v>
          </cell>
          <cell r="F99">
            <v>600</v>
          </cell>
          <cell r="G99">
            <v>0.18</v>
          </cell>
          <cell r="H99" t="e">
            <v>#N/A</v>
          </cell>
          <cell r="I99">
            <v>423</v>
          </cell>
          <cell r="J99">
            <v>-53</v>
          </cell>
          <cell r="K99">
            <v>120</v>
          </cell>
          <cell r="L99">
            <v>120</v>
          </cell>
          <cell r="M99">
            <v>160</v>
          </cell>
          <cell r="R99">
            <v>80</v>
          </cell>
          <cell r="S99">
            <v>74</v>
          </cell>
          <cell r="T99">
            <v>80</v>
          </cell>
          <cell r="U99">
            <v>15.675675675675675</v>
          </cell>
          <cell r="V99">
            <v>8.1081081081081088</v>
          </cell>
          <cell r="Y99">
            <v>97</v>
          </cell>
          <cell r="Z99">
            <v>76</v>
          </cell>
          <cell r="AA99">
            <v>85.4</v>
          </cell>
          <cell r="AB99">
            <v>101</v>
          </cell>
          <cell r="AC99" t="str">
            <v>костик</v>
          </cell>
          <cell r="AD99" t="str">
            <v>костик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5</v>
          </cell>
          <cell r="D100">
            <v>1095</v>
          </cell>
          <cell r="E100">
            <v>611</v>
          </cell>
          <cell r="F100">
            <v>418</v>
          </cell>
          <cell r="G100">
            <v>0.14000000000000001</v>
          </cell>
          <cell r="H100" t="e">
            <v>#N/A</v>
          </cell>
          <cell r="I100">
            <v>748</v>
          </cell>
          <cell r="J100">
            <v>-137</v>
          </cell>
          <cell r="K100">
            <v>120</v>
          </cell>
          <cell r="L100">
            <v>120</v>
          </cell>
          <cell r="M100">
            <v>160</v>
          </cell>
          <cell r="R100">
            <v>80</v>
          </cell>
          <cell r="S100">
            <v>122.2</v>
          </cell>
          <cell r="T100">
            <v>80</v>
          </cell>
          <cell r="U100">
            <v>8.0032733224222579</v>
          </cell>
          <cell r="V100">
            <v>3.4206219312602291</v>
          </cell>
          <cell r="Y100">
            <v>19.2</v>
          </cell>
          <cell r="Z100">
            <v>71.8</v>
          </cell>
          <cell r="AA100">
            <v>96.6</v>
          </cell>
          <cell r="AB100">
            <v>142</v>
          </cell>
          <cell r="AC100" t="str">
            <v>костик</v>
          </cell>
          <cell r="AD100" t="str">
            <v>костик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31</v>
          </cell>
          <cell r="D101">
            <v>51</v>
          </cell>
          <cell r="E101">
            <v>34</v>
          </cell>
          <cell r="F101">
            <v>47</v>
          </cell>
          <cell r="G101">
            <v>0</v>
          </cell>
          <cell r="H101" t="e">
            <v>#N/A</v>
          </cell>
          <cell r="I101">
            <v>35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S101">
            <v>6.8</v>
          </cell>
          <cell r="U101">
            <v>6.9117647058823533</v>
          </cell>
          <cell r="V101">
            <v>6.9117647058823533</v>
          </cell>
          <cell r="Y101">
            <v>7</v>
          </cell>
          <cell r="Z101">
            <v>10</v>
          </cell>
          <cell r="AA101">
            <v>11.4</v>
          </cell>
          <cell r="AB101">
            <v>6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16.954000000000001</v>
          </cell>
          <cell r="D102">
            <v>50</v>
          </cell>
          <cell r="E102">
            <v>31.558</v>
          </cell>
          <cell r="F102">
            <v>35.396000000000001</v>
          </cell>
          <cell r="G102">
            <v>0</v>
          </cell>
          <cell r="H102" t="e">
            <v>#N/A</v>
          </cell>
          <cell r="I102">
            <v>30</v>
          </cell>
          <cell r="J102">
            <v>1.5579999999999998</v>
          </cell>
          <cell r="K102">
            <v>0</v>
          </cell>
          <cell r="L102">
            <v>0</v>
          </cell>
          <cell r="M102">
            <v>0</v>
          </cell>
          <cell r="S102">
            <v>6.3116000000000003</v>
          </cell>
          <cell r="U102">
            <v>5.6080866975093473</v>
          </cell>
          <cell r="V102">
            <v>5.6080866975093473</v>
          </cell>
          <cell r="Y102">
            <v>6.2682000000000002</v>
          </cell>
          <cell r="Z102">
            <v>6.7446000000000002</v>
          </cell>
          <cell r="AA102">
            <v>11.3794</v>
          </cell>
          <cell r="AB102">
            <v>7.9690000000000003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965</v>
          </cell>
          <cell r="D103">
            <v>3</v>
          </cell>
          <cell r="E103">
            <v>214</v>
          </cell>
          <cell r="F103">
            <v>751</v>
          </cell>
          <cell r="G103">
            <v>0</v>
          </cell>
          <cell r="H103">
            <v>0</v>
          </cell>
          <cell r="I103">
            <v>217</v>
          </cell>
          <cell r="J103">
            <v>-3</v>
          </cell>
          <cell r="K103">
            <v>0</v>
          </cell>
          <cell r="L103">
            <v>0</v>
          </cell>
          <cell r="M103">
            <v>0</v>
          </cell>
          <cell r="S103">
            <v>42.8</v>
          </cell>
          <cell r="U103">
            <v>17.546728971962619</v>
          </cell>
          <cell r="V103">
            <v>17.546728971962619</v>
          </cell>
          <cell r="Y103">
            <v>22</v>
          </cell>
          <cell r="Z103">
            <v>58</v>
          </cell>
          <cell r="AA103">
            <v>36</v>
          </cell>
          <cell r="AB103">
            <v>28</v>
          </cell>
          <cell r="AC103">
            <v>0</v>
          </cell>
          <cell r="AD103">
            <v>0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209.75899999999999</v>
          </cell>
          <cell r="D104">
            <v>501</v>
          </cell>
          <cell r="E104">
            <v>356.12900000000002</v>
          </cell>
          <cell r="F104">
            <v>352.55900000000003</v>
          </cell>
          <cell r="G104">
            <v>0</v>
          </cell>
          <cell r="H104">
            <v>0</v>
          </cell>
          <cell r="I104">
            <v>382</v>
          </cell>
          <cell r="J104">
            <v>-25.870999999999981</v>
          </cell>
          <cell r="K104">
            <v>0</v>
          </cell>
          <cell r="L104">
            <v>0</v>
          </cell>
          <cell r="M104">
            <v>0</v>
          </cell>
          <cell r="S104">
            <v>71.225800000000007</v>
          </cell>
          <cell r="U104">
            <v>4.9498777128512419</v>
          </cell>
          <cell r="V104">
            <v>4.9498777128512419</v>
          </cell>
          <cell r="Y104">
            <v>53.666999999999994</v>
          </cell>
          <cell r="Z104">
            <v>62.5794</v>
          </cell>
          <cell r="AA104">
            <v>72.891400000000004</v>
          </cell>
          <cell r="AB104">
            <v>12.452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15.10.2024 - 21.10.2024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2.722</v>
          </cell>
          <cell r="F7">
            <v>466.32400000000001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671.20699999999999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1213.0619999999999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134.80199999999999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279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669</v>
          </cell>
          <cell r="F12">
            <v>2762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358</v>
          </cell>
          <cell r="F14">
            <v>2985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555</v>
          </cell>
          <cell r="F15">
            <v>5318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219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63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13</v>
          </cell>
          <cell r="F19">
            <v>396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15</v>
          </cell>
          <cell r="F20">
            <v>1288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9</v>
          </cell>
          <cell r="F21">
            <v>885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453</v>
          </cell>
          <cell r="F22">
            <v>639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25</v>
          </cell>
          <cell r="F23">
            <v>414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12</v>
          </cell>
          <cell r="F24">
            <v>828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3.302</v>
          </cell>
          <cell r="F25">
            <v>426.74700000000001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12.5</v>
          </cell>
          <cell r="F26">
            <v>4445.558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8.6020000000000003</v>
          </cell>
          <cell r="F27">
            <v>299.68400000000003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8.5020000000000007</v>
          </cell>
          <cell r="F28">
            <v>531.24800000000005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228.50399999999999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5.202</v>
          </cell>
          <cell r="F31">
            <v>208.82</v>
          </cell>
        </row>
        <row r="32">
          <cell r="A32" t="str">
            <v xml:space="preserve"> 240  Колбаса Салями охотничья, ВЕС. ПОКОМ</v>
          </cell>
          <cell r="D32">
            <v>0.70199999999999996</v>
          </cell>
          <cell r="F32">
            <v>33.744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410.714</v>
          </cell>
        </row>
        <row r="34">
          <cell r="A34" t="str">
            <v xml:space="preserve"> 247  Сардельки Нежные, ВЕС.  ПОКОМ</v>
          </cell>
          <cell r="F34">
            <v>150.733</v>
          </cell>
        </row>
        <row r="35">
          <cell r="A35" t="str">
            <v xml:space="preserve"> 248  Сардельки Сочные ТМ Особый рецепт,   ПОКОМ</v>
          </cell>
          <cell r="F35">
            <v>224.23500000000001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5.2009999999999996</v>
          </cell>
          <cell r="F36">
            <v>1510.8119999999999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169.10599999999999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143.46199999999999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106.39700000000001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108.261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108.581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102.611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7</v>
          </cell>
          <cell r="F43">
            <v>1672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648</v>
          </cell>
          <cell r="F44">
            <v>2989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2808</v>
          </cell>
          <cell r="F45">
            <v>7053</v>
          </cell>
        </row>
        <row r="46">
          <cell r="A46" t="str">
            <v xml:space="preserve"> 283  Сосиски Сочинки, ВЕС, ТМ Стародворье ПОКОМ</v>
          </cell>
          <cell r="D46">
            <v>2.6019999999999999</v>
          </cell>
          <cell r="F46">
            <v>594.15899999999999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20</v>
          </cell>
          <cell r="F47">
            <v>533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10</v>
          </cell>
          <cell r="F48">
            <v>1152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199.947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28</v>
          </cell>
          <cell r="F50">
            <v>1762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42</v>
          </cell>
          <cell r="F51">
            <v>2826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102.09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217.643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1246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20</v>
          </cell>
          <cell r="F55">
            <v>1804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18</v>
          </cell>
          <cell r="F56">
            <v>1237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3.95</v>
          </cell>
          <cell r="F57">
            <v>312.56799999999998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931.072</v>
          </cell>
        </row>
        <row r="59">
          <cell r="A59" t="str">
            <v xml:space="preserve"> 316  Колбаса Нежная ТМ Зареченские ВЕС  ПОКОМ</v>
          </cell>
          <cell r="F59">
            <v>74.701999999999998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1.462</v>
          </cell>
          <cell r="F60">
            <v>34.524000000000001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9.3000000000000007</v>
          </cell>
          <cell r="F61">
            <v>2757.797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1031</v>
          </cell>
          <cell r="F62">
            <v>4182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2.8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1054</v>
          </cell>
          <cell r="F64">
            <v>3265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18</v>
          </cell>
          <cell r="F65">
            <v>1150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10</v>
          </cell>
          <cell r="F66">
            <v>569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18</v>
          </cell>
          <cell r="F67">
            <v>524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2.6</v>
          </cell>
          <cell r="F68">
            <v>617.67200000000003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20</v>
          </cell>
          <cell r="F69">
            <v>294</v>
          </cell>
        </row>
        <row r="70">
          <cell r="A70" t="str">
            <v xml:space="preserve"> 335  Колбаса Сливушка ТМ Вязанка. ВЕС.  ПОКОМ </v>
          </cell>
          <cell r="D70">
            <v>3.9020000000000001</v>
          </cell>
          <cell r="F70">
            <v>228.059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1829</v>
          </cell>
          <cell r="F71">
            <v>4419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15</v>
          </cell>
          <cell r="F72">
            <v>2342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4.0019999999999998</v>
          </cell>
          <cell r="F73">
            <v>435.43700000000001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332.13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4.8019999999999996</v>
          </cell>
          <cell r="F75">
            <v>558.23800000000006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4.8019999999999996</v>
          </cell>
          <cell r="F76">
            <v>465.73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110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</v>
          </cell>
          <cell r="F78">
            <v>250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</v>
          </cell>
          <cell r="F79">
            <v>404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</v>
          </cell>
          <cell r="F80">
            <v>164.89599999999999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</v>
          </cell>
          <cell r="F81">
            <v>502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12</v>
          </cell>
          <cell r="F82">
            <v>618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26</v>
          </cell>
          <cell r="F83">
            <v>1448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12</v>
          </cell>
          <cell r="F84">
            <v>793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  <cell r="F85">
            <v>654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10</v>
          </cell>
          <cell r="F86">
            <v>625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13</v>
          </cell>
          <cell r="F87">
            <v>393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5</v>
          </cell>
          <cell r="F88">
            <v>124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150</v>
          </cell>
          <cell r="F89">
            <v>3295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F90">
            <v>2.6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3046</v>
          </cell>
          <cell r="F91">
            <v>9539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29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</v>
          </cell>
          <cell r="F93">
            <v>84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F94">
            <v>17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46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10</v>
          </cell>
          <cell r="F97">
            <v>117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3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101.39100000000001</v>
          </cell>
        </row>
        <row r="100">
          <cell r="A100" t="str">
            <v xml:space="preserve"> 429  Колбаса Нежная со шпиком.ТС Зареченские продукты в оболочке полиамид ВЕС ПОКОМ</v>
          </cell>
          <cell r="F100">
            <v>14.7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12</v>
          </cell>
          <cell r="F101">
            <v>435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F102">
            <v>144.053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14</v>
          </cell>
          <cell r="F103">
            <v>211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153.40100000000001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1</v>
          </cell>
          <cell r="F105">
            <v>91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2</v>
          </cell>
          <cell r="F106">
            <v>141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2</v>
          </cell>
          <cell r="F107">
            <v>151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281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</v>
          </cell>
          <cell r="F109">
            <v>244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371.024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22.51</v>
          </cell>
          <cell r="F111">
            <v>3807.5410000000002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32.503999999999998</v>
          </cell>
          <cell r="F112">
            <v>5824.4309999999996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17.5</v>
          </cell>
          <cell r="F113">
            <v>4096.2269999999999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37.951000000000001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29.951000000000001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D116">
            <v>0.8</v>
          </cell>
          <cell r="F116">
            <v>198.024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1</v>
          </cell>
          <cell r="F117">
            <v>208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1</v>
          </cell>
          <cell r="F118">
            <v>238</v>
          </cell>
        </row>
        <row r="119">
          <cell r="A119" t="str">
            <v xml:space="preserve"> 472  Колбаса Молочная ВЕС ТМ Зареченские  ПОКОМ</v>
          </cell>
          <cell r="F119">
            <v>8.1</v>
          </cell>
        </row>
        <row r="120">
          <cell r="A120" t="str">
            <v xml:space="preserve"> 474  Колбаса Молочная 0,4кг ТМ Зареченские  ПОКОМ</v>
          </cell>
          <cell r="F120">
            <v>2</v>
          </cell>
        </row>
        <row r="121">
          <cell r="A121" t="str">
            <v xml:space="preserve"> 475  Колбаса Нежная 0,4кг ТМ Зареченские  ПОКОМ</v>
          </cell>
          <cell r="F121">
            <v>1</v>
          </cell>
        </row>
        <row r="122">
          <cell r="A122" t="str">
            <v xml:space="preserve"> 476  Колбаса Нежная со шпиком 0,4кг ТМ Зареченские  ПОКОМ</v>
          </cell>
          <cell r="F122">
            <v>3</v>
          </cell>
        </row>
        <row r="123">
          <cell r="A123" t="str">
            <v xml:space="preserve"> 479  Шпикачки Зареченские ВЕС ТМ Зареченские  ПОКОМ</v>
          </cell>
          <cell r="F123">
            <v>14.7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D124">
            <v>5</v>
          </cell>
          <cell r="F124">
            <v>206</v>
          </cell>
        </row>
        <row r="125">
          <cell r="A125" t="str">
            <v xml:space="preserve"> 490  Колбаса Сервелат Филейский ТМ Вязанка  0,3 кг. срез  ПОКОМ</v>
          </cell>
          <cell r="D125">
            <v>1</v>
          </cell>
          <cell r="F125">
            <v>213</v>
          </cell>
        </row>
        <row r="126">
          <cell r="A126" t="str">
            <v xml:space="preserve"> 491  Колбаса Филейская Рубленая ТМ Вязанка  0,3 кг. срез.  ПОКОМ</v>
          </cell>
          <cell r="D126">
            <v>6</v>
          </cell>
          <cell r="F126">
            <v>353</v>
          </cell>
        </row>
        <row r="127">
          <cell r="A127" t="str">
            <v xml:space="preserve"> 492  Колбаса Салями Филейская 0,3кг ТМ Вязанка  ПОКОМ</v>
          </cell>
          <cell r="D127">
            <v>2</v>
          </cell>
          <cell r="F127">
            <v>306</v>
          </cell>
        </row>
        <row r="128">
          <cell r="A128" t="str">
            <v xml:space="preserve"> 493  Колбаса Салями Филейская ТМ Вязанка ВЕС  ПОКОМ</v>
          </cell>
          <cell r="F128">
            <v>29.504000000000001</v>
          </cell>
        </row>
        <row r="129">
          <cell r="A129" t="str">
            <v xml:space="preserve"> 494  Колбаса Филейская Рубленая ТМ Вязанка ВЕС  ПОКОМ</v>
          </cell>
          <cell r="F129">
            <v>32.305999999999997</v>
          </cell>
        </row>
        <row r="130">
          <cell r="A130" t="str">
            <v xml:space="preserve"> 495  Колбаса Сочинка по-европейски с сочной грудинкой 0,3кг ТМ Стародворье  ПОКОМ</v>
          </cell>
          <cell r="D130">
            <v>10</v>
          </cell>
          <cell r="F130">
            <v>567</v>
          </cell>
        </row>
        <row r="131">
          <cell r="A131" t="str">
            <v xml:space="preserve"> 496  Колбаса Сочинка по-фински с сочным окроком 0,3кг ТМ Стародворье  ПОКОМ</v>
          </cell>
          <cell r="D131">
            <v>11</v>
          </cell>
          <cell r="F131">
            <v>531</v>
          </cell>
        </row>
        <row r="132">
          <cell r="A132" t="str">
            <v xml:space="preserve"> 497  Колбаса Сочинка зернистая с сочной грудинкой 0,3кг ТМ Стародворье  ПОКОМ</v>
          </cell>
          <cell r="D132">
            <v>8</v>
          </cell>
          <cell r="F132">
            <v>611</v>
          </cell>
        </row>
        <row r="133">
          <cell r="A133" t="str">
            <v xml:space="preserve"> 498  Колбаса Сочинка рубленая с сочным окороком 0,3кг ТМ Стародворье  ПОКОМ</v>
          </cell>
          <cell r="D133">
            <v>6</v>
          </cell>
          <cell r="F133">
            <v>550</v>
          </cell>
        </row>
        <row r="134">
          <cell r="A134" t="str">
            <v xml:space="preserve"> 499  Сардельки Дугушки со сливочным маслом ВЕС ТМ Стародворье ТС Дугушка  ПОКОМ</v>
          </cell>
          <cell r="F134">
            <v>237.36</v>
          </cell>
        </row>
        <row r="135">
          <cell r="A135" t="str">
            <v xml:space="preserve"> 500  Сосиски Сливушки по-венски ВЕС ТМ Вязанка  ПОКОМ</v>
          </cell>
          <cell r="D135">
            <v>2.6890000000000001</v>
          </cell>
          <cell r="F135">
            <v>18.446000000000002</v>
          </cell>
        </row>
        <row r="136">
          <cell r="A136" t="str">
            <v>!!!ВЫВЕДЕНА!!!Сыч/Прод Коровино Тильзитер Оригин 50% ВЕС НОВАЯ (5 кг брус) СЗМЖ  ОСТАНКИНО</v>
          </cell>
          <cell r="D136">
            <v>25</v>
          </cell>
          <cell r="F136">
            <v>25</v>
          </cell>
        </row>
        <row r="137">
          <cell r="A137" t="str">
            <v>0999 НАБОР ДЛЯ ПИЦЦЫ с/к в/у  ОСТАНКИНО</v>
          </cell>
          <cell r="D137">
            <v>9.6999999999999993</v>
          </cell>
          <cell r="F137">
            <v>9.6999999999999993</v>
          </cell>
        </row>
        <row r="138">
          <cell r="A138" t="str">
            <v>3215 ВЕТЧ.МЯСНАЯ Папа может п/о 0.4кг 8шт.    ОСТАНКИНО</v>
          </cell>
          <cell r="D138">
            <v>327</v>
          </cell>
          <cell r="F138">
            <v>327</v>
          </cell>
        </row>
        <row r="139">
          <cell r="A139" t="str">
            <v>3684 ПРЕСИЖН с/к в/у 1/250 8шт.   ОСТАНКИНО</v>
          </cell>
          <cell r="D139">
            <v>146</v>
          </cell>
          <cell r="F139">
            <v>146</v>
          </cell>
        </row>
        <row r="140">
          <cell r="A140" t="str">
            <v>3812 СОЧНЫЕ сос п/о мгс 2*2  ОСТАНКИНО</v>
          </cell>
          <cell r="D140">
            <v>1503.8</v>
          </cell>
          <cell r="F140">
            <v>1503.8</v>
          </cell>
        </row>
        <row r="141">
          <cell r="A141" t="str">
            <v>4063 МЯСНАЯ Папа может вар п/о_Л   ОСТАНКИНО</v>
          </cell>
          <cell r="D141">
            <v>2002.55</v>
          </cell>
          <cell r="F141">
            <v>2002.55</v>
          </cell>
        </row>
        <row r="142">
          <cell r="A142" t="str">
            <v>4117 ЭКСТРА Папа может с/к в/у_Л   ОСТАНКИНО</v>
          </cell>
          <cell r="D142">
            <v>58.7</v>
          </cell>
          <cell r="F142">
            <v>58.7</v>
          </cell>
        </row>
        <row r="143">
          <cell r="A143" t="str">
            <v>4555 Докторская ГОСТ вар п/о ОСТАНКИНО</v>
          </cell>
          <cell r="D143">
            <v>7.8</v>
          </cell>
          <cell r="F143">
            <v>7.8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118.05</v>
          </cell>
          <cell r="F144">
            <v>118.05</v>
          </cell>
        </row>
        <row r="145">
          <cell r="A145" t="str">
            <v>4574 Мясная со шпиком Папа может вар п/о ОСТАНКИНО</v>
          </cell>
          <cell r="D145">
            <v>1.3</v>
          </cell>
          <cell r="F145">
            <v>1.3</v>
          </cell>
        </row>
        <row r="146">
          <cell r="A146" t="str">
            <v>4691 ШЕЙКА КОПЧЕНАЯ к/в мл/к в/у 300*6  ОСТАНКИНО</v>
          </cell>
          <cell r="D146">
            <v>135</v>
          </cell>
          <cell r="F146">
            <v>135</v>
          </cell>
        </row>
        <row r="147">
          <cell r="A147" t="str">
            <v>4786 КОЛБ.СНЭКИ Папа может в/к мгс 1/70_5  ОСТАНКИНО</v>
          </cell>
          <cell r="D147">
            <v>150</v>
          </cell>
          <cell r="F147">
            <v>151</v>
          </cell>
        </row>
        <row r="148">
          <cell r="A148" t="str">
            <v>4813 ФИЛЕЙНАЯ Папа может вар п/о_Л   ОСТАНКИНО</v>
          </cell>
          <cell r="D148">
            <v>558.1</v>
          </cell>
          <cell r="F148">
            <v>558.1</v>
          </cell>
        </row>
        <row r="149">
          <cell r="A149" t="str">
            <v>4903 КРАКОВСКАЯ п/к н/о мгс_30с  ОСТАНКИНО</v>
          </cell>
          <cell r="D149">
            <v>2.8</v>
          </cell>
          <cell r="F149">
            <v>2.8</v>
          </cell>
        </row>
        <row r="150">
          <cell r="A150" t="str">
            <v>4993 САЛЯМИ ИТАЛЬЯНСКАЯ с/к в/у 1/250*8_120c ОСТАНКИНО</v>
          </cell>
          <cell r="D150">
            <v>558</v>
          </cell>
          <cell r="F150">
            <v>558</v>
          </cell>
        </row>
        <row r="151">
          <cell r="A151" t="str">
            <v>5246 ДОКТОРСКАЯ ПРЕМИУМ вар б/о мгс_30с ОСТАНКИНО</v>
          </cell>
          <cell r="D151">
            <v>32.700000000000003</v>
          </cell>
          <cell r="F151">
            <v>32.700000000000003</v>
          </cell>
        </row>
        <row r="152">
          <cell r="A152" t="str">
            <v>5341 СЕРВЕЛАТ ОХОТНИЧИЙ в/к в/у  ОСТАНКИНО</v>
          </cell>
          <cell r="D152">
            <v>677.2</v>
          </cell>
          <cell r="F152">
            <v>677.2</v>
          </cell>
        </row>
        <row r="153">
          <cell r="A153" t="str">
            <v>5483 ЭКСТРА Папа может с/к в/у 1/250 8шт.   ОСТАНКИНО</v>
          </cell>
          <cell r="D153">
            <v>1020</v>
          </cell>
          <cell r="F153">
            <v>1020</v>
          </cell>
        </row>
        <row r="154">
          <cell r="A154" t="str">
            <v>5544 Сервелат Финский в/к в/у_45с НОВАЯ ОСТАНКИНО</v>
          </cell>
          <cell r="D154">
            <v>1371.25</v>
          </cell>
          <cell r="F154">
            <v>1371.25</v>
          </cell>
        </row>
        <row r="155">
          <cell r="A155" t="str">
            <v>5679 САЛЯМИ ИТАЛЬЯНСКАЯ с/к в/у 1/150_60с ОСТАНКИНО</v>
          </cell>
          <cell r="D155">
            <v>343</v>
          </cell>
          <cell r="F155">
            <v>344</v>
          </cell>
        </row>
        <row r="156">
          <cell r="A156" t="str">
            <v>5682 САЛЯМИ МЕЛКОЗЕРНЕНАЯ с/к в/у 1/120_60с   ОСТАНКИНО</v>
          </cell>
          <cell r="D156">
            <v>2579</v>
          </cell>
          <cell r="F156">
            <v>2579</v>
          </cell>
        </row>
        <row r="157">
          <cell r="A157" t="str">
            <v>5692 САЛЯМИ Папа может с/к в/у 1/220 8шт. ОСТАНКИНО</v>
          </cell>
          <cell r="D157">
            <v>4</v>
          </cell>
          <cell r="F157">
            <v>4</v>
          </cell>
        </row>
        <row r="158">
          <cell r="A158" t="str">
            <v>5698 СЫТНЫЕ Папа может сар б/о мгс 1*3_Маяк  ОСТАНКИНО</v>
          </cell>
          <cell r="D158">
            <v>269.60000000000002</v>
          </cell>
          <cell r="F158">
            <v>269.60000000000002</v>
          </cell>
        </row>
        <row r="159">
          <cell r="A159" t="str">
            <v>5706 АРОМАТНАЯ Папа может с/к в/у 1/250 8шт.  ОСТАНКИНО</v>
          </cell>
          <cell r="D159">
            <v>968</v>
          </cell>
          <cell r="F159">
            <v>968</v>
          </cell>
        </row>
        <row r="160">
          <cell r="A160" t="str">
            <v>5708 ПОСОЛЬСКАЯ Папа может с/к в/у ОСТАНКИНО</v>
          </cell>
          <cell r="D160">
            <v>58.7</v>
          </cell>
          <cell r="F160">
            <v>58.7</v>
          </cell>
        </row>
        <row r="161">
          <cell r="A161" t="str">
            <v>5820 СЛИВОЧНЫЕ Папа может сос п/о мгс 2*2_45с   ОСТАНКИНО</v>
          </cell>
          <cell r="D161">
            <v>167</v>
          </cell>
          <cell r="F161">
            <v>167</v>
          </cell>
        </row>
        <row r="162">
          <cell r="A162" t="str">
            <v>5851 ЭКСТРА Папа может вар п/о   ОСТАНКИНО</v>
          </cell>
          <cell r="D162">
            <v>376.15</v>
          </cell>
          <cell r="F162">
            <v>376.15</v>
          </cell>
        </row>
        <row r="163">
          <cell r="A163" t="str">
            <v>5931 ОХОТНИЧЬЯ Папа может с/к в/у 1/220 8шт.   ОСТАНКИНО</v>
          </cell>
          <cell r="D163">
            <v>896</v>
          </cell>
          <cell r="F163">
            <v>896</v>
          </cell>
        </row>
        <row r="164">
          <cell r="A164" t="str">
            <v>6004 РАГУ СВИНОЕ 1кг 8шт.зам_120с ОСТАНКИНО</v>
          </cell>
          <cell r="D164">
            <v>220</v>
          </cell>
          <cell r="F164">
            <v>220</v>
          </cell>
        </row>
        <row r="165">
          <cell r="A165" t="str">
            <v>6113 СОЧНЫЕ сос п/о мгс 1*6_Ашан  ОСТАНКИНО</v>
          </cell>
          <cell r="D165">
            <v>2001.3</v>
          </cell>
          <cell r="F165">
            <v>2001.3</v>
          </cell>
        </row>
        <row r="166">
          <cell r="A166" t="str">
            <v>6158 ВРЕМЯ ОЛИВЬЕ Папа может вар п/о 0.4кг   ОСТАНКИНО</v>
          </cell>
          <cell r="D166">
            <v>223</v>
          </cell>
          <cell r="F166">
            <v>223</v>
          </cell>
        </row>
        <row r="167">
          <cell r="A167" t="str">
            <v>6200 ГРУДИНКА ПРЕМИУМ к/в мл/к в/у 0.3кг  ОСТАНКИНО</v>
          </cell>
          <cell r="D167">
            <v>287</v>
          </cell>
          <cell r="F167">
            <v>287</v>
          </cell>
        </row>
        <row r="168">
          <cell r="A168" t="str">
            <v>6206 СВИНИНА ПО-ДОМАШНЕМУ к/в мл/к в/у 0.3кг  ОСТАНКИНО</v>
          </cell>
          <cell r="D168">
            <v>558</v>
          </cell>
          <cell r="F168">
            <v>558</v>
          </cell>
        </row>
        <row r="169">
          <cell r="A169" t="str">
            <v>6221 НЕАПОЛИТАНСКИЙ ДУЭТ с/к с/н мгс 1/90  ОСТАНКИНО</v>
          </cell>
          <cell r="D169">
            <v>338</v>
          </cell>
          <cell r="F169">
            <v>339</v>
          </cell>
        </row>
        <row r="170">
          <cell r="A170" t="str">
            <v>6222 ИТАЛЬЯНСКОЕ АССОРТИ с/в с/н мгс 1/90 ОСТАНКИНО</v>
          </cell>
          <cell r="D170">
            <v>102</v>
          </cell>
          <cell r="F170">
            <v>103</v>
          </cell>
        </row>
        <row r="171">
          <cell r="A171" t="str">
            <v>6228 МЯСНОЕ АССОРТИ к/з с/н мгс 1/90 10шт.  ОСТАНКИНО</v>
          </cell>
          <cell r="D171">
            <v>593</v>
          </cell>
          <cell r="F171">
            <v>594</v>
          </cell>
        </row>
        <row r="172">
          <cell r="A172" t="str">
            <v>6247 ДОМАШНЯЯ Папа может вар п/о 0,4кг 8шт.  ОСТАНКИНО</v>
          </cell>
          <cell r="D172">
            <v>248</v>
          </cell>
          <cell r="F172">
            <v>248</v>
          </cell>
        </row>
        <row r="173">
          <cell r="A173" t="str">
            <v>6253 МОЛОЧНЫЕ Коровино сос п/о мгс 1.5*6  ОСТАНКИНО</v>
          </cell>
          <cell r="D173">
            <v>31.2</v>
          </cell>
          <cell r="F173">
            <v>31.2</v>
          </cell>
        </row>
        <row r="174">
          <cell r="A174" t="str">
            <v>6268 ГОВЯЖЬЯ Папа может вар п/о 0,4кг 8 шт.  ОСТАНКИНО</v>
          </cell>
          <cell r="D174">
            <v>410</v>
          </cell>
          <cell r="F174">
            <v>410</v>
          </cell>
        </row>
        <row r="175">
          <cell r="A175" t="str">
            <v>6279 КОРЕЙКА ПО-ОСТ.к/в в/с с/н в/у 1/150_45с  ОСТАНКИНО</v>
          </cell>
          <cell r="D175">
            <v>224</v>
          </cell>
          <cell r="F175">
            <v>225</v>
          </cell>
        </row>
        <row r="176">
          <cell r="A176" t="str">
            <v>6303 МЯСНЫЕ Папа может сос п/о мгс 1.5*3  ОСТАНКИНО</v>
          </cell>
          <cell r="D176">
            <v>421.9</v>
          </cell>
          <cell r="F176">
            <v>421.9</v>
          </cell>
        </row>
        <row r="177">
          <cell r="A177" t="str">
            <v>6324 ДОКТОРСКАЯ ГОСТ вар п/о 0.4кг 8шт.  ОСТАНКИНО</v>
          </cell>
          <cell r="D177">
            <v>576</v>
          </cell>
          <cell r="F177">
            <v>576</v>
          </cell>
        </row>
        <row r="178">
          <cell r="A178" t="str">
            <v>6325 ДОКТОРСКАЯ ПРЕМИУМ вар п/о 0.4кг 8шт.  ОСТАНКИНО</v>
          </cell>
          <cell r="D178">
            <v>568</v>
          </cell>
          <cell r="F178">
            <v>568</v>
          </cell>
        </row>
        <row r="179">
          <cell r="A179" t="str">
            <v>6333 МЯСНАЯ Папа может вар п/о 0.4кг 8шт.  ОСТАНКИНО</v>
          </cell>
          <cell r="D179">
            <v>5645</v>
          </cell>
          <cell r="F179">
            <v>5645</v>
          </cell>
        </row>
        <row r="180">
          <cell r="A180" t="str">
            <v>6340 ДОМАШНИЙ РЕЦЕПТ Коровино 0.5кг 8шт.  ОСТАНКИНО</v>
          </cell>
          <cell r="D180">
            <v>1292</v>
          </cell>
          <cell r="F180">
            <v>1297</v>
          </cell>
        </row>
        <row r="181">
          <cell r="A181" t="str">
            <v>6341 ДОМАШНИЙ РЕЦЕПТ СО ШПИКОМ Коровино 0.5кг  ОСТАНКИНО</v>
          </cell>
          <cell r="D181">
            <v>67</v>
          </cell>
          <cell r="F181">
            <v>67</v>
          </cell>
        </row>
        <row r="182">
          <cell r="A182" t="str">
            <v>6353 ЭКСТРА Папа может вар п/о 0.4кг 8шт.  ОСТАНКИНО</v>
          </cell>
          <cell r="D182">
            <v>2320</v>
          </cell>
          <cell r="F182">
            <v>2322</v>
          </cell>
        </row>
        <row r="183">
          <cell r="A183" t="str">
            <v>6392 ФИЛЕЙНАЯ Папа может вар п/о 0.4кг. ОСТАНКИНО</v>
          </cell>
          <cell r="D183">
            <v>5349</v>
          </cell>
          <cell r="F183">
            <v>5349</v>
          </cell>
        </row>
        <row r="184">
          <cell r="A184" t="str">
            <v>6415 БАЛЫКОВАЯ Коровино п/к в/у 0.84кг 6шт.  ОСТАНКИНО</v>
          </cell>
          <cell r="D184">
            <v>111</v>
          </cell>
          <cell r="F184">
            <v>112</v>
          </cell>
        </row>
        <row r="185">
          <cell r="A185" t="str">
            <v>6426 КЛАССИЧЕСКАЯ ПМ вар п/о 0.3кг 8шт.  ОСТАНКИНО</v>
          </cell>
          <cell r="D185">
            <v>1731</v>
          </cell>
          <cell r="F185">
            <v>1731</v>
          </cell>
        </row>
        <row r="186">
          <cell r="A186" t="str">
            <v>6448 СВИНИНА МАДЕРА с/к с/н в/у 1/100 10шт.   ОСТАНКИНО</v>
          </cell>
          <cell r="D186">
            <v>250</v>
          </cell>
          <cell r="F186">
            <v>251</v>
          </cell>
        </row>
        <row r="187">
          <cell r="A187" t="str">
            <v>6453 ЭКСТРА Папа может с/к с/н в/у 1/100 14шт.   ОСТАНКИНО</v>
          </cell>
          <cell r="D187">
            <v>1962</v>
          </cell>
          <cell r="F187">
            <v>1962</v>
          </cell>
        </row>
        <row r="188">
          <cell r="A188" t="str">
            <v>6454 АРОМАТНАЯ с/к с/н в/у 1/100 14шт.  ОСТАНКИНО</v>
          </cell>
          <cell r="D188">
            <v>1716</v>
          </cell>
          <cell r="F188">
            <v>1716</v>
          </cell>
        </row>
        <row r="189">
          <cell r="A189" t="str">
            <v>6459 СЕРВЕЛАТ ШВЕЙЦАРСК. в/к с/н в/у 1/100*10  ОСТАНКИНО</v>
          </cell>
          <cell r="D189">
            <v>184</v>
          </cell>
          <cell r="F189">
            <v>185</v>
          </cell>
        </row>
        <row r="190">
          <cell r="A190" t="str">
            <v>6470 ВЕТЧ.МРАМОРНАЯ в/у_45с  ОСТАНКИНО</v>
          </cell>
          <cell r="D190">
            <v>111.7</v>
          </cell>
          <cell r="F190">
            <v>112.925</v>
          </cell>
        </row>
        <row r="191">
          <cell r="A191" t="str">
            <v>6492 ШПИК С ЧЕСНОК.И ПЕРЦЕМ к/в в/у 0.3кг_45c  ОСТАНКИНО</v>
          </cell>
          <cell r="D191">
            <v>283</v>
          </cell>
          <cell r="F191">
            <v>283</v>
          </cell>
        </row>
        <row r="192">
          <cell r="A192" t="str">
            <v>6495 ВЕТЧ.МРАМОРНАЯ в/у срез 0.3кг 6шт_45с  ОСТАНКИНО</v>
          </cell>
          <cell r="D192">
            <v>733</v>
          </cell>
          <cell r="F192">
            <v>733</v>
          </cell>
        </row>
        <row r="193">
          <cell r="A193" t="str">
            <v>6527 ШПИКАЧКИ СОЧНЫЕ ПМ сар б/о мгс 1*3 45с ОСТАНКИНО</v>
          </cell>
          <cell r="D193">
            <v>530.6</v>
          </cell>
          <cell r="F193">
            <v>530.6</v>
          </cell>
        </row>
        <row r="194">
          <cell r="A194" t="str">
            <v>6586 МРАМОРНАЯ И БАЛЫКОВАЯ в/к с/н мгс 1/90 ОСТАНКИНО</v>
          </cell>
          <cell r="D194">
            <v>300</v>
          </cell>
          <cell r="F194">
            <v>301</v>
          </cell>
        </row>
        <row r="195">
          <cell r="A195" t="str">
            <v>6666 БОЯНСКАЯ Папа может п/к в/у 0,28кг 8 шт. ОСТАНКИНО</v>
          </cell>
          <cell r="D195">
            <v>1432</v>
          </cell>
          <cell r="F195">
            <v>1432</v>
          </cell>
        </row>
        <row r="196">
          <cell r="A196" t="str">
            <v>6683 СЕРВЕЛАТ ЗЕРНИСТЫЙ ПМ в/к в/у 0,35кг  ОСТАНКИНО</v>
          </cell>
          <cell r="D196">
            <v>3366</v>
          </cell>
          <cell r="F196">
            <v>3374</v>
          </cell>
        </row>
        <row r="197">
          <cell r="A197" t="str">
            <v>6684 СЕРВЕЛАТ КАРЕЛЬСКИЙ ПМ в/к в/у 0.28кг  ОСТАНКИНО</v>
          </cell>
          <cell r="D197">
            <v>2907</v>
          </cell>
          <cell r="F197">
            <v>2908</v>
          </cell>
        </row>
        <row r="198">
          <cell r="A198" t="str">
            <v>6689 СЕРВЕЛАТ ОХОТНИЧИЙ ПМ в/к в/у 0,35кг 8шт  ОСТАНКИНО</v>
          </cell>
          <cell r="D198">
            <v>4305</v>
          </cell>
          <cell r="F198">
            <v>4307</v>
          </cell>
        </row>
        <row r="199">
          <cell r="A199" t="str">
            <v>6697 СЕРВЕЛАТ ФИНСКИЙ ПМ в/к в/у 0,35кг 8шт.  ОСТАНКИНО</v>
          </cell>
          <cell r="D199">
            <v>5654</v>
          </cell>
          <cell r="F199">
            <v>5655</v>
          </cell>
        </row>
        <row r="200">
          <cell r="A200" t="str">
            <v>6713 СОЧНЫЙ ГРИЛЬ ПМ сос п/о мгс 0.41кг 8шт.  ОСТАНКИНО</v>
          </cell>
          <cell r="D200">
            <v>1519</v>
          </cell>
          <cell r="F200">
            <v>1519</v>
          </cell>
        </row>
        <row r="201">
          <cell r="A201" t="str">
            <v>6722 СОЧНЫЕ ПМ сос п/о мгс 0,41кг 10шт.  ОСТАНКИНО</v>
          </cell>
          <cell r="D201">
            <v>6955</v>
          </cell>
          <cell r="F201">
            <v>6962</v>
          </cell>
        </row>
        <row r="202">
          <cell r="A202" t="str">
            <v>6726 СЛИВОЧНЫЕ ПМ сос п/о мгс 0.41кг 10шт.  ОСТАНКИНО</v>
          </cell>
          <cell r="D202">
            <v>3402</v>
          </cell>
          <cell r="F202">
            <v>3409</v>
          </cell>
        </row>
        <row r="203">
          <cell r="A203" t="str">
            <v>6747 РУССКАЯ ПРЕМИУМ ПМ вар ф/о в/у  ОСТАНКИНО</v>
          </cell>
          <cell r="D203">
            <v>36</v>
          </cell>
          <cell r="F203">
            <v>36</v>
          </cell>
        </row>
        <row r="204">
          <cell r="A204" t="str">
            <v>6762 СЛИВОЧНЫЕ сос ц/о мгс 0.41кг 8шт.  ОСТАНКИНО</v>
          </cell>
          <cell r="D204">
            <v>361</v>
          </cell>
          <cell r="F204">
            <v>361</v>
          </cell>
        </row>
        <row r="205">
          <cell r="A205" t="str">
            <v>6764 СЛИВОЧНЫЕ сос ц/о мгс 1*4  ОСТАНКИНО</v>
          </cell>
          <cell r="D205">
            <v>15.4</v>
          </cell>
          <cell r="F205">
            <v>16.448</v>
          </cell>
        </row>
        <row r="206">
          <cell r="A206" t="str">
            <v>6765 РУБЛЕНЫЕ сос ц/о мгс 0.36кг 6шт.  ОСТАНКИНО</v>
          </cell>
          <cell r="D206">
            <v>848</v>
          </cell>
          <cell r="F206">
            <v>848</v>
          </cell>
        </row>
        <row r="207">
          <cell r="A207" t="str">
            <v>6767 РУБЛЕНЫЕ сос ц/о мгс 1*4  ОСТАНКИНО</v>
          </cell>
          <cell r="D207">
            <v>36</v>
          </cell>
          <cell r="F207">
            <v>37.064</v>
          </cell>
        </row>
        <row r="208">
          <cell r="A208" t="str">
            <v>6768 С СЫРОМ сос ц/о мгс 0.41кг 6шт.  ОСТАНКИНО</v>
          </cell>
          <cell r="D208">
            <v>166</v>
          </cell>
          <cell r="F208">
            <v>166</v>
          </cell>
        </row>
        <row r="209">
          <cell r="A209" t="str">
            <v>6770 ИСПАНСКИЕ сос ц/о мгс 0.41кг 6шт.  ОСТАНКИНО</v>
          </cell>
          <cell r="D209">
            <v>5</v>
          </cell>
          <cell r="F209">
            <v>5</v>
          </cell>
        </row>
        <row r="210">
          <cell r="A210" t="str">
            <v>6773 САЛЯМИ Папа может п/к в/у 0,28кг 8шт.  ОСТАНКИНО</v>
          </cell>
          <cell r="D210">
            <v>575</v>
          </cell>
          <cell r="F210">
            <v>575</v>
          </cell>
        </row>
        <row r="211">
          <cell r="A211" t="str">
            <v>6777 МЯСНЫЕ С ГОВЯДИНОЙ ПМ сос п/о мгс 0.4кг  ОСТАНКИНО</v>
          </cell>
          <cell r="D211">
            <v>998</v>
          </cell>
          <cell r="F211">
            <v>998</v>
          </cell>
        </row>
        <row r="212">
          <cell r="A212" t="str">
            <v>6785 ВЕНСКАЯ САЛЯМИ п/к в/у 0.33кг 8шт.  ОСТАНКИНО</v>
          </cell>
          <cell r="D212">
            <v>559</v>
          </cell>
          <cell r="F212">
            <v>560</v>
          </cell>
        </row>
        <row r="213">
          <cell r="A213" t="str">
            <v>6787 СЕРВЕЛАТ КРЕМЛЕВСКИЙ в/к в/у 0,33кг 8шт.  ОСТАНКИНО</v>
          </cell>
          <cell r="D213">
            <v>484</v>
          </cell>
          <cell r="F213">
            <v>485</v>
          </cell>
        </row>
        <row r="214">
          <cell r="A214" t="str">
            <v>6791 СЕРВЕЛАТ ПРЕМИУМ в/к в/у 0,33кг 8шт.  ОСТАНКИНО</v>
          </cell>
          <cell r="D214">
            <v>454</v>
          </cell>
          <cell r="F214">
            <v>454</v>
          </cell>
        </row>
        <row r="215">
          <cell r="A215" t="str">
            <v>6793 БАЛЫКОВАЯ в/к в/у 0,33кг 8шт.  ОСТАНКИНО</v>
          </cell>
          <cell r="D215">
            <v>818</v>
          </cell>
          <cell r="F215">
            <v>818</v>
          </cell>
        </row>
        <row r="216">
          <cell r="A216" t="str">
            <v>6794 БАЛЫКОВАЯ в/к в/у  ОСТАНКИНО</v>
          </cell>
          <cell r="D216">
            <v>42.4</v>
          </cell>
          <cell r="F216">
            <v>43.036999999999999</v>
          </cell>
        </row>
        <row r="217">
          <cell r="A217" t="str">
            <v>6795 ОСТАНКИНСКАЯ в/к в/у 0,33кг 8шт.  ОСТАНКИНО</v>
          </cell>
          <cell r="D217">
            <v>257</v>
          </cell>
          <cell r="F217">
            <v>257</v>
          </cell>
        </row>
        <row r="218">
          <cell r="A218" t="str">
            <v>6801 ОСТАНКИНСКАЯ вар п/о 0.4кг 8шт.  ОСТАНКИНО</v>
          </cell>
          <cell r="D218">
            <v>89</v>
          </cell>
          <cell r="F218">
            <v>89</v>
          </cell>
        </row>
        <row r="219">
          <cell r="A219" t="str">
            <v>6802 ОСТАНКИНСКАЯ вар п/о  ОСТАНКИНО</v>
          </cell>
          <cell r="D219">
            <v>9.1</v>
          </cell>
          <cell r="F219">
            <v>9.1</v>
          </cell>
        </row>
        <row r="220">
          <cell r="A220" t="str">
            <v>6807 СЕРВЕЛАТ ЕВРОПЕЙСКИЙ в/к в/у 0,33кг 8шт.  ОСТАНКИНО</v>
          </cell>
          <cell r="D220">
            <v>200</v>
          </cell>
          <cell r="F220">
            <v>201</v>
          </cell>
        </row>
        <row r="221">
          <cell r="A221" t="str">
            <v>6829 МОЛОЧНЫЕ КЛАССИЧЕСКИЕ сос п/о мгс 2*4_С  ОСТАНКИНО</v>
          </cell>
          <cell r="D221">
            <v>536.4</v>
          </cell>
          <cell r="F221">
            <v>536.4</v>
          </cell>
        </row>
        <row r="222">
          <cell r="A222" t="str">
            <v>6834 ПОСОЛЬСКАЯ ПМ с/к с/н в/у 1/100 10шт.  ОСТАНКИНО</v>
          </cell>
          <cell r="D222">
            <v>213</v>
          </cell>
          <cell r="F222">
            <v>214</v>
          </cell>
        </row>
        <row r="223">
          <cell r="A223" t="str">
            <v>6837 ФИЛЕЙНЫЕ Папа Может сос ц/о мгс 0.4кг  ОСТАНКИНО</v>
          </cell>
          <cell r="D223">
            <v>1325</v>
          </cell>
          <cell r="F223">
            <v>1325</v>
          </cell>
        </row>
        <row r="224">
          <cell r="A224" t="str">
            <v>6839 ДОКТОРСКАЯ ГОСТ вар б/о срез 0.4кг 8шт.  ОСТАНКИНО</v>
          </cell>
          <cell r="D224">
            <v>14</v>
          </cell>
          <cell r="F224">
            <v>14</v>
          </cell>
        </row>
        <row r="225">
          <cell r="A225" t="str">
            <v>6842 ДЫМОВИЦА ИЗ ОКОРОКА к/в мл/к в/у 0,3кг  ОСТАНКИНО</v>
          </cell>
          <cell r="D225">
            <v>69</v>
          </cell>
          <cell r="F225">
            <v>70</v>
          </cell>
        </row>
        <row r="226">
          <cell r="A226" t="str">
            <v>6852 МОЛОЧНЫЕ ПРЕМИУМ ПМ сос п/о в/ у 1/350  ОСТАНКИНО</v>
          </cell>
          <cell r="D226">
            <v>2749</v>
          </cell>
          <cell r="F226">
            <v>2753</v>
          </cell>
        </row>
        <row r="227">
          <cell r="A227" t="str">
            <v>6853 МОЛОЧНЫЕ ПРЕМИУМ ПМ сос п/о мгс 1*6  ОСТАНКИНО</v>
          </cell>
          <cell r="D227">
            <v>309.89999999999998</v>
          </cell>
          <cell r="F227">
            <v>309.89999999999998</v>
          </cell>
        </row>
        <row r="228">
          <cell r="A228" t="str">
            <v>6854 МОЛОЧНЫЕ ПРЕМИУМ ПМ сос п/о мгс 0.6кг  ОСТАНКИНО</v>
          </cell>
          <cell r="D228">
            <v>458</v>
          </cell>
          <cell r="F228">
            <v>458</v>
          </cell>
        </row>
        <row r="229">
          <cell r="A229" t="str">
            <v>6861 ДОМАШНИЙ РЕЦЕПТ Коровино вар п/о  ОСТАНКИНО</v>
          </cell>
          <cell r="D229">
            <v>303.39999999999998</v>
          </cell>
          <cell r="F229">
            <v>303.39999999999998</v>
          </cell>
        </row>
        <row r="230">
          <cell r="A230" t="str">
            <v>6862 ДОМАШНИЙ РЕЦЕПТ СО ШПИК. Коровино вар п/о  ОСТАНКИНО</v>
          </cell>
          <cell r="D230">
            <v>151.30000000000001</v>
          </cell>
          <cell r="F230">
            <v>151.30000000000001</v>
          </cell>
        </row>
        <row r="231">
          <cell r="A231" t="str">
            <v>6865 ВЕТЧ.НЕЖНАЯ Коровино п/о  ОСТАНКИНО</v>
          </cell>
          <cell r="D231">
            <v>219.5</v>
          </cell>
          <cell r="F231">
            <v>219.5</v>
          </cell>
        </row>
        <row r="232">
          <cell r="A232" t="str">
            <v>6869 С ГОВЯДИНОЙ СН сос п/о мгс 1кг 6шт.  ОСТАНКИНО</v>
          </cell>
          <cell r="D232">
            <v>97</v>
          </cell>
          <cell r="F232">
            <v>97</v>
          </cell>
        </row>
        <row r="233">
          <cell r="A233" t="str">
            <v>6903 СОЧНЫЕ ПМ сос п/о мгс 0.41кг_osu  ОСТАНКИНО</v>
          </cell>
          <cell r="D233">
            <v>2</v>
          </cell>
          <cell r="F233">
            <v>2</v>
          </cell>
        </row>
        <row r="234">
          <cell r="A234" t="str">
            <v>6909 ДЛЯ ДЕТЕЙ сос п/о мгс 0.33кг 8шт.  ОСТАНКИНО</v>
          </cell>
          <cell r="D234">
            <v>687</v>
          </cell>
          <cell r="F234">
            <v>687</v>
          </cell>
        </row>
        <row r="235">
          <cell r="A235" t="str">
            <v>6919 БЕКОН с/к с/н в/у 1/180 10шт.  ОСТАНКИНО</v>
          </cell>
          <cell r="D235">
            <v>534</v>
          </cell>
          <cell r="F235">
            <v>535</v>
          </cell>
        </row>
        <row r="236">
          <cell r="A236" t="str">
            <v>6921 БЕКОН Папа может с/к с/н в/у 1/140 10шт  ОСТАНКИНО</v>
          </cell>
          <cell r="D236">
            <v>796</v>
          </cell>
          <cell r="F236">
            <v>797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314</v>
          </cell>
          <cell r="F237">
            <v>314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388</v>
          </cell>
          <cell r="F238">
            <v>388</v>
          </cell>
        </row>
        <row r="239">
          <cell r="A239" t="str">
            <v>БОНУС ДОМАШНИЙ РЕЦЕПТ Коровино 0.5кг 8шт. (6305)</v>
          </cell>
          <cell r="D239">
            <v>37</v>
          </cell>
          <cell r="F239">
            <v>37</v>
          </cell>
        </row>
        <row r="240">
          <cell r="A240" t="str">
            <v>БОНУС ДОМАШНИЙ РЕЦЕПТ Коровино вар п/о (5324)</v>
          </cell>
          <cell r="D240">
            <v>36</v>
          </cell>
          <cell r="F240">
            <v>36</v>
          </cell>
        </row>
        <row r="241">
          <cell r="A241" t="str">
            <v>БОНУС СОЧНЫЕ сос п/о мгс 0.41кг_UZ (6087)  ОСТАНКИНО</v>
          </cell>
          <cell r="D241">
            <v>210</v>
          </cell>
          <cell r="F241">
            <v>210</v>
          </cell>
        </row>
        <row r="242">
          <cell r="A242" t="str">
            <v>БОНУС СОЧНЫЕ сос п/о мгс 1*6_UZ (6088)  ОСТАНКИНО</v>
          </cell>
          <cell r="D242">
            <v>395</v>
          </cell>
          <cell r="F242">
            <v>395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820.06299999999999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1192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F245">
            <v>0.7</v>
          </cell>
        </row>
        <row r="246">
          <cell r="A246" t="str">
            <v>БОНУС_Колбаса вареная Филейская ТМ Вязанка. ВЕС  ПОКОМ</v>
          </cell>
          <cell r="F246">
            <v>383.53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415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F248">
            <v>81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356</v>
          </cell>
        </row>
        <row r="250">
          <cell r="A250" t="str">
            <v>Бутербродная вареная 0,47 кг шт.  СПК</v>
          </cell>
          <cell r="D250">
            <v>34</v>
          </cell>
          <cell r="F250">
            <v>34</v>
          </cell>
        </row>
        <row r="251">
          <cell r="A251" t="str">
            <v>Вацлавская п/к (черева) 390 гр.шт. термоус.пак  СПК</v>
          </cell>
          <cell r="D251">
            <v>34</v>
          </cell>
          <cell r="F251">
            <v>34</v>
          </cell>
        </row>
        <row r="252">
          <cell r="A252" t="str">
            <v>Голландский Приемиум 45% тм Папа Может, брус (2шт)  ОСТАНКИНО</v>
          </cell>
          <cell r="D252">
            <v>16</v>
          </cell>
          <cell r="F252">
            <v>16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11</v>
          </cell>
          <cell r="F253">
            <v>490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2419</v>
          </cell>
          <cell r="F254">
            <v>4147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267</v>
          </cell>
          <cell r="F255">
            <v>1742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254</v>
          </cell>
        </row>
        <row r="257">
          <cell r="A257" t="str">
            <v>Гуцульская с/к "КолбасГрад" 160 гр.шт. термоус. пак  СПК</v>
          </cell>
          <cell r="D257">
            <v>90</v>
          </cell>
          <cell r="F257">
            <v>90</v>
          </cell>
        </row>
        <row r="258">
          <cell r="A258" t="str">
            <v>Дельгаро с/в "Эликатессе" 140 гр.шт.  СПК</v>
          </cell>
          <cell r="D258">
            <v>77</v>
          </cell>
          <cell r="F258">
            <v>77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261</v>
          </cell>
          <cell r="F259">
            <v>261</v>
          </cell>
        </row>
        <row r="260">
          <cell r="A260" t="str">
            <v>Докторская вареная в/с  СПК</v>
          </cell>
          <cell r="D260">
            <v>5</v>
          </cell>
          <cell r="F260">
            <v>5</v>
          </cell>
        </row>
        <row r="261">
          <cell r="A261" t="str">
            <v>Докторская вареная в/с 0,47 кг шт.  СПК</v>
          </cell>
          <cell r="D261">
            <v>18</v>
          </cell>
          <cell r="F261">
            <v>18</v>
          </cell>
        </row>
        <row r="262">
          <cell r="A262" t="str">
            <v>Докторская вареная термоус.пак. "Высокий вкус"  СПК</v>
          </cell>
          <cell r="D262">
            <v>111.6</v>
          </cell>
          <cell r="F262">
            <v>111.6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7</v>
          </cell>
          <cell r="F263">
            <v>8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9</v>
          </cell>
          <cell r="F264">
            <v>9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808</v>
          </cell>
          <cell r="F265">
            <v>810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891</v>
          </cell>
          <cell r="F266">
            <v>891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220</v>
          </cell>
          <cell r="F267">
            <v>220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9</v>
          </cell>
          <cell r="F268">
            <v>9</v>
          </cell>
        </row>
        <row r="269">
          <cell r="A269" t="str">
            <v>Круггетсы с сырным соусом ТМ Горячая штучка 0,25 кг зам  ПОКОМ</v>
          </cell>
          <cell r="D269">
            <v>7</v>
          </cell>
          <cell r="F269">
            <v>652</v>
          </cell>
        </row>
        <row r="270">
          <cell r="A270" t="str">
            <v>Круггетсы сочные ТМ Горячая штучка ТС Круггетсы  ВЕС(3 кг)  ПОКОМ</v>
          </cell>
          <cell r="D270">
            <v>1</v>
          </cell>
          <cell r="F270">
            <v>1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127</v>
          </cell>
          <cell r="F271">
            <v>1655</v>
          </cell>
        </row>
        <row r="272">
          <cell r="A272" t="str">
            <v>Ла Фаворте с/в "Эликатессе" 140 гр.шт.  СПК</v>
          </cell>
          <cell r="D272">
            <v>115</v>
          </cell>
          <cell r="F272">
            <v>115</v>
          </cell>
        </row>
        <row r="273">
          <cell r="A273" t="str">
            <v>Ливерная Печеночная "Просто выгодно" 0,3 кг.шт.  СПК</v>
          </cell>
          <cell r="D273">
            <v>82</v>
          </cell>
          <cell r="F273">
            <v>83</v>
          </cell>
        </row>
        <row r="274">
          <cell r="A274" t="str">
            <v>Любительская вареная термоус.пак. "Высокий вкус"  СПК</v>
          </cell>
          <cell r="D274">
            <v>104.2</v>
          </cell>
          <cell r="F274">
            <v>104.2</v>
          </cell>
        </row>
        <row r="275">
          <cell r="A275" t="str">
            <v>Мини-пицца с ветчиной и сыром 0,3кг ТМ Зареченские  ПОКОМ</v>
          </cell>
          <cell r="F275">
            <v>68</v>
          </cell>
        </row>
        <row r="276">
          <cell r="A276" t="str">
            <v>Мини-сосиски в тесте 3,7кг ВЕС заморож. ТМ Зареченские  ПОКОМ</v>
          </cell>
          <cell r="D276">
            <v>3.7</v>
          </cell>
          <cell r="F276">
            <v>358.3</v>
          </cell>
        </row>
        <row r="277">
          <cell r="A277" t="str">
            <v>Мини-чебуречки с мясом ВЕС 5,5кг ТМ Зареченские  ПОКОМ</v>
          </cell>
          <cell r="F277">
            <v>186.74</v>
          </cell>
        </row>
        <row r="278">
          <cell r="A278" t="str">
            <v>Мини-чебуречки с сыром и ветчиной 0,3кг ТМ Зареченские  ПОКОМ</v>
          </cell>
          <cell r="D278">
            <v>3</v>
          </cell>
          <cell r="F278">
            <v>31</v>
          </cell>
        </row>
        <row r="279">
          <cell r="A279" t="str">
            <v>Мини-шарики с курочкой и сыром ТМ Зареченские ВЕС  ПОКОМ</v>
          </cell>
          <cell r="D279">
            <v>1</v>
          </cell>
          <cell r="F279">
            <v>17</v>
          </cell>
        </row>
        <row r="280">
          <cell r="A280" t="str">
            <v>Мусульманская вареная "Просто выгодно"  СПК</v>
          </cell>
          <cell r="D280">
            <v>7</v>
          </cell>
          <cell r="F280">
            <v>7</v>
          </cell>
        </row>
        <row r="281">
          <cell r="A281" t="str">
            <v>Мусульманская п/к "Просто выгодно" термофор.пак.  СПК</v>
          </cell>
          <cell r="D281">
            <v>3</v>
          </cell>
          <cell r="F281">
            <v>3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23</v>
          </cell>
          <cell r="F282">
            <v>2833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8</v>
          </cell>
          <cell r="F283">
            <v>1996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18</v>
          </cell>
          <cell r="F284">
            <v>1970</v>
          </cell>
        </row>
        <row r="285">
          <cell r="A285" t="str">
            <v>Наггетсы с куриным филе и сыром ТМ Вязанка 0,25 кг ПОКОМ</v>
          </cell>
          <cell r="D285">
            <v>21</v>
          </cell>
          <cell r="F285">
            <v>723</v>
          </cell>
        </row>
        <row r="286">
          <cell r="A286" t="str">
            <v>Наггетсы Хрустящие 0,3кг ТМ Зареченские  ПОКОМ</v>
          </cell>
          <cell r="F286">
            <v>61</v>
          </cell>
        </row>
        <row r="287">
          <cell r="A287" t="str">
            <v>Наггетсы Хрустящие ТМ Зареченские. ВЕС ПОКОМ</v>
          </cell>
          <cell r="F287">
            <v>267.5</v>
          </cell>
        </row>
        <row r="288">
          <cell r="A288" t="str">
            <v>Оригинальная с перцем с/к  СПК</v>
          </cell>
          <cell r="D288">
            <v>138.30000000000001</v>
          </cell>
          <cell r="F288">
            <v>138.30000000000001</v>
          </cell>
        </row>
        <row r="289">
          <cell r="A289" t="str">
            <v>Особая вареная  СПК</v>
          </cell>
          <cell r="D289">
            <v>6.5</v>
          </cell>
          <cell r="F289">
            <v>6.5</v>
          </cell>
        </row>
        <row r="290">
          <cell r="A290" t="str">
            <v>Паштет печеночный 140 гр.шт.  СПК</v>
          </cell>
          <cell r="D290">
            <v>71</v>
          </cell>
          <cell r="F290">
            <v>71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3</v>
          </cell>
          <cell r="F291">
            <v>447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12</v>
          </cell>
          <cell r="F292">
            <v>87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15</v>
          </cell>
          <cell r="F293">
            <v>923</v>
          </cell>
        </row>
        <row r="294">
          <cell r="A294" t="str">
            <v>Пельмени Бигбули с мясом, Горячая штучка 0,43кг  ПОКОМ</v>
          </cell>
          <cell r="D294">
            <v>6</v>
          </cell>
          <cell r="F294">
            <v>198</v>
          </cell>
        </row>
        <row r="295">
          <cell r="A295" t="str">
            <v>Пельмени Бигбули с мясом, Горячая штучка 0,9кг  ПОКОМ</v>
          </cell>
          <cell r="D295">
            <v>806</v>
          </cell>
          <cell r="F295">
            <v>1149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12</v>
          </cell>
          <cell r="F296">
            <v>1019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14</v>
          </cell>
          <cell r="F297">
            <v>266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12</v>
          </cell>
          <cell r="F298">
            <v>425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1632</v>
          </cell>
          <cell r="F299">
            <v>3707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26</v>
          </cell>
          <cell r="F300">
            <v>1245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5.4</v>
          </cell>
          <cell r="F301">
            <v>243.8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10</v>
          </cell>
          <cell r="F302">
            <v>1161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1624</v>
          </cell>
          <cell r="F303">
            <v>4424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8</v>
          </cell>
          <cell r="F304">
            <v>1071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15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33</v>
          </cell>
        </row>
        <row r="307">
          <cell r="A307" t="str">
            <v>Пельмени Жемчужные сфера 1,0кг ТМ Зареченские  ПОКОМ</v>
          </cell>
          <cell r="F307">
            <v>17</v>
          </cell>
        </row>
        <row r="308">
          <cell r="A308" t="str">
            <v>Пельмени Медвежьи ушки с фермерскими сливками 0,7кг  ПОКОМ</v>
          </cell>
          <cell r="D308">
            <v>14</v>
          </cell>
          <cell r="F308">
            <v>121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6</v>
          </cell>
          <cell r="F309">
            <v>195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3</v>
          </cell>
          <cell r="F310">
            <v>86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6</v>
          </cell>
          <cell r="F311">
            <v>1159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177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460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1</v>
          </cell>
          <cell r="F314">
            <v>560</v>
          </cell>
        </row>
        <row r="315">
          <cell r="A315" t="str">
            <v>Пельмени Сочные сфера 0,8 кг ТМ Стародворье  ПОКОМ</v>
          </cell>
          <cell r="D315">
            <v>12</v>
          </cell>
          <cell r="F315">
            <v>91</v>
          </cell>
        </row>
        <row r="316">
          <cell r="A316" t="str">
            <v>Пельмени Сочные сфера 0,9 кг ТМ Стародворье ПОКОМ</v>
          </cell>
          <cell r="F316">
            <v>4</v>
          </cell>
        </row>
        <row r="317">
          <cell r="A317" t="str">
            <v>Пельмени Татарские 0,4кг ТМ Особый рецепт  ПОКОМ</v>
          </cell>
          <cell r="D317">
            <v>2</v>
          </cell>
          <cell r="F317">
            <v>70</v>
          </cell>
        </row>
        <row r="318">
          <cell r="A318" t="str">
            <v>Пипперони с/к "Эликатессе" 0,10 кг.шт.  СПК</v>
          </cell>
          <cell r="D318">
            <v>3</v>
          </cell>
          <cell r="F318">
            <v>3</v>
          </cell>
        </row>
        <row r="319">
          <cell r="A319" t="str">
            <v>Пирожки с мясом 3,7кг ВЕС ТМ Зареченские  ПОКОМ</v>
          </cell>
          <cell r="D319">
            <v>3.7</v>
          </cell>
          <cell r="F319">
            <v>37</v>
          </cell>
        </row>
        <row r="320">
          <cell r="A320" t="str">
            <v>Пирожки с мясом, картофелем и грибами 0,3кг ТМ Зареченские  ПОКОМ</v>
          </cell>
          <cell r="F320">
            <v>47</v>
          </cell>
        </row>
        <row r="321">
          <cell r="A321" t="str">
            <v>Пирожки с яблоком и грушей 0,3кг ТМ Зареченские  ПОКОМ</v>
          </cell>
          <cell r="F321">
            <v>5</v>
          </cell>
        </row>
        <row r="322">
          <cell r="A322" t="str">
            <v>Пирожки с яблоком и грушей ВЕС ТМ Зареченские  ПОКОМ</v>
          </cell>
          <cell r="D322">
            <v>3</v>
          </cell>
          <cell r="F322">
            <v>28.9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15</v>
          </cell>
          <cell r="F323">
            <v>15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16</v>
          </cell>
          <cell r="F324">
            <v>16</v>
          </cell>
        </row>
        <row r="325">
          <cell r="A325" t="str">
            <v>Плавленый Сыр 45% "С грибами" СТМ "ПапаМожет 180гр  ОСТАНКИНО</v>
          </cell>
          <cell r="D325">
            <v>8</v>
          </cell>
          <cell r="F325">
            <v>8</v>
          </cell>
        </row>
        <row r="326">
          <cell r="A326" t="str">
            <v>Покровская вареная 0,47 кг шт.  СПК</v>
          </cell>
          <cell r="D326">
            <v>19</v>
          </cell>
          <cell r="F326">
            <v>19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5</v>
          </cell>
          <cell r="F327">
            <v>6</v>
          </cell>
        </row>
        <row r="328">
          <cell r="A328" t="str">
            <v>Ричеза с/к 230 гр.шт.  СПК</v>
          </cell>
          <cell r="D328">
            <v>147</v>
          </cell>
          <cell r="F328">
            <v>147</v>
          </cell>
        </row>
        <row r="329">
          <cell r="A329" t="str">
            <v>Российский сливочный 45% ТМ Папа Может, брус (2шт)  ОСТАНКИНО</v>
          </cell>
          <cell r="D329">
            <v>21</v>
          </cell>
          <cell r="F329">
            <v>21</v>
          </cell>
        </row>
        <row r="330">
          <cell r="A330" t="str">
            <v>Сальчетти с/к 230 гр.шт.  СПК</v>
          </cell>
          <cell r="D330">
            <v>362</v>
          </cell>
          <cell r="F330">
            <v>363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86</v>
          </cell>
          <cell r="F331">
            <v>86</v>
          </cell>
        </row>
        <row r="332">
          <cell r="A332" t="str">
            <v>Салями Трюфель с/в "Эликатессе" 0,16 кг.шт.  СПК</v>
          </cell>
          <cell r="D332">
            <v>175</v>
          </cell>
          <cell r="F332">
            <v>175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169</v>
          </cell>
          <cell r="F333">
            <v>169</v>
          </cell>
        </row>
        <row r="334">
          <cell r="A334" t="str">
            <v>Сардельки "Необыкновенные" (в ср.защ.атм.)  СПК</v>
          </cell>
          <cell r="D334">
            <v>15</v>
          </cell>
          <cell r="F334">
            <v>15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112</v>
          </cell>
          <cell r="F335">
            <v>112</v>
          </cell>
        </row>
        <row r="336">
          <cell r="A336" t="str">
            <v>Семейная с чесночком Экстра вареная  СПК</v>
          </cell>
          <cell r="D336">
            <v>66.400000000000006</v>
          </cell>
          <cell r="F336">
            <v>66.400000000000006</v>
          </cell>
        </row>
        <row r="337">
          <cell r="A337" t="str">
            <v>Семейная с чесночком Экстра вареная 0,5 кг.шт.  СПК</v>
          </cell>
          <cell r="D337">
            <v>13</v>
          </cell>
          <cell r="F337">
            <v>13</v>
          </cell>
        </row>
        <row r="338">
          <cell r="A338" t="str">
            <v>Сервелат Европейский в/к, в/с 0,38 кг.шт.термофор.пак  СПК</v>
          </cell>
          <cell r="D338">
            <v>36</v>
          </cell>
          <cell r="F338">
            <v>36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17</v>
          </cell>
          <cell r="F339">
            <v>19</v>
          </cell>
        </row>
        <row r="340">
          <cell r="A340" t="str">
            <v>Сервелат Финский в/к 0,38 кг.шт. термофор.пак.  СПК</v>
          </cell>
          <cell r="D340">
            <v>28</v>
          </cell>
          <cell r="F340">
            <v>28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66</v>
          </cell>
          <cell r="F341">
            <v>66</v>
          </cell>
        </row>
        <row r="342">
          <cell r="A342" t="str">
            <v>Сервелат Фирменный в/к 0,38 кг.шт. термофор.пак.  СПК</v>
          </cell>
          <cell r="D342">
            <v>3</v>
          </cell>
          <cell r="F342">
            <v>3</v>
          </cell>
        </row>
        <row r="343">
          <cell r="A343" t="str">
            <v>Сервелат Фирменный в/к термоус.пак.  СПК</v>
          </cell>
          <cell r="D343">
            <v>1</v>
          </cell>
          <cell r="F343">
            <v>1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209</v>
          </cell>
          <cell r="F344">
            <v>209</v>
          </cell>
        </row>
        <row r="345">
          <cell r="A345" t="str">
            <v>Сибирская особая с/к 0,235 кг шт.  СПК</v>
          </cell>
          <cell r="D345">
            <v>186</v>
          </cell>
          <cell r="F345">
            <v>186</v>
          </cell>
        </row>
        <row r="346">
          <cell r="A346" t="str">
            <v>Славянская п/к 0,38 кг шт.термофор.пак.  СПК</v>
          </cell>
          <cell r="D346">
            <v>10</v>
          </cell>
          <cell r="F346">
            <v>10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168.1</v>
          </cell>
          <cell r="F347">
            <v>171.03299999999999</v>
          </cell>
        </row>
        <row r="348">
          <cell r="A348" t="str">
            <v>Сосиски "Баварские" 0,36 кг.шт. вак.упак.  СПК</v>
          </cell>
          <cell r="D348">
            <v>17</v>
          </cell>
          <cell r="F348">
            <v>17</v>
          </cell>
        </row>
        <row r="349">
          <cell r="A349" t="str">
            <v>Сосиски "БОЛЬШАЯ SOSиска" (в ср.защ.атм.) 1,0 кг  СПК</v>
          </cell>
          <cell r="D349">
            <v>10.103999999999999</v>
          </cell>
          <cell r="F349">
            <v>10.103999999999999</v>
          </cell>
        </row>
        <row r="350">
          <cell r="A350" t="str">
            <v>Сосиски "БОЛЬШАЯ SOSиска" Бекон (лоток с ср.защ.атм.)  СПК</v>
          </cell>
          <cell r="D350">
            <v>10.853999999999999</v>
          </cell>
          <cell r="F350">
            <v>10.853999999999999</v>
          </cell>
        </row>
        <row r="351">
          <cell r="A351" t="str">
            <v>Сосиски "Молочные" 0,36 кг.шт. вак.упак.  СПК</v>
          </cell>
          <cell r="D351">
            <v>26</v>
          </cell>
          <cell r="F351">
            <v>26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17.5</v>
          </cell>
          <cell r="F352">
            <v>17.5</v>
          </cell>
        </row>
        <row r="353">
          <cell r="A353" t="str">
            <v>Сосиски Мусульманские "Просто выгодно" (в ср.защ.атм.)  СПК</v>
          </cell>
          <cell r="D353">
            <v>4</v>
          </cell>
          <cell r="F353">
            <v>4</v>
          </cell>
        </row>
        <row r="354">
          <cell r="A354" t="str">
            <v>Сосиски Хот-дог подкопченные (лоток с ср.защ.атм.)  СПК</v>
          </cell>
          <cell r="D354">
            <v>63</v>
          </cell>
          <cell r="F354">
            <v>63</v>
          </cell>
        </row>
        <row r="355">
          <cell r="A355" t="str">
            <v>Сосисоны в темпуре ВЕС  ПОКОМ</v>
          </cell>
          <cell r="F355">
            <v>9</v>
          </cell>
        </row>
        <row r="356">
          <cell r="A356" t="str">
            <v>Сочный мегачебурек ТМ Зареченские ВЕС ПОКОМ</v>
          </cell>
          <cell r="F356">
            <v>59.18</v>
          </cell>
        </row>
        <row r="357">
          <cell r="A357" t="str">
            <v>Сыр "Пармезан" 40% колотый 100 гр  ОСТАНКИНО</v>
          </cell>
          <cell r="D357">
            <v>3</v>
          </cell>
          <cell r="F357">
            <v>3</v>
          </cell>
        </row>
        <row r="358">
          <cell r="A358" t="str">
            <v>Сыр "Пармезан" 40% кусок 180 гр  ОСТАНКИНО</v>
          </cell>
          <cell r="D358">
            <v>98</v>
          </cell>
          <cell r="F358">
            <v>98</v>
          </cell>
        </row>
        <row r="359">
          <cell r="A359" t="str">
            <v>Сыр Боккончини копченый 40% 100 гр.  ОСТАНКИНО</v>
          </cell>
          <cell r="D359">
            <v>53</v>
          </cell>
          <cell r="F359">
            <v>53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12</v>
          </cell>
          <cell r="F360">
            <v>12</v>
          </cell>
        </row>
        <row r="361">
          <cell r="A361" t="str">
            <v>Сыр колбасный копченый Папа Может 400 гр  ОСТАНКИНО</v>
          </cell>
          <cell r="D361">
            <v>10</v>
          </cell>
          <cell r="F361">
            <v>10</v>
          </cell>
        </row>
        <row r="362">
          <cell r="A362" t="str">
            <v>Сыр Министерский 45% тм Папа Может, нарезанные ломтики 125г (МИНИ)  ОСТАНКИНО</v>
          </cell>
          <cell r="D362">
            <v>28</v>
          </cell>
          <cell r="F362">
            <v>28</v>
          </cell>
        </row>
        <row r="363">
          <cell r="A363" t="str">
            <v>Сыр Останкино "Алтайский Gold" 50% вес  ОСТАНКИНО</v>
          </cell>
          <cell r="D363">
            <v>3.8450000000000002</v>
          </cell>
          <cell r="F363">
            <v>3.8450000000000002</v>
          </cell>
        </row>
        <row r="364">
          <cell r="A364" t="str">
            <v>Сыр ПАПА МОЖЕТ "Гауда Голд" 45% 180 г  ОСТАНКИНО</v>
          </cell>
          <cell r="D364">
            <v>377</v>
          </cell>
          <cell r="F364">
            <v>377</v>
          </cell>
        </row>
        <row r="365">
          <cell r="A365" t="str">
            <v>Сыр Папа Может "Гауда Голд", 45% брусок ВЕС ОСТАНКИНО</v>
          </cell>
          <cell r="D365">
            <v>34</v>
          </cell>
          <cell r="F365">
            <v>34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987</v>
          </cell>
          <cell r="F366">
            <v>987</v>
          </cell>
        </row>
        <row r="367">
          <cell r="A367" t="str">
            <v>Сыр ПАПА МОЖЕТ "Министерский" 180гр, 45 %  ОСТАНКИНО</v>
          </cell>
          <cell r="D367">
            <v>103</v>
          </cell>
          <cell r="F367">
            <v>103</v>
          </cell>
        </row>
        <row r="368">
          <cell r="A368" t="str">
            <v>Сыр ПАПА МОЖЕТ "Папин завтрак" 180гр, 45 %  ОСТАНКИНО</v>
          </cell>
          <cell r="D368">
            <v>23</v>
          </cell>
          <cell r="F368">
            <v>23</v>
          </cell>
        </row>
        <row r="369">
          <cell r="A369" t="str">
            <v>Сыр ПАПА МОЖЕТ "Российский традиционный" 45% 180 г  ОСТАНКИНО</v>
          </cell>
          <cell r="D369">
            <v>1039</v>
          </cell>
          <cell r="F369">
            <v>1039</v>
          </cell>
        </row>
        <row r="370">
          <cell r="A370" t="str">
            <v>Сыр ПАПА МОЖЕТ "Тильзитер" 45% 180 г  ОСТАНКИНО</v>
          </cell>
          <cell r="D370">
            <v>322</v>
          </cell>
          <cell r="F370">
            <v>322</v>
          </cell>
        </row>
        <row r="371">
          <cell r="A371" t="str">
            <v>Сыр Папа Может "Тильзитер", 45% брусок ВЕС   ОСТАНКИНО</v>
          </cell>
          <cell r="D371">
            <v>64.2</v>
          </cell>
          <cell r="F371">
            <v>64.2</v>
          </cell>
        </row>
        <row r="372">
          <cell r="A372" t="str">
            <v>Сыр Папа Может Голландский 45%, нарез, 125г (9 шт)  Останкино</v>
          </cell>
          <cell r="D372">
            <v>133</v>
          </cell>
          <cell r="F372">
            <v>133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52</v>
          </cell>
          <cell r="F373">
            <v>52</v>
          </cell>
        </row>
        <row r="374">
          <cell r="A374" t="str">
            <v>Сыр Российский сливочный 45% тм Папа Может, нарезанные ломтики 125г (МИНИ)  ОСТАНКИНО</v>
          </cell>
          <cell r="D374">
            <v>179</v>
          </cell>
          <cell r="F374">
            <v>179</v>
          </cell>
        </row>
        <row r="375">
          <cell r="A375" t="str">
            <v>Сыр Скаморца свежий 40% 100 гр.  ОСТАНКИНО</v>
          </cell>
          <cell r="D375">
            <v>55</v>
          </cell>
          <cell r="F375">
            <v>55</v>
          </cell>
        </row>
        <row r="376">
          <cell r="A376" t="str">
            <v>Сыр творожный с зеленью 60% Папа может 140 гр.  ОСТАНКИНО</v>
          </cell>
          <cell r="D376">
            <v>47</v>
          </cell>
          <cell r="F376">
            <v>47</v>
          </cell>
        </row>
        <row r="377">
          <cell r="A377" t="str">
            <v>Сыр Тильзитер 45% ТМ Папа Может, нарезанные ломтики 125г (МИНИ)  ОСТАНКИНО</v>
          </cell>
          <cell r="D377">
            <v>6</v>
          </cell>
          <cell r="F377">
            <v>6</v>
          </cell>
        </row>
        <row r="378">
          <cell r="A378" t="str">
            <v>Сыр Чечил копченый 43% 100г/6шт ТМ Папа Может  ОСТАНКИНО</v>
          </cell>
          <cell r="D378">
            <v>106</v>
          </cell>
          <cell r="F378">
            <v>106</v>
          </cell>
        </row>
        <row r="379">
          <cell r="A379" t="str">
            <v>Сыр Чечил свежий 45% 100г/6шт ТМ Папа Может  ОСТАНКИНО</v>
          </cell>
          <cell r="D379">
            <v>146</v>
          </cell>
          <cell r="F379">
            <v>146</v>
          </cell>
        </row>
        <row r="380">
          <cell r="A380" t="str">
            <v>Сыч/Прод Коровино Российский 50% 200г СЗМЖ  ОСТАНКИНО</v>
          </cell>
          <cell r="D380">
            <v>156</v>
          </cell>
          <cell r="F380">
            <v>156</v>
          </cell>
        </row>
        <row r="381">
          <cell r="A381" t="str">
            <v>Сыч/Прод Коровино Российский Оригин 50% ВЕС (5 кг)  ОСТАНКИНО</v>
          </cell>
          <cell r="D381">
            <v>355</v>
          </cell>
          <cell r="F381">
            <v>355</v>
          </cell>
        </row>
        <row r="382">
          <cell r="A382" t="str">
            <v>Сыч/Прод Коровино Российский Оригин 50% ВЕС НОВАЯ (5 кг)  ОСТАНКИНО</v>
          </cell>
          <cell r="D382">
            <v>25.5</v>
          </cell>
          <cell r="F382">
            <v>25.5</v>
          </cell>
        </row>
        <row r="383">
          <cell r="A383" t="str">
            <v>Сыч/Прод Коровино Тильзитер 50% 200г СЗМЖ  ОСТАНКИНО</v>
          </cell>
          <cell r="D383">
            <v>143</v>
          </cell>
          <cell r="F383">
            <v>143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136.5</v>
          </cell>
          <cell r="F384">
            <v>136.5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18</v>
          </cell>
          <cell r="F385">
            <v>18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183</v>
          </cell>
          <cell r="F386">
            <v>183</v>
          </cell>
        </row>
        <row r="387">
          <cell r="A387" t="str">
            <v>Торо Неро с/в "Эликатессе" 140 гр.шт.  СПК</v>
          </cell>
          <cell r="D387">
            <v>24</v>
          </cell>
          <cell r="F387">
            <v>24</v>
          </cell>
        </row>
        <row r="388">
          <cell r="A388" t="str">
            <v>Уши свиные копченые к пиву 0,15кг нар. д/ф шт.  СПК</v>
          </cell>
          <cell r="D388">
            <v>33</v>
          </cell>
          <cell r="F388">
            <v>33</v>
          </cell>
        </row>
        <row r="389">
          <cell r="A389" t="str">
            <v>Фестивальная пора с/к 100 гр.шт.нар. (лоток с ср.защ.атм.)  СПК</v>
          </cell>
          <cell r="D389">
            <v>312</v>
          </cell>
          <cell r="F389">
            <v>312</v>
          </cell>
        </row>
        <row r="390">
          <cell r="A390" t="str">
            <v>Фестивальная пора с/к 235 гр.шт.  СПК</v>
          </cell>
          <cell r="D390">
            <v>461</v>
          </cell>
          <cell r="F390">
            <v>461</v>
          </cell>
        </row>
        <row r="391">
          <cell r="A391" t="str">
            <v>Фестивальная пора с/к термоус.пак  СПК</v>
          </cell>
          <cell r="D391">
            <v>26.8</v>
          </cell>
          <cell r="F391">
            <v>26.8</v>
          </cell>
        </row>
        <row r="392">
          <cell r="A392" t="str">
            <v>Фуэт с/в "Эликатессе" 160 гр.шт.  СПК</v>
          </cell>
          <cell r="D392">
            <v>184</v>
          </cell>
          <cell r="F392">
            <v>184</v>
          </cell>
        </row>
        <row r="393">
          <cell r="A393" t="str">
            <v>Хинкали Классические ТМ Зареченские ВЕС ПОКОМ</v>
          </cell>
          <cell r="D393">
            <v>10</v>
          </cell>
          <cell r="F393">
            <v>120</v>
          </cell>
        </row>
        <row r="394">
          <cell r="A394" t="str">
            <v>Хинкали Классические хинкали ВЕС,  ПОКОМ</v>
          </cell>
          <cell r="D394">
            <v>5</v>
          </cell>
          <cell r="F394">
            <v>5</v>
          </cell>
        </row>
        <row r="395">
          <cell r="A395" t="str">
            <v>Хотстеры с сыром 0,25кг ТМ Горячая штучка  ПОКОМ</v>
          </cell>
          <cell r="D395">
            <v>7</v>
          </cell>
          <cell r="F395">
            <v>478</v>
          </cell>
        </row>
        <row r="396">
          <cell r="A396" t="str">
            <v>Хотстеры ТМ Горячая штучка ТС Хотстеры 0,25 кг зам  ПОКОМ</v>
          </cell>
          <cell r="D396">
            <v>1212</v>
          </cell>
          <cell r="F396">
            <v>2377</v>
          </cell>
        </row>
        <row r="397">
          <cell r="A397" t="str">
            <v>Хрустящие крылышки острые к пиву ТМ Горячая штучка 0,3кг зам  ПОКОМ</v>
          </cell>
          <cell r="D397">
            <v>6</v>
          </cell>
          <cell r="F397">
            <v>303</v>
          </cell>
        </row>
        <row r="398">
          <cell r="A398" t="str">
            <v>Хрустящие крылышки ТМ Горячая штучка 0,3 кг зам  ПОКОМ</v>
          </cell>
          <cell r="D398">
            <v>10</v>
          </cell>
          <cell r="F398">
            <v>539</v>
          </cell>
        </row>
        <row r="399">
          <cell r="A399" t="str">
            <v>Хрустящие крылышки ТМ Зареченские ТС Зареченские продукты. ВЕС ПОКОМ</v>
          </cell>
          <cell r="D399">
            <v>1.8</v>
          </cell>
          <cell r="F399">
            <v>25.2</v>
          </cell>
        </row>
        <row r="400">
          <cell r="A400" t="str">
            <v>Чебупай сочное яблоко ТМ Горячая штучка 0,2 кг зам.  ПОКОМ</v>
          </cell>
          <cell r="D400">
            <v>1</v>
          </cell>
          <cell r="F400">
            <v>167</v>
          </cell>
        </row>
        <row r="401">
          <cell r="A401" t="str">
            <v>Чебупай спелая вишня ТМ Горячая штучка 0,2 кг зам.  ПОКОМ</v>
          </cell>
          <cell r="D401">
            <v>6</v>
          </cell>
          <cell r="F401">
            <v>288</v>
          </cell>
        </row>
        <row r="402">
          <cell r="A402" t="str">
            <v>Чебупели Foodgital 0,25кг ТМ Горячая штучка  ПОКОМ</v>
          </cell>
          <cell r="F402">
            <v>42</v>
          </cell>
        </row>
        <row r="403">
          <cell r="A403" t="str">
            <v>Чебупели Курочка гриль ТМ Горячая штучка, 0,3 кг зам  ПОКОМ</v>
          </cell>
          <cell r="D403">
            <v>5</v>
          </cell>
          <cell r="F403">
            <v>340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986</v>
          </cell>
          <cell r="F404">
            <v>2652</v>
          </cell>
        </row>
        <row r="405">
          <cell r="A405" t="str">
            <v>Чебупицца Пепперони ТМ Горячая штучка ТС Чебупицца 0.25кг зам  ПОКОМ</v>
          </cell>
          <cell r="D405">
            <v>2428</v>
          </cell>
          <cell r="F405">
            <v>6106</v>
          </cell>
        </row>
        <row r="406">
          <cell r="A406" t="str">
            <v>Чебуреки Мясные вес 2,7 кг ТМ Зареченские ВЕС ПОКОМ</v>
          </cell>
          <cell r="F406">
            <v>2.7</v>
          </cell>
        </row>
        <row r="407">
          <cell r="A407" t="str">
            <v>Чебуреки сочные ВЕС ТМ Зареченские  ПОКОМ</v>
          </cell>
          <cell r="D407">
            <v>15</v>
          </cell>
          <cell r="F407">
            <v>895.5</v>
          </cell>
        </row>
        <row r="408">
          <cell r="A408" t="str">
            <v>Чизипицца с ветчиной и грибами ТМ Горячая штучка 0,33кг зам  ПОКОМ</v>
          </cell>
          <cell r="F408">
            <v>1</v>
          </cell>
        </row>
        <row r="409">
          <cell r="A409" t="str">
            <v>Шпикачки Русские (черева) (в ср.защ.атм.) "Высокий вкус"  СПК</v>
          </cell>
          <cell r="D409">
            <v>136</v>
          </cell>
          <cell r="F409">
            <v>136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138</v>
          </cell>
          <cell r="F410">
            <v>138</v>
          </cell>
        </row>
        <row r="411">
          <cell r="A411" t="str">
            <v>Эликапреза с/в "Эликатессе" 85 гр.шт. нарезка (лоток с ср.защ.атм.)  СПК</v>
          </cell>
          <cell r="D411">
            <v>1</v>
          </cell>
          <cell r="F411">
            <v>1</v>
          </cell>
        </row>
        <row r="412">
          <cell r="A412" t="str">
            <v>Юбилейная с/к 0,10 кг.шт. нарезка (лоток с ср.защ.атм.)  СПК</v>
          </cell>
          <cell r="D412">
            <v>72</v>
          </cell>
          <cell r="F412">
            <v>72</v>
          </cell>
        </row>
        <row r="413">
          <cell r="A413" t="str">
            <v>Юбилейная с/к 0,235 кг.шт.  СПК</v>
          </cell>
          <cell r="D413">
            <v>655</v>
          </cell>
          <cell r="F413">
            <v>655</v>
          </cell>
        </row>
        <row r="414">
          <cell r="A414" t="str">
            <v>Итого</v>
          </cell>
          <cell r="D414">
            <v>126376.66099999999</v>
          </cell>
          <cell r="F414">
            <v>270514.20899999997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19.10.2024 - 19.10.2024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51.712000000000003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126.634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253.45500000000001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264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341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635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33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7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33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57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189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87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66.507000000000005</v>
          </cell>
        </row>
        <row r="24">
          <cell r="A24" t="str">
            <v xml:space="preserve"> 201  Ветчина Нежная ТМ Особый рецепт, (2,5кг), ПОКОМ</v>
          </cell>
          <cell r="D24">
            <v>697.24800000000005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47.834000000000003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85.570999999999998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41.064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30.946999999999999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77.932000000000002</v>
          </cell>
        </row>
        <row r="30">
          <cell r="A30" t="str">
            <v xml:space="preserve"> 247  Сардельки Нежные, ВЕС.  ПОКОМ</v>
          </cell>
          <cell r="D30">
            <v>23.545999999999999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38.08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304.40300000000002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24.893999999999998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6.4950000000000001</v>
          </cell>
        </row>
        <row r="35">
          <cell r="A35" t="str">
            <v xml:space="preserve"> 263  Шпикачки Стародворские, ВЕС.  ПОКОМ</v>
          </cell>
          <cell r="D35">
            <v>6.7249999999999996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15.015000000000001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7.8979999999999997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10.77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258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808</v>
          </cell>
        </row>
        <row r="42">
          <cell r="A42" t="str">
            <v xml:space="preserve"> 283  Сосиски Сочинки, ВЕС, ТМ Стародворье ПОКОМ</v>
          </cell>
          <cell r="D42">
            <v>111.827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90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27.376000000000001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513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5.1449999999999996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18.125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148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234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141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63.018999999999998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140.142</v>
          </cell>
        </row>
        <row r="55">
          <cell r="A55" t="str">
            <v xml:space="preserve"> 316  Колбаса Нежная ТМ Зареченские ВЕС  ПОКОМ</v>
          </cell>
          <cell r="D55">
            <v>4.5060000000000002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7.5640000000000001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361.97199999999998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389</v>
          </cell>
        </row>
        <row r="59">
          <cell r="A59" t="str">
            <v xml:space="preserve"> 320  Ветчина Нежная ТМ Зареченские,большой батон, ВЕС ПОКОМ</v>
          </cell>
          <cell r="D59">
            <v>1.81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335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136</v>
          </cell>
        </row>
        <row r="62">
          <cell r="A62" t="str">
            <v xml:space="preserve"> 328  Сардельки Сочинки Стародворье ТМ  0,4 кг ПОКОМ</v>
          </cell>
          <cell r="D62">
            <v>80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68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90.569000000000003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51</v>
          </cell>
        </row>
        <row r="66">
          <cell r="A66" t="str">
            <v xml:space="preserve"> 335  Колбаса Сливушка ТМ Вязанка. ВЕС.  ПОКОМ </v>
          </cell>
          <cell r="D66">
            <v>37.036999999999999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324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340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47.966000000000001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36.704000000000001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62.908999999999999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60.625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24.588000000000001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73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137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78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60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4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505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1152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4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11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16.187999999999999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58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21.754999999999999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20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13.05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8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17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18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8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47.445999999999998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632.40700000000004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982.18299999999999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648.58699999999999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5.3680000000000003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1.3420000000000001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24.51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25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24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26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17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37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39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1.4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0.7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119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101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121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105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38.94</v>
          </cell>
        </row>
        <row r="118">
          <cell r="A118" t="str">
            <v>3215 ВЕТЧ.МЯСНАЯ Папа может п/о 0.4кг 8шт.    ОСТАНКИНО</v>
          </cell>
          <cell r="D118">
            <v>50</v>
          </cell>
        </row>
        <row r="119">
          <cell r="A119" t="str">
            <v>3684 ПРЕСИЖН с/к в/у 1/250 8шт.   ОСТАНКИНО</v>
          </cell>
          <cell r="D119">
            <v>39</v>
          </cell>
        </row>
        <row r="120">
          <cell r="A120" t="str">
            <v>3812 СОЧНЫЕ сос п/о мгс 2*2  ОСТАНКИНО</v>
          </cell>
          <cell r="D120">
            <v>357.62900000000002</v>
          </cell>
        </row>
        <row r="121">
          <cell r="A121" t="str">
            <v>4063 МЯСНАЯ Папа может вар п/о_Л   ОСТАНКИНО</v>
          </cell>
          <cell r="D121">
            <v>346.02600000000001</v>
          </cell>
        </row>
        <row r="122">
          <cell r="A122" t="str">
            <v>4117 ЭКСТРА Папа может с/к в/у_Л   ОСТАНКИНО</v>
          </cell>
          <cell r="D122">
            <v>7.1429999999999998</v>
          </cell>
        </row>
        <row r="123">
          <cell r="A123" t="str">
            <v>4555 Докторская ГОСТ вар п/о ОСТАНКИНО</v>
          </cell>
          <cell r="D123">
            <v>4.0229999999999997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13.48</v>
          </cell>
        </row>
        <row r="125">
          <cell r="A125" t="str">
            <v>4691 ШЕЙКА КОПЧЕНАЯ к/в мл/к в/у 300*6  ОСТАНКИНО</v>
          </cell>
          <cell r="D125">
            <v>16</v>
          </cell>
        </row>
        <row r="126">
          <cell r="A126" t="str">
            <v>4786 КОЛБ.СНЭКИ Папа может в/к мгс 1/70_5  ОСТАНКИНО</v>
          </cell>
          <cell r="D126">
            <v>14</v>
          </cell>
        </row>
        <row r="127">
          <cell r="A127" t="str">
            <v>4813 ФИЛЕЙНАЯ Папа может вар п/о_Л   ОСТАНКИНО</v>
          </cell>
          <cell r="D127">
            <v>70.347999999999999</v>
          </cell>
        </row>
        <row r="128">
          <cell r="A128" t="str">
            <v>4993 САЛЯМИ ИТАЛЬЯНСКАЯ с/к в/у 1/250*8_120c ОСТАНКИНО</v>
          </cell>
          <cell r="D128">
            <v>60</v>
          </cell>
        </row>
        <row r="129">
          <cell r="A129" t="str">
            <v>5246 ДОКТОРСКАЯ ПРЕМИУМ вар б/о мгс_30с ОСТАНКИНО</v>
          </cell>
          <cell r="D129">
            <v>1.504</v>
          </cell>
        </row>
        <row r="130">
          <cell r="A130" t="str">
            <v>5341 СЕРВЕЛАТ ОХОТНИЧИЙ в/к в/у  ОСТАНКИНО</v>
          </cell>
          <cell r="D130">
            <v>43.731999999999999</v>
          </cell>
        </row>
        <row r="131">
          <cell r="A131" t="str">
            <v>5483 ЭКСТРА Папа может с/к в/у 1/250 8шт.   ОСТАНКИНО</v>
          </cell>
          <cell r="D131">
            <v>134</v>
          </cell>
        </row>
        <row r="132">
          <cell r="A132" t="str">
            <v>5544 Сервелат Финский в/к в/у_45с НОВАЯ ОСТАНКИНО</v>
          </cell>
          <cell r="D132">
            <v>174.64500000000001</v>
          </cell>
        </row>
        <row r="133">
          <cell r="A133" t="str">
            <v>5679 САЛЯМИ ИТАЛЬЯНСКАЯ с/к в/у 1/150_60с ОСТАНКИНО</v>
          </cell>
          <cell r="D133">
            <v>47</v>
          </cell>
        </row>
        <row r="134">
          <cell r="A134" t="str">
            <v>5682 САЛЯМИ МЕЛКОЗЕРНЕНАЯ с/к в/у 1/120_60с   ОСТАНКИНО</v>
          </cell>
          <cell r="D134">
            <v>337</v>
          </cell>
        </row>
        <row r="135">
          <cell r="A135" t="str">
            <v>5698 СЫТНЫЕ Папа может сар б/о мгс 1*3_Маяк  ОСТАНКИНО</v>
          </cell>
          <cell r="D135">
            <v>35.234000000000002</v>
          </cell>
        </row>
        <row r="136">
          <cell r="A136" t="str">
            <v>5706 АРОМАТНАЯ Папа может с/к в/у 1/250 8шт.  ОСТАНКИНО</v>
          </cell>
          <cell r="D136">
            <v>149</v>
          </cell>
        </row>
        <row r="137">
          <cell r="A137" t="str">
            <v>5708 ПОСОЛЬСКАЯ Папа может с/к в/у ОСТАНКИНО</v>
          </cell>
          <cell r="D137">
            <v>15.917999999999999</v>
          </cell>
        </row>
        <row r="138">
          <cell r="A138" t="str">
            <v>5820 СЛИВОЧНЫЕ Папа может сос п/о мгс 2*2_45с   ОСТАНКИНО</v>
          </cell>
          <cell r="D138">
            <v>61.417000000000002</v>
          </cell>
        </row>
        <row r="139">
          <cell r="A139" t="str">
            <v>5851 ЭКСТРА Папа может вар п/о   ОСТАНКИНО</v>
          </cell>
          <cell r="D139">
            <v>39.627000000000002</v>
          </cell>
        </row>
        <row r="140">
          <cell r="A140" t="str">
            <v>5931 ОХОТНИЧЬЯ Папа может с/к в/у 1/220 8шт.   ОСТАНКИНО</v>
          </cell>
          <cell r="D140">
            <v>150</v>
          </cell>
        </row>
        <row r="141">
          <cell r="A141" t="str">
            <v>5992 ВРЕМЯ ОКРОШКИ Папа может вар п/о 0.4кг   ОСТАНКИНО</v>
          </cell>
          <cell r="D141">
            <v>-4</v>
          </cell>
        </row>
        <row r="142">
          <cell r="A142" t="str">
            <v>6113 СОЧНЫЕ сос п/о мгс 1*6_Ашан  ОСТАНКИНО</v>
          </cell>
          <cell r="D142">
            <v>374.02</v>
          </cell>
        </row>
        <row r="143">
          <cell r="A143" t="str">
            <v>6158 ВРЕМЯ ОЛИВЬЕ Папа может вар п/о 0.4кг   ОСТАНКИНО</v>
          </cell>
          <cell r="D143">
            <v>32</v>
          </cell>
        </row>
        <row r="144">
          <cell r="A144" t="str">
            <v>6200 ГРУДИНКА ПРЕМИУМ к/в мл/к в/у 0.3кг  ОСТАНКИНО</v>
          </cell>
          <cell r="D144">
            <v>44</v>
          </cell>
        </row>
        <row r="145">
          <cell r="A145" t="str">
            <v>6206 СВИНИНА ПО-ДОМАШНЕМУ к/в мл/к в/у 0.3кг  ОСТАНКИНО</v>
          </cell>
          <cell r="D145">
            <v>64</v>
          </cell>
        </row>
        <row r="146">
          <cell r="A146" t="str">
            <v>6221 НЕАПОЛИТАНСКИЙ ДУЭТ с/к с/н мгс 1/90  ОСТАНКИНО</v>
          </cell>
          <cell r="D146">
            <v>67</v>
          </cell>
        </row>
        <row r="147">
          <cell r="A147" t="str">
            <v>6222 ИТАЛЬЯНСКОЕ АССОРТИ с/в с/н мгс 1/90 ОСТАНКИНО</v>
          </cell>
          <cell r="D147">
            <v>15</v>
          </cell>
        </row>
        <row r="148">
          <cell r="A148" t="str">
            <v>6228 МЯСНОЕ АССОРТИ к/з с/н мгс 1/90 10шт.  ОСТАНКИНО</v>
          </cell>
          <cell r="D148">
            <v>79</v>
          </cell>
        </row>
        <row r="149">
          <cell r="A149" t="str">
            <v>6247 ДОМАШНЯЯ Папа может вар п/о 0,4кг 8шт.  ОСТАНКИНО</v>
          </cell>
          <cell r="D149">
            <v>34</v>
          </cell>
        </row>
        <row r="150">
          <cell r="A150" t="str">
            <v>6253 МОЛОЧНЫЕ Коровино сос п/о мгс 1.5*6  ОСТАНКИНО</v>
          </cell>
          <cell r="D150">
            <v>1.548</v>
          </cell>
        </row>
        <row r="151">
          <cell r="A151" t="str">
            <v>6268 ГОВЯЖЬЯ Папа может вар п/о 0,4кг 8 шт.  ОСТАНКИНО</v>
          </cell>
          <cell r="D151">
            <v>52</v>
          </cell>
        </row>
        <row r="152">
          <cell r="A152" t="str">
            <v>6279 КОРЕЙКА ПО-ОСТ.к/в в/с с/н в/у 1/150_45с  ОСТАНКИНО</v>
          </cell>
          <cell r="D152">
            <v>56</v>
          </cell>
        </row>
        <row r="153">
          <cell r="A153" t="str">
            <v>6303 МЯСНЫЕ Папа может сос п/о мгс 1.5*3  ОСТАНКИНО</v>
          </cell>
          <cell r="D153">
            <v>68.084000000000003</v>
          </cell>
        </row>
        <row r="154">
          <cell r="A154" t="str">
            <v>6324 ДОКТОРСКАЯ ГОСТ вар п/о 0.4кг 8шт.  ОСТАНКИНО</v>
          </cell>
          <cell r="D154">
            <v>68</v>
          </cell>
        </row>
        <row r="155">
          <cell r="A155" t="str">
            <v>6325 ДОКТОРСКАЯ ПРЕМИУМ вар п/о 0.4кг 8шт.  ОСТАНКИНО</v>
          </cell>
          <cell r="D155">
            <v>80</v>
          </cell>
        </row>
        <row r="156">
          <cell r="A156" t="str">
            <v>6333 МЯСНАЯ Папа может вар п/о 0.4кг 8шт.  ОСТАНКИНО</v>
          </cell>
          <cell r="D156">
            <v>728</v>
          </cell>
        </row>
        <row r="157">
          <cell r="A157" t="str">
            <v>6340 ДОМАШНИЙ РЕЦЕПТ Коровино 0.5кг 8шт.  ОСТАНКИНО</v>
          </cell>
          <cell r="D157">
            <v>167</v>
          </cell>
        </row>
        <row r="158">
          <cell r="A158" t="str">
            <v>6341 ДОМАШНИЙ РЕЦЕПТ СО ШПИКОМ Коровино 0.5кг  ОСТАНКИНО</v>
          </cell>
          <cell r="D158">
            <v>18</v>
          </cell>
        </row>
        <row r="159">
          <cell r="A159" t="str">
            <v>6353 ЭКСТРА Папа может вар п/о 0.4кг 8шт.  ОСТАНКИНО</v>
          </cell>
          <cell r="D159">
            <v>322</v>
          </cell>
        </row>
        <row r="160">
          <cell r="A160" t="str">
            <v>6392 ФИЛЕЙНАЯ Папа может вар п/о 0.4кг. ОСТАНКИНО</v>
          </cell>
          <cell r="D160">
            <v>886</v>
          </cell>
        </row>
        <row r="161">
          <cell r="A161" t="str">
            <v>6415 БАЛЫКОВАЯ Коровино п/к в/у 0.84кг 6шт.  ОСТАНКИНО</v>
          </cell>
          <cell r="D161">
            <v>7</v>
          </cell>
        </row>
        <row r="162">
          <cell r="A162" t="str">
            <v>6426 КЛАССИЧЕСКАЯ ПМ вар п/о 0.3кг 8шт.  ОСТАНКИНО</v>
          </cell>
          <cell r="D162">
            <v>358</v>
          </cell>
        </row>
        <row r="163">
          <cell r="A163" t="str">
            <v>6448 СВИНИНА МАДЕРА с/к с/н в/у 1/100 10шт.   ОСТАНКИНО</v>
          </cell>
          <cell r="D163">
            <v>35</v>
          </cell>
        </row>
        <row r="164">
          <cell r="A164" t="str">
            <v>6453 ЭКСТРА Папа может с/к с/н в/у 1/100 14шт.   ОСТАНКИНО</v>
          </cell>
          <cell r="D164">
            <v>272</v>
          </cell>
        </row>
        <row r="165">
          <cell r="A165" t="str">
            <v>6454 АРОМАТНАЯ с/к с/н в/у 1/100 14шт.  ОСТАНКИНО</v>
          </cell>
          <cell r="D165">
            <v>239</v>
          </cell>
        </row>
        <row r="166">
          <cell r="A166" t="str">
            <v>6459 СЕРВЕЛАТ ШВЕЙЦАРСК. в/к с/н в/у 1/100*10  ОСТАНКИНО</v>
          </cell>
          <cell r="D166">
            <v>36</v>
          </cell>
        </row>
        <row r="167">
          <cell r="A167" t="str">
            <v>6470 ВЕТЧ.МРАМОРНАЯ в/у_45с  ОСТАНКИНО</v>
          </cell>
          <cell r="D167">
            <v>20.774999999999999</v>
          </cell>
        </row>
        <row r="168">
          <cell r="A168" t="str">
            <v>6492 ШПИК С ЧЕСНОК.И ПЕРЦЕМ к/в в/у 0.3кг_45c  ОСТАНКИНО</v>
          </cell>
          <cell r="D168">
            <v>61</v>
          </cell>
        </row>
        <row r="169">
          <cell r="A169" t="str">
            <v>6495 ВЕТЧ.МРАМОРНАЯ в/у срез 0.3кг 6шт_45с  ОСТАНКИНО</v>
          </cell>
          <cell r="D169">
            <v>97</v>
          </cell>
        </row>
        <row r="170">
          <cell r="A170" t="str">
            <v>6527 ШПИКАЧКИ СОЧНЫЕ ПМ сар б/о мгс 1*3 45с ОСТАНКИНО</v>
          </cell>
          <cell r="D170">
            <v>81.991</v>
          </cell>
        </row>
        <row r="171">
          <cell r="A171" t="str">
            <v>6586 МРАМОРНАЯ И БАЛЫКОВАЯ в/к с/н мгс 1/90 ОСТАНКИНО</v>
          </cell>
          <cell r="D171">
            <v>20</v>
          </cell>
        </row>
        <row r="172">
          <cell r="A172" t="str">
            <v>6666 БОЯНСКАЯ Папа может п/к в/у 0,28кг 8 шт. ОСТАНКИНО</v>
          </cell>
          <cell r="D172">
            <v>214</v>
          </cell>
        </row>
        <row r="173">
          <cell r="A173" t="str">
            <v>6683 СЕРВЕЛАТ ЗЕРНИСТЫЙ ПМ в/к в/у 0,35кг  ОСТАНКИНО</v>
          </cell>
          <cell r="D173">
            <v>484</v>
          </cell>
        </row>
        <row r="174">
          <cell r="A174" t="str">
            <v>6684 СЕРВЕЛАТ КАРЕЛЬСКИЙ ПМ в/к в/у 0.28кг  ОСТАНКИНО</v>
          </cell>
          <cell r="D174">
            <v>386</v>
          </cell>
        </row>
        <row r="175">
          <cell r="A175" t="str">
            <v>6689 СЕРВЕЛАТ ОХОТНИЧИЙ ПМ в/к в/у 0,35кг 8шт  ОСТАНКИНО</v>
          </cell>
          <cell r="D175">
            <v>555</v>
          </cell>
        </row>
        <row r="176">
          <cell r="A176" t="str">
            <v>6697 СЕРВЕЛАТ ФИНСКИЙ ПМ в/к в/у 0,35кг 8шт.  ОСТАНКИНО</v>
          </cell>
          <cell r="D176">
            <v>786</v>
          </cell>
        </row>
        <row r="177">
          <cell r="A177" t="str">
            <v>6713 СОЧНЫЙ ГРИЛЬ ПМ сос п/о мгс 0.41кг 8шт.  ОСТАНКИНО</v>
          </cell>
          <cell r="D177">
            <v>219</v>
          </cell>
        </row>
        <row r="178">
          <cell r="A178" t="str">
            <v>6722 СОЧНЫЕ ПМ сос п/о мгс 0,41кг 10шт.  ОСТАНКИНО</v>
          </cell>
          <cell r="D178">
            <v>1006</v>
          </cell>
        </row>
        <row r="179">
          <cell r="A179" t="str">
            <v>6726 СЛИВОЧНЫЕ ПМ сос п/о мгс 0.41кг 10шт.  ОСТАНКИНО</v>
          </cell>
          <cell r="D179">
            <v>356</v>
          </cell>
        </row>
        <row r="180">
          <cell r="A180" t="str">
            <v>6747 РУССКАЯ ПРЕМИУМ ПМ вар ф/о в/у  ОСТАНКИНО</v>
          </cell>
          <cell r="D180">
            <v>2.58</v>
          </cell>
        </row>
        <row r="181">
          <cell r="A181" t="str">
            <v>6762 СЛИВОЧНЫЕ сос ц/о мгс 0.41кг 8шт.  ОСТАНКИНО</v>
          </cell>
          <cell r="D181">
            <v>50</v>
          </cell>
        </row>
        <row r="182">
          <cell r="A182" t="str">
            <v>6764 СЛИВОЧНЫЕ сос ц/о мгс 1*4  ОСТАНКИНО</v>
          </cell>
          <cell r="D182">
            <v>0.74099999999999999</v>
          </cell>
        </row>
        <row r="183">
          <cell r="A183" t="str">
            <v>6765 РУБЛЕНЫЕ сос ц/о мгс 0.36кг 6шт.  ОСТАНКИНО</v>
          </cell>
          <cell r="D183">
            <v>119</v>
          </cell>
        </row>
        <row r="184">
          <cell r="A184" t="str">
            <v>6767 РУБЛЕНЫЕ сос ц/о мгс 1*4  ОСТАНКИНО</v>
          </cell>
          <cell r="D184">
            <v>3.2890000000000001</v>
          </cell>
        </row>
        <row r="185">
          <cell r="A185" t="str">
            <v>6768 С СЫРОМ сос ц/о мгс 0.41кг 6шт.  ОСТАНКИНО</v>
          </cell>
          <cell r="D185">
            <v>29</v>
          </cell>
        </row>
        <row r="186">
          <cell r="A186" t="str">
            <v>6770 ИСПАНСКИЕ сос ц/о мгс 0.41кг 6шт.  ОСТАНКИНО</v>
          </cell>
          <cell r="D186">
            <v>-5</v>
          </cell>
        </row>
        <row r="187">
          <cell r="A187" t="str">
            <v>6773 САЛЯМИ Папа может п/к в/у 0,28кг 8шт.  ОСТАНКИНО</v>
          </cell>
          <cell r="D187">
            <v>85</v>
          </cell>
        </row>
        <row r="188">
          <cell r="A188" t="str">
            <v>6777 МЯСНЫЕ С ГОВЯДИНОЙ ПМ сос п/о мгс 0.4кг  ОСТАНКИНО</v>
          </cell>
          <cell r="D188">
            <v>139</v>
          </cell>
        </row>
        <row r="189">
          <cell r="A189" t="str">
            <v>6785 ВЕНСКАЯ САЛЯМИ п/к в/у 0.33кг 8шт.  ОСТАНКИНО</v>
          </cell>
          <cell r="D189">
            <v>89</v>
          </cell>
        </row>
        <row r="190">
          <cell r="A190" t="str">
            <v>6787 СЕРВЕЛАТ КРЕМЛЕВСКИЙ в/к в/у 0,33кг 8шт.  ОСТАНКИНО</v>
          </cell>
          <cell r="D190">
            <v>55</v>
          </cell>
        </row>
        <row r="191">
          <cell r="A191" t="str">
            <v>6791 СЕРВЕЛАТ ПРЕМИУМ в/к в/у 0,33кг 8шт.  ОСТАНКИНО</v>
          </cell>
          <cell r="D191">
            <v>93</v>
          </cell>
        </row>
        <row r="192">
          <cell r="A192" t="str">
            <v>6793 БАЛЫКОВАЯ в/к в/у 0,33кг 8шт.  ОСТАНКИНО</v>
          </cell>
          <cell r="D192">
            <v>120</v>
          </cell>
        </row>
        <row r="193">
          <cell r="A193" t="str">
            <v>6794 БАЛЫКОВАЯ в/к в/у  ОСТАНКИНО</v>
          </cell>
          <cell r="D193">
            <v>0.63300000000000001</v>
          </cell>
        </row>
        <row r="194">
          <cell r="A194" t="str">
            <v>6795 ОСТАНКИНСКАЯ в/к в/у 0,33кг 8шт.  ОСТАНКИНО</v>
          </cell>
          <cell r="D194">
            <v>40</v>
          </cell>
        </row>
        <row r="195">
          <cell r="A195" t="str">
            <v>6801 ОСТАНКИНСКАЯ вар п/о 0.4кг 8шт.  ОСТАНКИНО</v>
          </cell>
          <cell r="D195">
            <v>41</v>
          </cell>
        </row>
        <row r="196">
          <cell r="A196" t="str">
            <v>6802 ОСТАНКИНСКАЯ вар п/о  ОСТАНКИНО</v>
          </cell>
          <cell r="D196">
            <v>2.7269999999999999</v>
          </cell>
        </row>
        <row r="197">
          <cell r="A197" t="str">
            <v>6807 СЕРВЕЛАТ ЕВРОПЕЙСКИЙ в/к в/у 0,33кг 8шт.  ОСТАНКИНО</v>
          </cell>
          <cell r="D197">
            <v>23</v>
          </cell>
        </row>
        <row r="198">
          <cell r="A198" t="str">
            <v>6829 МОЛОЧНЫЕ КЛАССИЧЕСКИЕ сос п/о мгс 2*4_С  ОСТАНКИНО</v>
          </cell>
          <cell r="D198">
            <v>79.962000000000003</v>
          </cell>
        </row>
        <row r="199">
          <cell r="A199" t="str">
            <v>6834 ПОСОЛЬСКАЯ ПМ с/к с/н в/у 1/100 10шт.  ОСТАНКИНО</v>
          </cell>
          <cell r="D199">
            <v>25</v>
          </cell>
        </row>
        <row r="200">
          <cell r="A200" t="str">
            <v>6837 ФИЛЕЙНЫЕ Папа Может сос ц/о мгс 0.4кг  ОСТАНКИНО</v>
          </cell>
          <cell r="D200">
            <v>168</v>
          </cell>
        </row>
        <row r="201">
          <cell r="A201" t="str">
            <v>6842 ДЫМОВИЦА ИЗ ОКОРОКА к/в мл/к в/у 0,3кг  ОСТАНКИНО</v>
          </cell>
          <cell r="D201">
            <v>12</v>
          </cell>
        </row>
        <row r="202">
          <cell r="A202" t="str">
            <v>6852 МОЛОЧНЫЕ ПРЕМИУМ ПМ сос п/о в/ у 1/350  ОСТАНКИНО</v>
          </cell>
          <cell r="D202">
            <v>442</v>
          </cell>
        </row>
        <row r="203">
          <cell r="A203" t="str">
            <v>6853 МОЛОЧНЫЕ ПРЕМИУМ ПМ сос п/о мгс 1*6  ОСТАНКИНО</v>
          </cell>
          <cell r="D203">
            <v>14.88</v>
          </cell>
        </row>
        <row r="204">
          <cell r="A204" t="str">
            <v>6854 МОЛОЧНЫЕ ПРЕМИУМ ПМ сос п/о мгс 0.6кг  ОСТАНКИНО</v>
          </cell>
          <cell r="D204">
            <v>49</v>
          </cell>
        </row>
        <row r="205">
          <cell r="A205" t="str">
            <v>6861 ДОМАШНИЙ РЕЦЕПТ Коровино вар п/о  ОСТАНКИНО</v>
          </cell>
          <cell r="D205">
            <v>57.624000000000002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11.003</v>
          </cell>
        </row>
        <row r="207">
          <cell r="A207" t="str">
            <v>6865 ВЕТЧ.НЕЖНАЯ Коровино п/о  ОСТАНКИНО</v>
          </cell>
          <cell r="D207">
            <v>24.25</v>
          </cell>
        </row>
        <row r="208">
          <cell r="A208" t="str">
            <v>6869 С ГОВЯДИНОЙ СН сос п/о мгс 1кг 6шт.  ОСТАНКИНО</v>
          </cell>
          <cell r="D208">
            <v>11</v>
          </cell>
        </row>
        <row r="209">
          <cell r="A209" t="str">
            <v>6909 ДЛЯ ДЕТЕЙ сос п/о мгс 0.33кг 8шт.  ОСТАНКИНО</v>
          </cell>
          <cell r="D209">
            <v>118</v>
          </cell>
        </row>
        <row r="210">
          <cell r="A210" t="str">
            <v>6919 БЕКОН с/к с/н в/у 1/180 10шт.  ОСТАНКИНО</v>
          </cell>
          <cell r="D210">
            <v>147</v>
          </cell>
        </row>
        <row r="211">
          <cell r="A211" t="str">
            <v>6921 БЕКОН Папа может с/к с/н в/у 1/140 10шт  ОСТАНКИНО</v>
          </cell>
          <cell r="D211">
            <v>160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36</v>
          </cell>
        </row>
        <row r="214">
          <cell r="A214" t="str">
            <v>БОНУС ДОМАШНИЙ РЕЦЕПТ Коровино 0.5кг 8шт. (6305)</v>
          </cell>
          <cell r="D214">
            <v>7</v>
          </cell>
        </row>
        <row r="215">
          <cell r="A215" t="str">
            <v>БОНУС ДОМАШНИЙ РЕЦЕПТ Коровино вар п/о (5324)</v>
          </cell>
          <cell r="D215">
            <v>7.9480000000000004</v>
          </cell>
        </row>
        <row r="216">
          <cell r="A216" t="str">
            <v>БОНУС СОЧНЫЕ сос п/о мгс 0.41кг_UZ (6087)  ОСТАНКИНО</v>
          </cell>
          <cell r="D216">
            <v>28</v>
          </cell>
        </row>
        <row r="217">
          <cell r="A217" t="str">
            <v>БОНУС СОЧНЫЕ сос п/о мгс 1*6_UZ (6088)  ОСТАНКИНО</v>
          </cell>
          <cell r="D217">
            <v>41.895000000000003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149.97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154</v>
          </cell>
        </row>
        <row r="220">
          <cell r="A220" t="str">
            <v>БОНУС_Колбаса вареная Филейская ТМ Вязанка. ВЕС  ПОКОМ</v>
          </cell>
          <cell r="D220">
            <v>56.905000000000001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49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2.7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41</v>
          </cell>
        </row>
        <row r="224">
          <cell r="A224" t="str">
            <v>Бутербродная вареная 0,47 кг шт.  СПК</v>
          </cell>
          <cell r="D224">
            <v>-1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57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183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192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9</v>
          </cell>
        </row>
        <row r="229">
          <cell r="A229" t="str">
            <v>Гуцульская с/к "КолбасГрад" 160 гр.шт. термоус. пак  СПК</v>
          </cell>
          <cell r="D229">
            <v>20</v>
          </cell>
        </row>
        <row r="230">
          <cell r="A230" t="str">
            <v>Дельгаро с/в "Эликатессе" 140 гр.шт.  СПК</v>
          </cell>
          <cell r="D230">
            <v>13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11</v>
          </cell>
        </row>
        <row r="232">
          <cell r="A232" t="str">
            <v>Докторская вареная термоус.пак. "Высокий вкус"  СПК</v>
          </cell>
          <cell r="D232">
            <v>18.044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5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5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134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176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23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5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187</v>
          </cell>
        </row>
        <row r="240">
          <cell r="A240" t="str">
            <v>Ла Фаворте с/в "Эликатессе" 140 гр.шт.  СПК</v>
          </cell>
          <cell r="D240">
            <v>10</v>
          </cell>
        </row>
        <row r="241">
          <cell r="A241" t="str">
            <v>Ливерная Печеночная "Просто выгодно" 0,3 кг.шт.  СПК</v>
          </cell>
          <cell r="D241">
            <v>3</v>
          </cell>
        </row>
        <row r="242">
          <cell r="A242" t="str">
            <v>Любительская вареная термоус.пак. "Высокий вкус"  СПК</v>
          </cell>
          <cell r="D242">
            <v>7.7370000000000001</v>
          </cell>
        </row>
        <row r="243">
          <cell r="A243" t="str">
            <v>Мини-пицца с ветчиной и сыром 0,3кг ТМ Зареченские  ПОКОМ</v>
          </cell>
          <cell r="D243">
            <v>2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59.2</v>
          </cell>
        </row>
        <row r="245">
          <cell r="A245" t="str">
            <v>Мини-чебуречки с мясом ВЕС 5,5кг ТМ Зареченские  ПОКОМ</v>
          </cell>
          <cell r="D245">
            <v>49.5</v>
          </cell>
        </row>
        <row r="246">
          <cell r="A246" t="str">
            <v>Мини-чебуречки с сыром и ветчиной 0,3кг ТМ Зареченские  ПОКОМ</v>
          </cell>
          <cell r="D246">
            <v>2</v>
          </cell>
        </row>
        <row r="247">
          <cell r="A247" t="str">
            <v>Мусульманская вареная "Просто выгодно"  СПК</v>
          </cell>
          <cell r="D247">
            <v>3.08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637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338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303</v>
          </cell>
        </row>
        <row r="251">
          <cell r="A251" t="str">
            <v>Наггетсы с куриным филе и сыром ТМ Вязанка 0,25 кг ПОКОМ</v>
          </cell>
          <cell r="D251">
            <v>87</v>
          </cell>
        </row>
        <row r="252">
          <cell r="A252" t="str">
            <v>Наггетсы Хрустящие 0,3кг ТМ Зареченские  ПОКОМ</v>
          </cell>
          <cell r="D252">
            <v>5</v>
          </cell>
        </row>
        <row r="253">
          <cell r="A253" t="str">
            <v>Оригинальная с перцем с/к  СПК</v>
          </cell>
          <cell r="D253">
            <v>19.488</v>
          </cell>
        </row>
        <row r="254">
          <cell r="A254" t="str">
            <v>Паштет печеночный 140 гр.шт.  СПК</v>
          </cell>
          <cell r="D254">
            <v>11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40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13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166</v>
          </cell>
        </row>
        <row r="258">
          <cell r="A258" t="str">
            <v>Пельмени Бигбули с мясом, Горячая штучка 0,43кг  ПОКОМ</v>
          </cell>
          <cell r="D258">
            <v>19</v>
          </cell>
        </row>
        <row r="259">
          <cell r="A259" t="str">
            <v>Пельмени Бигбули с мясом, Горячая штучка 0,9кг  ПОКОМ</v>
          </cell>
          <cell r="D259">
            <v>35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162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26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47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389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166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32.4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137.69999999999999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498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151</v>
          </cell>
        </row>
        <row r="269">
          <cell r="A269" t="str">
            <v>Пельмени Жемчужные сфера 1,0кг ТМ Зареченские  ПОКОМ</v>
          </cell>
          <cell r="D269">
            <v>2</v>
          </cell>
        </row>
        <row r="270">
          <cell r="A270" t="str">
            <v>Пельмени Медвежьи ушки с фермерскими сливками 0,7кг  ПОКОМ</v>
          </cell>
          <cell r="D270">
            <v>15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20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15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215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42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65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88</v>
          </cell>
        </row>
        <row r="277">
          <cell r="A277" t="str">
            <v>Пельмени Сочные сфера 0,8 кг ТМ Стародворье  ПОКОМ</v>
          </cell>
          <cell r="D277">
            <v>16</v>
          </cell>
        </row>
        <row r="278">
          <cell r="A278" t="str">
            <v>Пельмени Татарские 0,4кг ТМ Особый рецепт  ПОКОМ</v>
          </cell>
          <cell r="D278">
            <v>14</v>
          </cell>
        </row>
        <row r="279">
          <cell r="A279" t="str">
            <v>Пирожки с мясом, картофелем и грибами 0,3кг ТМ Зареченские  ПОКОМ</v>
          </cell>
          <cell r="D279">
            <v>8</v>
          </cell>
        </row>
        <row r="280">
          <cell r="A280" t="str">
            <v>Пирожки с яблоком и грушей 0,3кг ТМ Зареченские  ПОКОМ</v>
          </cell>
          <cell r="D280">
            <v>2</v>
          </cell>
        </row>
        <row r="281">
          <cell r="A281" t="str">
            <v>Ричеза с/к 230 гр.шт.  СПК</v>
          </cell>
          <cell r="D281">
            <v>14</v>
          </cell>
        </row>
        <row r="282">
          <cell r="A282" t="str">
            <v>Сальчетти с/к 230 гр.шт.  СПК</v>
          </cell>
          <cell r="D282">
            <v>32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8</v>
          </cell>
        </row>
        <row r="284">
          <cell r="A284" t="str">
            <v>Салями Трюфель с/в "Эликатессе" 0,16 кг.шт.  СПК</v>
          </cell>
          <cell r="D284">
            <v>6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11.8</v>
          </cell>
        </row>
        <row r="286">
          <cell r="A286" t="str">
            <v>Сардельки "Необыкновенные" (в ср.защ.атм.)  СПК</v>
          </cell>
          <cell r="D286">
            <v>1.9610000000000001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12.917</v>
          </cell>
        </row>
        <row r="288">
          <cell r="A288" t="str">
            <v>Семейная с чесночком Экстра вареная  СПК</v>
          </cell>
          <cell r="D288">
            <v>8.7870000000000008</v>
          </cell>
        </row>
        <row r="289">
          <cell r="A289" t="str">
            <v>Сервелат Европейский в/к, в/с 0,38 кг.шт.термофор.пак  СПК</v>
          </cell>
          <cell r="D289">
            <v>1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3</v>
          </cell>
        </row>
        <row r="291">
          <cell r="A291" t="str">
            <v>Сервелат Финский в/к 0,38 кг.шт. термофор.пак.  СПК</v>
          </cell>
          <cell r="D291">
            <v>2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2</v>
          </cell>
        </row>
        <row r="293">
          <cell r="A293" t="str">
            <v>Сервелат Фирменный в/к 0,38 кг.шт. термофор.пак.  СПК</v>
          </cell>
          <cell r="D293">
            <v>-1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43</v>
          </cell>
        </row>
        <row r="295">
          <cell r="A295" t="str">
            <v>Сибирская особая с/к 0,235 кг шт.  СПК</v>
          </cell>
          <cell r="D295">
            <v>13</v>
          </cell>
        </row>
        <row r="296">
          <cell r="A296" t="str">
            <v>Славянская п/к 0,38 кг шт.термофор.пак.  СПК</v>
          </cell>
          <cell r="D296">
            <v>1</v>
          </cell>
        </row>
        <row r="297">
          <cell r="A297" t="str">
            <v>Сосиски Мини (коллаген) (лоток с ср.защ.атм.) (для ХОРЕКА)  СПК</v>
          </cell>
          <cell r="D297">
            <v>1.788</v>
          </cell>
        </row>
        <row r="298">
          <cell r="A298" t="str">
            <v>Сосиски Хот-дог подкопченные (лоток с ср.защ.атм.)  СПК</v>
          </cell>
          <cell r="D298">
            <v>3.6589999999999998</v>
          </cell>
        </row>
        <row r="299">
          <cell r="A299" t="str">
            <v>Сосисоны в темпуре ВЕС  ПОКОМ</v>
          </cell>
          <cell r="D299">
            <v>1.8</v>
          </cell>
        </row>
        <row r="300">
          <cell r="A300" t="str">
            <v>Торо Неро с/в "Эликатессе" 140 гр.шт.  СПК</v>
          </cell>
          <cell r="D300">
            <v>1</v>
          </cell>
        </row>
        <row r="301">
          <cell r="A301" t="str">
            <v>Уши свиные копченые к пиву 0,15кг нар. д/ф шт.  СПК</v>
          </cell>
          <cell r="D301">
            <v>7</v>
          </cell>
        </row>
        <row r="302">
          <cell r="A302" t="str">
            <v>Фестивальная пора с/к 100 гр.шт.нар. (лоток с ср.защ.атм.)  СПК</v>
          </cell>
          <cell r="D302">
            <v>49</v>
          </cell>
        </row>
        <row r="303">
          <cell r="A303" t="str">
            <v>Фестивальная пора с/к 235 гр.шт.  СПК</v>
          </cell>
          <cell r="D303">
            <v>76</v>
          </cell>
        </row>
        <row r="304">
          <cell r="A304" t="str">
            <v>Фестивальная пора с/к термоус.пак  СПК</v>
          </cell>
          <cell r="D304">
            <v>10.242000000000001</v>
          </cell>
        </row>
        <row r="305">
          <cell r="A305" t="str">
            <v>Фуэт с/в "Эликатессе" 160 гр.шт.  СПК</v>
          </cell>
          <cell r="D305">
            <v>23</v>
          </cell>
        </row>
        <row r="306">
          <cell r="A306" t="str">
            <v>Хинкали Классические ТМ Зареченские ВЕС ПОКОМ</v>
          </cell>
          <cell r="D306">
            <v>15</v>
          </cell>
        </row>
        <row r="307">
          <cell r="A307" t="str">
            <v>Хотстеры с сыром 0,25кг ТМ Горячая штучка  ПОКОМ</v>
          </cell>
          <cell r="D307">
            <v>59</v>
          </cell>
        </row>
        <row r="308">
          <cell r="A308" t="str">
            <v>Хотстеры ТМ Горячая штучка ТС Хотстеры 0,25 кг зам  ПОКОМ</v>
          </cell>
          <cell r="D308">
            <v>149</v>
          </cell>
        </row>
        <row r="309">
          <cell r="A309" t="str">
            <v>Хрустящие крылышки ТМ Горячая штучка 0,3 кг зам  ПОКОМ</v>
          </cell>
          <cell r="D309">
            <v>34</v>
          </cell>
        </row>
        <row r="310">
          <cell r="A310" t="str">
            <v>Хрустящие крылышки ТМ Зареченские ТС Зареченские продукты. ВЕС ПОКОМ</v>
          </cell>
          <cell r="D310">
            <v>1.8</v>
          </cell>
        </row>
        <row r="311">
          <cell r="A311" t="str">
            <v>Чебупай сочное яблоко ТМ Горячая штучка 0,2 кг зам.  ПОКОМ</v>
          </cell>
          <cell r="D311">
            <v>26</v>
          </cell>
        </row>
        <row r="312">
          <cell r="A312" t="str">
            <v>Чебупай спелая вишня ТМ Горячая штучка 0,2 кг зам.  ПОКОМ</v>
          </cell>
          <cell r="D312">
            <v>20</v>
          </cell>
        </row>
        <row r="313">
          <cell r="A313" t="str">
            <v>Чебупели Foodgital 0,25кг ТМ Горячая штучка  ПОКОМ</v>
          </cell>
          <cell r="D313">
            <v>2</v>
          </cell>
        </row>
        <row r="314">
          <cell r="A314" t="str">
            <v>Чебупели Курочка гриль ТМ Горячая штучка, 0,3 кг зам  ПОКОМ</v>
          </cell>
          <cell r="D314">
            <v>28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181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713</v>
          </cell>
        </row>
        <row r="317">
          <cell r="A317" t="str">
            <v>Чебуреки сочные ВЕС ТМ Зареченские  ПОКОМ</v>
          </cell>
          <cell r="D317">
            <v>155</v>
          </cell>
        </row>
        <row r="318">
          <cell r="A318" t="str">
            <v>Шпикачки Русские (черева) (в ср.защ.атм.) "Высокий вкус"  СПК</v>
          </cell>
          <cell r="D318">
            <v>18.864999999999998</v>
          </cell>
        </row>
        <row r="319">
          <cell r="A319" t="str">
            <v>Эликапреза с/в "Эликатессе" 85 гр.шт. нарезка (лоток с ср.защ.атм.)  СПК</v>
          </cell>
          <cell r="D319">
            <v>1</v>
          </cell>
        </row>
        <row r="320">
          <cell r="A320" t="str">
            <v>Юбилейная с/к 0,10 кг.шт. нарезка (лоток с ср.защ.атм.)  СПК</v>
          </cell>
          <cell r="D320">
            <v>5</v>
          </cell>
        </row>
        <row r="321">
          <cell r="A321" t="str">
            <v>Юбилейная с/к 0,235 кг.шт.  СПК</v>
          </cell>
          <cell r="D321">
            <v>56</v>
          </cell>
        </row>
        <row r="322">
          <cell r="A322" t="str">
            <v>Итого</v>
          </cell>
          <cell r="D322">
            <v>34934.438999999998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R1" sqref="R1"/>
    </sheetView>
  </sheetViews>
  <sheetFormatPr defaultColWidth="10.5" defaultRowHeight="11.45" customHeight="1" outlineLevelRow="1" x14ac:dyDescent="0.2"/>
  <cols>
    <col min="1" max="1" width="54.33203125" style="1" customWidth="1"/>
    <col min="2" max="2" width="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.1640625" style="5" customWidth="1"/>
    <col min="18" max="18" width="6.5" style="5" bestFit="1" customWidth="1"/>
    <col min="19" max="19" width="6.6640625" style="5" bestFit="1" customWidth="1"/>
    <col min="20" max="20" width="7.33203125" style="5" bestFit="1" customWidth="1"/>
    <col min="21" max="21" width="7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.1640625" style="5" customWidth="1"/>
    <col min="33" max="34" width="0.8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132</v>
      </c>
      <c r="AF3" s="18" t="s">
        <v>131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R5" s="15" t="s">
        <v>125</v>
      </c>
      <c r="T5" s="15" t="s">
        <v>126</v>
      </c>
      <c r="Y5" s="15" t="s">
        <v>127</v>
      </c>
      <c r="Z5" s="15" t="s">
        <v>128</v>
      </c>
      <c r="AA5" s="15" t="s">
        <v>129</v>
      </c>
      <c r="AB5" s="15" t="s">
        <v>130</v>
      </c>
      <c r="AE5" s="15" t="s">
        <v>125</v>
      </c>
      <c r="AF5" s="15" t="s">
        <v>126</v>
      </c>
    </row>
    <row r="6" spans="1:34" ht="11.1" customHeight="1" x14ac:dyDescent="0.2">
      <c r="A6" s="6"/>
      <c r="B6" s="6"/>
      <c r="C6" s="3"/>
      <c r="D6" s="3"/>
      <c r="E6" s="9">
        <f>SUM(E7:E115)</f>
        <v>86942.723999999987</v>
      </c>
      <c r="F6" s="9">
        <f>SUM(F7:F115)</f>
        <v>91251.812999999995</v>
      </c>
      <c r="I6" s="9">
        <f>SUM(I7:I115)</f>
        <v>88175.173999999985</v>
      </c>
      <c r="J6" s="9">
        <f t="shared" ref="J6:T6" si="0">SUM(J7:J115)</f>
        <v>-1232.4499999999996</v>
      </c>
      <c r="K6" s="9">
        <f t="shared" si="0"/>
        <v>5530</v>
      </c>
      <c r="L6" s="9">
        <f t="shared" si="0"/>
        <v>6270</v>
      </c>
      <c r="M6" s="9">
        <f t="shared" si="0"/>
        <v>10640</v>
      </c>
      <c r="N6" s="9">
        <f t="shared" si="0"/>
        <v>15054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9840</v>
      </c>
      <c r="S6" s="9">
        <f t="shared" si="0"/>
        <v>17388.5448</v>
      </c>
      <c r="T6" s="9">
        <f t="shared" si="0"/>
        <v>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16007.3968</v>
      </c>
      <c r="Z6" s="9">
        <f t="shared" ref="Z6" si="4">SUM(Z7:Z115)</f>
        <v>18415.954000000002</v>
      </c>
      <c r="AA6" s="9">
        <f t="shared" ref="AA6" si="5">SUM(AA7:AA115)</f>
        <v>17365.967599999996</v>
      </c>
      <c r="AB6" s="9">
        <f t="shared" ref="AB6" si="6">SUM(AB7:AB115)</f>
        <v>12853.675999999999</v>
      </c>
      <c r="AC6" s="9"/>
      <c r="AD6" s="9"/>
      <c r="AE6" s="9">
        <f t="shared" ref="AE6" si="7">SUM(AE7:AE115)</f>
        <v>4625.0999999999995</v>
      </c>
      <c r="AF6" s="9">
        <f t="shared" ref="AF6" si="8">SUM(AF7:AF115)</f>
        <v>0</v>
      </c>
    </row>
    <row r="7" spans="1:34" s="1" customFormat="1" ht="11.1" customHeight="1" outlineLevel="1" x14ac:dyDescent="0.2">
      <c r="A7" s="7" t="s">
        <v>101</v>
      </c>
      <c r="B7" s="7" t="s">
        <v>9</v>
      </c>
      <c r="C7" s="8">
        <v>59.51</v>
      </c>
      <c r="D7" s="8"/>
      <c r="E7" s="8">
        <v>10.476000000000001</v>
      </c>
      <c r="F7" s="8">
        <v>49.033999999999999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9.6999999999999993</v>
      </c>
      <c r="J7" s="14">
        <f>E7-I7</f>
        <v>0.77600000000000158</v>
      </c>
      <c r="K7" s="14">
        <f>VLOOKUP(A:A,[1]TDSheet!$A:$M,13,0)</f>
        <v>0</v>
      </c>
      <c r="L7" s="14">
        <f>VLOOKUP(A:A,[1]TDSheet!$A:$Q,17,0)</f>
        <v>0</v>
      </c>
      <c r="M7" s="14">
        <f>VLOOKUP(A:A,[1]TDSheet!$A:$R,18,0)</f>
        <v>0</v>
      </c>
      <c r="N7" s="14">
        <f>VLOOKUP(A:A,[1]TDSheet!$A:$T,20,0)</f>
        <v>0</v>
      </c>
      <c r="O7" s="14"/>
      <c r="P7" s="14"/>
      <c r="Q7" s="14"/>
      <c r="R7" s="16"/>
      <c r="S7" s="14">
        <f>E7/5</f>
        <v>2.0952000000000002</v>
      </c>
      <c r="T7" s="16"/>
      <c r="U7" s="17">
        <f>(F7+K7+L7+M7+N7+R7+T7)/S7</f>
        <v>23.403016418480334</v>
      </c>
      <c r="V7" s="14">
        <f>F7/S7</f>
        <v>23.403016418480334</v>
      </c>
      <c r="W7" s="14"/>
      <c r="X7" s="14"/>
      <c r="Y7" s="14">
        <f>VLOOKUP(A:A,[1]TDSheet!$A:$Z,26,0)</f>
        <v>8.008799999999999</v>
      </c>
      <c r="Z7" s="14">
        <f>VLOOKUP(A:A,[1]TDSheet!$A:$AA,27,0)</f>
        <v>6.4184000000000001</v>
      </c>
      <c r="AA7" s="14">
        <f>VLOOKUP(A:A,[1]TDSheet!$A:$S,19,0)</f>
        <v>3.7531999999999996</v>
      </c>
      <c r="AB7" s="14">
        <v>0</v>
      </c>
      <c r="AC7" s="14" t="str">
        <f>VLOOKUP(A:A,[1]TDSheet!$A:$AC,29,0)</f>
        <v>увел</v>
      </c>
      <c r="AD7" s="21" t="str">
        <f>VLOOKUP(A:A,[1]TDSheet!$A:$AD,30,0)</f>
        <v>увел</v>
      </c>
      <c r="AE7" s="14">
        <f>R7*G7</f>
        <v>0</v>
      </c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10</v>
      </c>
      <c r="B8" s="7" t="s">
        <v>8</v>
      </c>
      <c r="C8" s="8">
        <v>335</v>
      </c>
      <c r="D8" s="8">
        <v>384</v>
      </c>
      <c r="E8" s="8">
        <v>323</v>
      </c>
      <c r="F8" s="8">
        <v>283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327</v>
      </c>
      <c r="J8" s="14">
        <f t="shared" ref="J8:J71" si="9">E8-I8</f>
        <v>-4</v>
      </c>
      <c r="K8" s="14">
        <f>VLOOKUP(A:A,[1]TDSheet!$A:$M,13,0)</f>
        <v>40</v>
      </c>
      <c r="L8" s="14">
        <f>VLOOKUP(A:A,[1]TDSheet!$A:$Q,17,0)</f>
        <v>0</v>
      </c>
      <c r="M8" s="14">
        <f>VLOOKUP(A:A,[1]TDSheet!$A:$R,18,0)</f>
        <v>40</v>
      </c>
      <c r="N8" s="14">
        <f>VLOOKUP(A:A,[1]TDSheet!$A:$T,20,0)</f>
        <v>40</v>
      </c>
      <c r="O8" s="14"/>
      <c r="P8" s="14"/>
      <c r="Q8" s="14"/>
      <c r="R8" s="16">
        <v>80</v>
      </c>
      <c r="S8" s="14">
        <f t="shared" ref="S8:S71" si="10">E8/5</f>
        <v>64.599999999999994</v>
      </c>
      <c r="T8" s="16"/>
      <c r="U8" s="17">
        <f t="shared" ref="U8:U71" si="11">(F8+K8+L8+M8+N8+R8+T8)/S8</f>
        <v>7.476780185758515</v>
      </c>
      <c r="V8" s="14">
        <f t="shared" ref="V8:V71" si="12">F8/S8</f>
        <v>4.3808049535603715</v>
      </c>
      <c r="W8" s="14"/>
      <c r="X8" s="14"/>
      <c r="Y8" s="14">
        <f>VLOOKUP(A:A,[1]TDSheet!$A:$Z,26,0)</f>
        <v>68.599999999999994</v>
      </c>
      <c r="Z8" s="14">
        <f>VLOOKUP(A:A,[1]TDSheet!$A:$AA,27,0)</f>
        <v>65.2</v>
      </c>
      <c r="AA8" s="14">
        <f>VLOOKUP(A:A,[1]TDSheet!$A:$S,19,0)</f>
        <v>62.2</v>
      </c>
      <c r="AB8" s="14">
        <f>VLOOKUP(A:A,[3]TDSheet!$A:$D,4,0)</f>
        <v>50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32</v>
      </c>
      <c r="AF8" s="14">
        <f t="shared" ref="AF8:AF71" si="14">T8*G8</f>
        <v>0</v>
      </c>
      <c r="AG8" s="14"/>
      <c r="AH8" s="14"/>
    </row>
    <row r="9" spans="1:34" s="1" customFormat="1" ht="11.1" customHeight="1" outlineLevel="1" x14ac:dyDescent="0.2">
      <c r="A9" s="7" t="s">
        <v>11</v>
      </c>
      <c r="B9" s="7" t="s">
        <v>8</v>
      </c>
      <c r="C9" s="8">
        <v>48</v>
      </c>
      <c r="D9" s="8">
        <v>174</v>
      </c>
      <c r="E9" s="8">
        <v>132</v>
      </c>
      <c r="F9" s="8">
        <v>73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146</v>
      </c>
      <c r="J9" s="14">
        <f t="shared" si="9"/>
        <v>-14</v>
      </c>
      <c r="K9" s="14">
        <f>VLOOKUP(A:A,[1]TDSheet!$A:$M,13,0)</f>
        <v>0</v>
      </c>
      <c r="L9" s="14">
        <f>VLOOKUP(A:A,[1]TDSheet!$A:$Q,17,0)</f>
        <v>0</v>
      </c>
      <c r="M9" s="14">
        <f>VLOOKUP(A:A,[1]TDSheet!$A:$R,18,0)</f>
        <v>40</v>
      </c>
      <c r="N9" s="14">
        <f>VLOOKUP(A:A,[1]TDSheet!$A:$T,20,0)</f>
        <v>0</v>
      </c>
      <c r="O9" s="14"/>
      <c r="P9" s="14"/>
      <c r="Q9" s="14"/>
      <c r="R9" s="16">
        <v>120</v>
      </c>
      <c r="S9" s="14">
        <f t="shared" si="10"/>
        <v>26.4</v>
      </c>
      <c r="T9" s="16"/>
      <c r="U9" s="17">
        <f t="shared" si="11"/>
        <v>8.8257575757575761</v>
      </c>
      <c r="V9" s="14">
        <f t="shared" si="12"/>
        <v>2.7651515151515151</v>
      </c>
      <c r="W9" s="14"/>
      <c r="X9" s="14"/>
      <c r="Y9" s="14">
        <f>VLOOKUP(A:A,[1]TDSheet!$A:$Z,26,0)</f>
        <v>15.4</v>
      </c>
      <c r="Z9" s="14">
        <f>VLOOKUP(A:A,[1]TDSheet!$A:$AA,27,0)</f>
        <v>22</v>
      </c>
      <c r="AA9" s="14">
        <f>VLOOKUP(A:A,[1]TDSheet!$A:$S,19,0)</f>
        <v>20.2</v>
      </c>
      <c r="AB9" s="14">
        <f>VLOOKUP(A:A,[3]TDSheet!$A:$D,4,0)</f>
        <v>39</v>
      </c>
      <c r="AC9" s="14" t="e">
        <f>VLOOKUP(A:A,[1]TDSheet!$A:$AC,29,0)</f>
        <v>#N/A</v>
      </c>
      <c r="AD9" s="14" t="e">
        <f>VLOOKUP(A:A,[1]TDSheet!$A:$AD,30,0)</f>
        <v>#N/A</v>
      </c>
      <c r="AE9" s="14">
        <f t="shared" si="13"/>
        <v>30</v>
      </c>
      <c r="AF9" s="14">
        <f t="shared" si="14"/>
        <v>0</v>
      </c>
      <c r="AG9" s="14"/>
      <c r="AH9" s="14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1444.3869999999999</v>
      </c>
      <c r="D10" s="8">
        <v>1608.7149999999999</v>
      </c>
      <c r="E10" s="8">
        <v>1515.3530000000001</v>
      </c>
      <c r="F10" s="8">
        <v>1519.491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1503.8</v>
      </c>
      <c r="J10" s="14">
        <f t="shared" si="9"/>
        <v>11.553000000000111</v>
      </c>
      <c r="K10" s="14">
        <f>VLOOKUP(A:A,[1]TDSheet!$A:$M,13,0)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VLOOKUP(A:A,[1]TDSheet!$A:$T,20,0)</f>
        <v>300</v>
      </c>
      <c r="O10" s="14"/>
      <c r="P10" s="14"/>
      <c r="Q10" s="14"/>
      <c r="R10" s="16">
        <v>500</v>
      </c>
      <c r="S10" s="14">
        <f t="shared" si="10"/>
        <v>303.07060000000001</v>
      </c>
      <c r="T10" s="16"/>
      <c r="U10" s="17">
        <f t="shared" si="11"/>
        <v>7.6533025638250622</v>
      </c>
      <c r="V10" s="14">
        <f t="shared" si="12"/>
        <v>5.0136535843463532</v>
      </c>
      <c r="W10" s="14"/>
      <c r="X10" s="14"/>
      <c r="Y10" s="14">
        <f>VLOOKUP(A:A,[1]TDSheet!$A:$Z,26,0)</f>
        <v>345.3888</v>
      </c>
      <c r="Z10" s="14">
        <f>VLOOKUP(A:A,[1]TDSheet!$A:$AA,27,0)</f>
        <v>349.19499999999999</v>
      </c>
      <c r="AA10" s="14">
        <f>VLOOKUP(A:A,[1]TDSheet!$A:$S,19,0)</f>
        <v>281.70979999999997</v>
      </c>
      <c r="AB10" s="14">
        <f>VLOOKUP(A:A,[3]TDSheet!$A:$D,4,0)</f>
        <v>357.62900000000002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500</v>
      </c>
      <c r="AF10" s="14">
        <f t="shared" si="14"/>
        <v>0</v>
      </c>
      <c r="AG10" s="14"/>
      <c r="AH10" s="14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1759.614</v>
      </c>
      <c r="D11" s="8">
        <v>2373.2979999999998</v>
      </c>
      <c r="E11" s="8">
        <v>2025.278</v>
      </c>
      <c r="F11" s="8">
        <v>2079.2049999999999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2002.55</v>
      </c>
      <c r="J11" s="14">
        <f t="shared" si="9"/>
        <v>22.728000000000065</v>
      </c>
      <c r="K11" s="14">
        <f>VLOOKUP(A:A,[1]TDSheet!$A:$M,13,0)</f>
        <v>350</v>
      </c>
      <c r="L11" s="14">
        <f>VLOOKUP(A:A,[1]TDSheet!$A:$Q,17,0)</f>
        <v>100</v>
      </c>
      <c r="M11" s="14">
        <f>VLOOKUP(A:A,[1]TDSheet!$A:$R,18,0)</f>
        <v>280</v>
      </c>
      <c r="N11" s="14">
        <f>VLOOKUP(A:A,[1]TDSheet!$A:$T,20,0)</f>
        <v>150</v>
      </c>
      <c r="O11" s="14"/>
      <c r="P11" s="14"/>
      <c r="Q11" s="14"/>
      <c r="R11" s="16">
        <v>400</v>
      </c>
      <c r="S11" s="14">
        <f t="shared" si="10"/>
        <v>405.05560000000003</v>
      </c>
      <c r="T11" s="16"/>
      <c r="U11" s="17">
        <f t="shared" si="11"/>
        <v>8.2931948107864688</v>
      </c>
      <c r="V11" s="14">
        <f t="shared" si="12"/>
        <v>5.1331348091471884</v>
      </c>
      <c r="W11" s="14"/>
      <c r="X11" s="14"/>
      <c r="Y11" s="14">
        <f>VLOOKUP(A:A,[1]TDSheet!$A:$Z,26,0)</f>
        <v>379.56700000000001</v>
      </c>
      <c r="Z11" s="14">
        <f>VLOOKUP(A:A,[1]TDSheet!$A:$AA,27,0)</f>
        <v>399.28139999999996</v>
      </c>
      <c r="AA11" s="14">
        <f>VLOOKUP(A:A,[1]TDSheet!$A:$S,19,0)</f>
        <v>419.43599999999998</v>
      </c>
      <c r="AB11" s="14">
        <f>VLOOKUP(A:A,[3]TDSheet!$A:$D,4,0)</f>
        <v>346.02600000000001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400</v>
      </c>
      <c r="AF11" s="14">
        <f t="shared" si="14"/>
        <v>0</v>
      </c>
      <c r="AG11" s="14"/>
      <c r="AH11" s="14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114.08799999999999</v>
      </c>
      <c r="D12" s="8">
        <v>34.335999999999999</v>
      </c>
      <c r="E12" s="8">
        <v>61.923999999999999</v>
      </c>
      <c r="F12" s="8">
        <v>83.543999999999997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58.7</v>
      </c>
      <c r="J12" s="14">
        <f t="shared" si="9"/>
        <v>3.2239999999999966</v>
      </c>
      <c r="K12" s="14">
        <f>VLOOKUP(A:A,[1]TDSheet!$A:$M,13,0)</f>
        <v>0</v>
      </c>
      <c r="L12" s="14">
        <f>VLOOKUP(A:A,[1]TDSheet!$A:$Q,17,0)</f>
        <v>0</v>
      </c>
      <c r="M12" s="14">
        <f>VLOOKUP(A:A,[1]TDSheet!$A:$R,18,0)</f>
        <v>0</v>
      </c>
      <c r="N12" s="14">
        <f>VLOOKUP(A:A,[1]TDSheet!$A:$T,20,0)</f>
        <v>20</v>
      </c>
      <c r="O12" s="14"/>
      <c r="P12" s="14"/>
      <c r="Q12" s="14"/>
      <c r="R12" s="16"/>
      <c r="S12" s="14">
        <f t="shared" si="10"/>
        <v>12.3848</v>
      </c>
      <c r="T12" s="16"/>
      <c r="U12" s="17">
        <f t="shared" si="11"/>
        <v>8.3605710225437626</v>
      </c>
      <c r="V12" s="14">
        <f t="shared" si="12"/>
        <v>6.7456882630321031</v>
      </c>
      <c r="W12" s="14"/>
      <c r="X12" s="14"/>
      <c r="Y12" s="14">
        <f>VLOOKUP(A:A,[1]TDSheet!$A:$Z,26,0)</f>
        <v>10.815799999999999</v>
      </c>
      <c r="Z12" s="14">
        <f>VLOOKUP(A:A,[1]TDSheet!$A:$AA,27,0)</f>
        <v>9.0182000000000002</v>
      </c>
      <c r="AA12" s="14">
        <f>VLOOKUP(A:A,[1]TDSheet!$A:$S,19,0)</f>
        <v>13.6792</v>
      </c>
      <c r="AB12" s="14">
        <f>VLOOKUP(A:A,[3]TDSheet!$A:$D,4,0)</f>
        <v>7.1429999999999998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s="1" customFormat="1" ht="11.1" customHeight="1" outlineLevel="1" x14ac:dyDescent="0.2">
      <c r="A13" s="7" t="s">
        <v>15</v>
      </c>
      <c r="B13" s="7" t="s">
        <v>9</v>
      </c>
      <c r="C13" s="8">
        <v>1.389</v>
      </c>
      <c r="D13" s="8">
        <v>57.856999999999999</v>
      </c>
      <c r="E13" s="8">
        <v>6.6689999999999996</v>
      </c>
      <c r="F13" s="8">
        <v>49.866999999999997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7.8</v>
      </c>
      <c r="J13" s="14">
        <f t="shared" si="9"/>
        <v>-1.1310000000000002</v>
      </c>
      <c r="K13" s="14">
        <f>VLOOKUP(A:A,[1]TDSheet!$A:$M,13,0)</f>
        <v>0</v>
      </c>
      <c r="L13" s="14">
        <f>VLOOKUP(A:A,[1]TDSheet!$A:$Q,17,0)</f>
        <v>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4"/>
      <c r="R13" s="16"/>
      <c r="S13" s="14">
        <f t="shared" si="10"/>
        <v>1.3337999999999999</v>
      </c>
      <c r="T13" s="16"/>
      <c r="U13" s="17">
        <f t="shared" si="11"/>
        <v>37.387164492427651</v>
      </c>
      <c r="V13" s="14">
        <f t="shared" si="12"/>
        <v>37.387164492427651</v>
      </c>
      <c r="W13" s="14"/>
      <c r="X13" s="14"/>
      <c r="Y13" s="14">
        <f>VLOOKUP(A:A,[1]TDSheet!$A:$Z,26,0)</f>
        <v>1.3826000000000001</v>
      </c>
      <c r="Z13" s="14">
        <f>VLOOKUP(A:A,[1]TDSheet!$A:$AA,27,0)</f>
        <v>7.798</v>
      </c>
      <c r="AA13" s="14">
        <f>VLOOKUP(A:A,[1]TDSheet!$A:$S,19,0)</f>
        <v>0.5292</v>
      </c>
      <c r="AB13" s="14">
        <f>VLOOKUP(A:A,[3]TDSheet!$A:$D,4,0)</f>
        <v>4.0229999999999997</v>
      </c>
      <c r="AC13" s="14" t="str">
        <f>VLOOKUP(A:A,[1]TDSheet!$A:$AC,29,0)</f>
        <v>увел</v>
      </c>
      <c r="AD13" s="21" t="str">
        <f>VLOOKUP(A:A,[1]TDSheet!$A:$AD,30,0)</f>
        <v>увел</v>
      </c>
      <c r="AE13" s="14">
        <f t="shared" si="13"/>
        <v>0</v>
      </c>
      <c r="AF13" s="14">
        <f t="shared" si="14"/>
        <v>0</v>
      </c>
      <c r="AG13" s="14"/>
      <c r="AH13" s="14"/>
    </row>
    <row r="14" spans="1:34" s="1" customFormat="1" ht="21.95" customHeight="1" outlineLevel="1" x14ac:dyDescent="0.2">
      <c r="A14" s="7" t="s">
        <v>16</v>
      </c>
      <c r="B14" s="7" t="s">
        <v>9</v>
      </c>
      <c r="C14" s="8">
        <v>122.867</v>
      </c>
      <c r="D14" s="8">
        <v>105.264</v>
      </c>
      <c r="E14" s="8">
        <v>123.35599999999999</v>
      </c>
      <c r="F14" s="8">
        <v>103.425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118.05</v>
      </c>
      <c r="J14" s="14">
        <f t="shared" si="9"/>
        <v>5.3059999999999974</v>
      </c>
      <c r="K14" s="14">
        <f>VLOOKUP(A:A,[1]TDSheet!$A:$M,13,0)</f>
        <v>10</v>
      </c>
      <c r="L14" s="14">
        <f>VLOOKUP(A:A,[1]TDSheet!$A:$Q,17,0)</f>
        <v>20</v>
      </c>
      <c r="M14" s="14">
        <f>VLOOKUP(A:A,[1]TDSheet!$A:$R,18,0)</f>
        <v>20</v>
      </c>
      <c r="N14" s="14">
        <f>VLOOKUP(A:A,[1]TDSheet!$A:$T,20,0)</f>
        <v>20</v>
      </c>
      <c r="O14" s="14"/>
      <c r="P14" s="14"/>
      <c r="Q14" s="14"/>
      <c r="R14" s="16">
        <v>20</v>
      </c>
      <c r="S14" s="14">
        <f t="shared" si="10"/>
        <v>24.671199999999999</v>
      </c>
      <c r="T14" s="16"/>
      <c r="U14" s="17">
        <f t="shared" si="11"/>
        <v>7.8401131683906753</v>
      </c>
      <c r="V14" s="14">
        <f t="shared" si="12"/>
        <v>4.1921349589805121</v>
      </c>
      <c r="W14" s="14"/>
      <c r="X14" s="14"/>
      <c r="Y14" s="14">
        <f>VLOOKUP(A:A,[1]TDSheet!$A:$Z,26,0)</f>
        <v>23.489799999999999</v>
      </c>
      <c r="Z14" s="14">
        <f>VLOOKUP(A:A,[1]TDSheet!$A:$AA,27,0)</f>
        <v>23.930799999999998</v>
      </c>
      <c r="AA14" s="14">
        <f>VLOOKUP(A:A,[1]TDSheet!$A:$S,19,0)</f>
        <v>23.8504</v>
      </c>
      <c r="AB14" s="14">
        <f>VLOOKUP(A:A,[3]TDSheet!$A:$D,4,0)</f>
        <v>13.48</v>
      </c>
      <c r="AC14" s="14">
        <f>VLOOKUP(A:A,[1]TDSheet!$A:$AC,29,0)</f>
        <v>0</v>
      </c>
      <c r="AD14" s="14">
        <f>VLOOKUP(A:A,[1]TDSheet!$A:$AD,30,0)</f>
        <v>0</v>
      </c>
      <c r="AE14" s="14">
        <f t="shared" si="13"/>
        <v>20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17</v>
      </c>
      <c r="B15" s="7" t="s">
        <v>8</v>
      </c>
      <c r="C15" s="8">
        <v>91</v>
      </c>
      <c r="D15" s="8">
        <v>245</v>
      </c>
      <c r="E15" s="8">
        <v>125</v>
      </c>
      <c r="F15" s="8">
        <v>195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135</v>
      </c>
      <c r="J15" s="14">
        <f t="shared" si="9"/>
        <v>-10</v>
      </c>
      <c r="K15" s="14">
        <f>VLOOKUP(A:A,[1]TDSheet!$A:$M,13,0)</f>
        <v>0</v>
      </c>
      <c r="L15" s="14">
        <f>VLOOKUP(A:A,[1]TDSheet!$A:$Q,17,0)</f>
        <v>0</v>
      </c>
      <c r="M15" s="14">
        <f>VLOOKUP(A:A,[1]TDSheet!$A:$R,18,0)</f>
        <v>0</v>
      </c>
      <c r="N15" s="14">
        <f>VLOOKUP(A:A,[1]TDSheet!$A:$T,20,0)</f>
        <v>0</v>
      </c>
      <c r="O15" s="14"/>
      <c r="P15" s="14"/>
      <c r="Q15" s="14"/>
      <c r="R15" s="16"/>
      <c r="S15" s="14">
        <f t="shared" si="10"/>
        <v>25</v>
      </c>
      <c r="T15" s="16"/>
      <c r="U15" s="17">
        <f t="shared" si="11"/>
        <v>7.8</v>
      </c>
      <c r="V15" s="14">
        <f t="shared" si="12"/>
        <v>7.8</v>
      </c>
      <c r="W15" s="14"/>
      <c r="X15" s="14"/>
      <c r="Y15" s="14">
        <f>VLOOKUP(A:A,[1]TDSheet!$A:$Z,26,0)</f>
        <v>24.4</v>
      </c>
      <c r="Z15" s="14">
        <f>VLOOKUP(A:A,[1]TDSheet!$A:$AA,27,0)</f>
        <v>10.6</v>
      </c>
      <c r="AA15" s="14">
        <f>VLOOKUP(A:A,[1]TDSheet!$A:$S,19,0)</f>
        <v>25.4</v>
      </c>
      <c r="AB15" s="14">
        <f>VLOOKUP(A:A,[3]TDSheet!$A:$D,4,0)</f>
        <v>16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18</v>
      </c>
      <c r="B16" s="7" t="s">
        <v>8</v>
      </c>
      <c r="C16" s="8">
        <v>99</v>
      </c>
      <c r="D16" s="8">
        <v>213</v>
      </c>
      <c r="E16" s="8">
        <v>148</v>
      </c>
      <c r="F16" s="8">
        <v>157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151</v>
      </c>
      <c r="J16" s="14">
        <f t="shared" si="9"/>
        <v>-3</v>
      </c>
      <c r="K16" s="14">
        <f>VLOOKUP(A:A,[1]TDSheet!$A:$M,13,0)</f>
        <v>80</v>
      </c>
      <c r="L16" s="14">
        <f>VLOOKUP(A:A,[1]TDSheet!$A:$Q,17,0)</f>
        <v>0</v>
      </c>
      <c r="M16" s="14">
        <f>VLOOKUP(A:A,[1]TDSheet!$A:$R,18,0)</f>
        <v>0</v>
      </c>
      <c r="N16" s="14">
        <f>VLOOKUP(A:A,[1]TDSheet!$A:$T,20,0)</f>
        <v>40</v>
      </c>
      <c r="O16" s="14"/>
      <c r="P16" s="14"/>
      <c r="Q16" s="14"/>
      <c r="R16" s="16"/>
      <c r="S16" s="14">
        <f t="shared" si="10"/>
        <v>29.6</v>
      </c>
      <c r="T16" s="16"/>
      <c r="U16" s="17">
        <f t="shared" si="11"/>
        <v>9.358108108108107</v>
      </c>
      <c r="V16" s="14">
        <f t="shared" si="12"/>
        <v>5.3040540540540535</v>
      </c>
      <c r="W16" s="14"/>
      <c r="X16" s="14"/>
      <c r="Y16" s="14">
        <f>VLOOKUP(A:A,[1]TDSheet!$A:$Z,26,0)</f>
        <v>24</v>
      </c>
      <c r="Z16" s="14">
        <f>VLOOKUP(A:A,[1]TDSheet!$A:$AA,27,0)</f>
        <v>24.8</v>
      </c>
      <c r="AA16" s="14">
        <f>VLOOKUP(A:A,[1]TDSheet!$A:$S,19,0)</f>
        <v>37</v>
      </c>
      <c r="AB16" s="14">
        <f>VLOOKUP(A:A,[3]TDSheet!$A:$D,4,0)</f>
        <v>14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3"/>
        <v>0</v>
      </c>
      <c r="AF16" s="14">
        <f t="shared" si="14"/>
        <v>0</v>
      </c>
      <c r="AG16" s="14"/>
      <c r="AH16" s="14"/>
    </row>
    <row r="17" spans="1:34" s="1" customFormat="1" ht="11.1" customHeight="1" outlineLevel="1" x14ac:dyDescent="0.2">
      <c r="A17" s="7" t="s">
        <v>19</v>
      </c>
      <c r="B17" s="7" t="s">
        <v>9</v>
      </c>
      <c r="C17" s="8">
        <v>490.14299999999997</v>
      </c>
      <c r="D17" s="8">
        <v>565.19200000000001</v>
      </c>
      <c r="E17" s="8">
        <v>584.19000000000005</v>
      </c>
      <c r="F17" s="8">
        <v>463.01900000000001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558.1</v>
      </c>
      <c r="J17" s="14">
        <f t="shared" si="9"/>
        <v>26.090000000000032</v>
      </c>
      <c r="K17" s="14">
        <f>VLOOKUP(A:A,[1]TDSheet!$A:$M,13,0)</f>
        <v>100</v>
      </c>
      <c r="L17" s="14">
        <f>VLOOKUP(A:A,[1]TDSheet!$A:$Q,17,0)</f>
        <v>100</v>
      </c>
      <c r="M17" s="14">
        <f>VLOOKUP(A:A,[1]TDSheet!$A:$R,18,0)</f>
        <v>100</v>
      </c>
      <c r="N17" s="14">
        <f>VLOOKUP(A:A,[1]TDSheet!$A:$T,20,0)</f>
        <v>100</v>
      </c>
      <c r="O17" s="14"/>
      <c r="P17" s="14"/>
      <c r="Q17" s="14"/>
      <c r="R17" s="16">
        <v>100</v>
      </c>
      <c r="S17" s="14">
        <f t="shared" si="10"/>
        <v>116.83800000000001</v>
      </c>
      <c r="T17" s="16"/>
      <c r="U17" s="17">
        <f t="shared" si="11"/>
        <v>8.2423441003783005</v>
      </c>
      <c r="V17" s="14">
        <f t="shared" si="12"/>
        <v>3.9629144627604029</v>
      </c>
      <c r="W17" s="14"/>
      <c r="X17" s="14"/>
      <c r="Y17" s="14">
        <f>VLOOKUP(A:A,[1]TDSheet!$A:$Z,26,0)</f>
        <v>105.373</v>
      </c>
      <c r="Z17" s="14">
        <f>VLOOKUP(A:A,[1]TDSheet!$A:$AA,27,0)</f>
        <v>106.78740000000001</v>
      </c>
      <c r="AA17" s="14">
        <f>VLOOKUP(A:A,[1]TDSheet!$A:$S,19,0)</f>
        <v>118.77739999999999</v>
      </c>
      <c r="AB17" s="14">
        <f>VLOOKUP(A:A,[3]TDSheet!$A:$D,4,0)</f>
        <v>70.347999999999999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100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102</v>
      </c>
      <c r="B18" s="7" t="s">
        <v>9</v>
      </c>
      <c r="C18" s="8">
        <v>2.2999999999999998</v>
      </c>
      <c r="D18" s="8">
        <v>30.006</v>
      </c>
      <c r="E18" s="8">
        <v>6.3540000000000001</v>
      </c>
      <c r="F18" s="8">
        <v>23.977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2.8</v>
      </c>
      <c r="J18" s="14">
        <f t="shared" si="9"/>
        <v>3.5540000000000003</v>
      </c>
      <c r="K18" s="14">
        <f>VLOOKUP(A:A,[1]TDSheet!$A:$M,13,0)</f>
        <v>0</v>
      </c>
      <c r="L18" s="14">
        <f>VLOOKUP(A:A,[1]TDSheet!$A:$Q,17,0)</f>
        <v>0</v>
      </c>
      <c r="M18" s="14">
        <f>VLOOKUP(A:A,[1]TDSheet!$A:$R,18,0)</f>
        <v>0</v>
      </c>
      <c r="N18" s="14">
        <f>VLOOKUP(A:A,[1]TDSheet!$A:$T,20,0)</f>
        <v>0</v>
      </c>
      <c r="O18" s="14"/>
      <c r="P18" s="14"/>
      <c r="Q18" s="14"/>
      <c r="R18" s="16"/>
      <c r="S18" s="14">
        <f t="shared" si="10"/>
        <v>1.2707999999999999</v>
      </c>
      <c r="T18" s="16"/>
      <c r="U18" s="17">
        <f t="shared" si="11"/>
        <v>18.867642429965379</v>
      </c>
      <c r="V18" s="14">
        <f t="shared" si="12"/>
        <v>18.867642429965379</v>
      </c>
      <c r="W18" s="14"/>
      <c r="X18" s="14"/>
      <c r="Y18" s="14">
        <f>VLOOKUP(A:A,[1]TDSheet!$A:$Z,26,0)</f>
        <v>0.46679999999999999</v>
      </c>
      <c r="Z18" s="14">
        <f>VLOOKUP(A:A,[1]TDSheet!$A:$AA,27,0)</f>
        <v>2.9332000000000003</v>
      </c>
      <c r="AA18" s="14">
        <f>VLOOKUP(A:A,[1]TDSheet!$A:$S,19,0)</f>
        <v>1.7166000000000001</v>
      </c>
      <c r="AB18" s="14">
        <v>0</v>
      </c>
      <c r="AC18" s="14" t="str">
        <f>VLOOKUP(A:A,[1]TDSheet!$A:$AC,29,0)</f>
        <v>увел</v>
      </c>
      <c r="AD18" s="21" t="str">
        <f>VLOOKUP(A:A,[1]TDSheet!$A:$AD,30,0)</f>
        <v>увел</v>
      </c>
      <c r="AE18" s="14">
        <f t="shared" si="13"/>
        <v>0</v>
      </c>
      <c r="AF18" s="14">
        <f t="shared" si="14"/>
        <v>0</v>
      </c>
      <c r="AG18" s="14"/>
      <c r="AH18" s="14"/>
    </row>
    <row r="19" spans="1:34" s="1" customFormat="1" ht="11.1" customHeight="1" outlineLevel="1" x14ac:dyDescent="0.2">
      <c r="A19" s="7" t="s">
        <v>20</v>
      </c>
      <c r="B19" s="7" t="s">
        <v>8</v>
      </c>
      <c r="C19" s="8">
        <v>721</v>
      </c>
      <c r="D19" s="8">
        <v>1207</v>
      </c>
      <c r="E19" s="8">
        <v>554</v>
      </c>
      <c r="F19" s="8">
        <v>1367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558</v>
      </c>
      <c r="J19" s="14">
        <f t="shared" si="9"/>
        <v>-4</v>
      </c>
      <c r="K19" s="14">
        <f>VLOOKUP(A:A,[1]TDSheet!$A:$M,13,0)</f>
        <v>0</v>
      </c>
      <c r="L19" s="14">
        <f>VLOOKUP(A:A,[1]TDSheet!$A:$Q,17,0)</f>
        <v>0</v>
      </c>
      <c r="M19" s="14">
        <f>VLOOKUP(A:A,[1]TDSheet!$A:$R,18,0)</f>
        <v>0</v>
      </c>
      <c r="N19" s="14">
        <f>VLOOKUP(A:A,[1]TDSheet!$A:$T,20,0)</f>
        <v>0</v>
      </c>
      <c r="O19" s="14"/>
      <c r="P19" s="14"/>
      <c r="Q19" s="14"/>
      <c r="R19" s="16"/>
      <c r="S19" s="14">
        <f t="shared" si="10"/>
        <v>110.8</v>
      </c>
      <c r="T19" s="16"/>
      <c r="U19" s="17">
        <f t="shared" si="11"/>
        <v>12.33754512635379</v>
      </c>
      <c r="V19" s="14">
        <f t="shared" si="12"/>
        <v>12.33754512635379</v>
      </c>
      <c r="W19" s="14"/>
      <c r="X19" s="14"/>
      <c r="Y19" s="14">
        <f>VLOOKUP(A:A,[1]TDSheet!$A:$Z,26,0)</f>
        <v>82.2</v>
      </c>
      <c r="Z19" s="14">
        <f>VLOOKUP(A:A,[1]TDSheet!$A:$AA,27,0)</f>
        <v>122.6</v>
      </c>
      <c r="AA19" s="14">
        <f>VLOOKUP(A:A,[1]TDSheet!$A:$S,19,0)</f>
        <v>114.2</v>
      </c>
      <c r="AB19" s="14">
        <f>VLOOKUP(A:A,[3]TDSheet!$A:$D,4,0)</f>
        <v>60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0</v>
      </c>
      <c r="AF19" s="14">
        <f t="shared" si="14"/>
        <v>0</v>
      </c>
      <c r="AG19" s="14"/>
      <c r="AH19" s="14"/>
    </row>
    <row r="20" spans="1:34" s="1" customFormat="1" ht="11.1" customHeight="1" outlineLevel="1" x14ac:dyDescent="0.2">
      <c r="A20" s="7" t="s">
        <v>21</v>
      </c>
      <c r="B20" s="7" t="s">
        <v>9</v>
      </c>
      <c r="C20" s="8">
        <v>38.759</v>
      </c>
      <c r="D20" s="8">
        <v>35.704999999999998</v>
      </c>
      <c r="E20" s="8">
        <v>32.851999999999997</v>
      </c>
      <c r="F20" s="8">
        <v>41.612000000000002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32.700000000000003</v>
      </c>
      <c r="J20" s="14">
        <f t="shared" si="9"/>
        <v>0.15199999999999392</v>
      </c>
      <c r="K20" s="14">
        <f>VLOOKUP(A:A,[1]TDSheet!$A:$M,13,0)</f>
        <v>10</v>
      </c>
      <c r="L20" s="14">
        <f>VLOOKUP(A:A,[1]TDSheet!$A:$Q,17,0)</f>
        <v>0</v>
      </c>
      <c r="M20" s="14">
        <f>VLOOKUP(A:A,[1]TDSheet!$A:$R,18,0)</f>
        <v>0</v>
      </c>
      <c r="N20" s="14">
        <f>VLOOKUP(A:A,[1]TDSheet!$A:$T,20,0)</f>
        <v>0</v>
      </c>
      <c r="O20" s="14"/>
      <c r="P20" s="14"/>
      <c r="Q20" s="14"/>
      <c r="R20" s="16"/>
      <c r="S20" s="14">
        <f t="shared" si="10"/>
        <v>6.5703999999999994</v>
      </c>
      <c r="T20" s="16"/>
      <c r="U20" s="17">
        <f t="shared" si="11"/>
        <v>7.8552295141848303</v>
      </c>
      <c r="V20" s="14">
        <f t="shared" si="12"/>
        <v>6.3332521612078425</v>
      </c>
      <c r="W20" s="14"/>
      <c r="X20" s="14"/>
      <c r="Y20" s="14">
        <f>VLOOKUP(A:A,[1]TDSheet!$A:$Z,26,0)</f>
        <v>8.2850000000000001</v>
      </c>
      <c r="Z20" s="14">
        <f>VLOOKUP(A:A,[1]TDSheet!$A:$AA,27,0)</f>
        <v>7.1671999999999993</v>
      </c>
      <c r="AA20" s="14">
        <f>VLOOKUP(A:A,[1]TDSheet!$A:$S,19,0)</f>
        <v>6.8591999999999995</v>
      </c>
      <c r="AB20" s="14">
        <f>VLOOKUP(A:A,[3]TDSheet!$A:$D,4,0)</f>
        <v>1.504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0</v>
      </c>
      <c r="AG20" s="14"/>
      <c r="AH20" s="14"/>
    </row>
    <row r="21" spans="1:34" s="1" customFormat="1" ht="11.1" customHeight="1" outlineLevel="1" x14ac:dyDescent="0.2">
      <c r="A21" s="7" t="s">
        <v>22</v>
      </c>
      <c r="B21" s="7" t="s">
        <v>9</v>
      </c>
      <c r="C21" s="8">
        <v>346.69400000000002</v>
      </c>
      <c r="D21" s="8">
        <v>907.08799999999997</v>
      </c>
      <c r="E21" s="8">
        <v>685.923</v>
      </c>
      <c r="F21" s="8">
        <v>561.56799999999998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677.2</v>
      </c>
      <c r="J21" s="14">
        <f t="shared" si="9"/>
        <v>8.7229999999999563</v>
      </c>
      <c r="K21" s="14">
        <f>VLOOKUP(A:A,[1]TDSheet!$A:$M,13,0)</f>
        <v>0</v>
      </c>
      <c r="L21" s="14">
        <f>VLOOKUP(A:A,[1]TDSheet!$A:$Q,17,0)</f>
        <v>200</v>
      </c>
      <c r="M21" s="14">
        <f>VLOOKUP(A:A,[1]TDSheet!$A:$R,18,0)</f>
        <v>100</v>
      </c>
      <c r="N21" s="14">
        <f>VLOOKUP(A:A,[1]TDSheet!$A:$T,20,0)</f>
        <v>140</v>
      </c>
      <c r="O21" s="14"/>
      <c r="P21" s="14"/>
      <c r="Q21" s="14"/>
      <c r="R21" s="16">
        <v>100</v>
      </c>
      <c r="S21" s="14">
        <f t="shared" si="10"/>
        <v>137.18459999999999</v>
      </c>
      <c r="T21" s="16"/>
      <c r="U21" s="17">
        <f t="shared" si="11"/>
        <v>8.029822589416014</v>
      </c>
      <c r="V21" s="14">
        <f t="shared" si="12"/>
        <v>4.0935207013032073</v>
      </c>
      <c r="W21" s="14"/>
      <c r="X21" s="14"/>
      <c r="Y21" s="14">
        <f>VLOOKUP(A:A,[1]TDSheet!$A:$Z,26,0)</f>
        <v>98.363</v>
      </c>
      <c r="Z21" s="14">
        <f>VLOOKUP(A:A,[1]TDSheet!$A:$AA,27,0)</f>
        <v>126.5528</v>
      </c>
      <c r="AA21" s="14">
        <f>VLOOKUP(A:A,[1]TDSheet!$A:$S,19,0)</f>
        <v>134.251</v>
      </c>
      <c r="AB21" s="14">
        <f>VLOOKUP(A:A,[3]TDSheet!$A:$D,4,0)</f>
        <v>43.731999999999999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100</v>
      </c>
      <c r="AF21" s="14">
        <f t="shared" si="14"/>
        <v>0</v>
      </c>
      <c r="AG21" s="14"/>
      <c r="AH21" s="14"/>
    </row>
    <row r="22" spans="1:34" s="1" customFormat="1" ht="11.1" customHeight="1" outlineLevel="1" x14ac:dyDescent="0.2">
      <c r="A22" s="7" t="s">
        <v>23</v>
      </c>
      <c r="B22" s="7" t="s">
        <v>8</v>
      </c>
      <c r="C22" s="8">
        <v>1551</v>
      </c>
      <c r="D22" s="8">
        <v>1631</v>
      </c>
      <c r="E22" s="8">
        <v>995</v>
      </c>
      <c r="F22" s="8">
        <v>2162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1020</v>
      </c>
      <c r="J22" s="14">
        <f t="shared" si="9"/>
        <v>-25</v>
      </c>
      <c r="K22" s="14">
        <f>VLOOKUP(A:A,[1]TDSheet!$A:$M,13,0)</f>
        <v>0</v>
      </c>
      <c r="L22" s="14">
        <f>VLOOKUP(A:A,[1]TDSheet!$A:$Q,17,0)</f>
        <v>0</v>
      </c>
      <c r="M22" s="14">
        <f>VLOOKUP(A:A,[1]TDSheet!$A:$R,18,0)</f>
        <v>0</v>
      </c>
      <c r="N22" s="14">
        <f>VLOOKUP(A:A,[1]TDSheet!$A:$T,20,0)</f>
        <v>0</v>
      </c>
      <c r="O22" s="14"/>
      <c r="P22" s="14"/>
      <c r="Q22" s="14"/>
      <c r="R22" s="16"/>
      <c r="S22" s="14">
        <f t="shared" si="10"/>
        <v>199</v>
      </c>
      <c r="T22" s="16"/>
      <c r="U22" s="17">
        <f t="shared" si="11"/>
        <v>10.864321608040202</v>
      </c>
      <c r="V22" s="14">
        <f t="shared" si="12"/>
        <v>10.864321608040202</v>
      </c>
      <c r="W22" s="14"/>
      <c r="X22" s="14"/>
      <c r="Y22" s="14">
        <f>VLOOKUP(A:A,[1]TDSheet!$A:$Z,26,0)</f>
        <v>178.6</v>
      </c>
      <c r="Z22" s="14">
        <f>VLOOKUP(A:A,[1]TDSheet!$A:$AA,27,0)</f>
        <v>204.2</v>
      </c>
      <c r="AA22" s="14">
        <f>VLOOKUP(A:A,[1]TDSheet!$A:$S,19,0)</f>
        <v>200.2</v>
      </c>
      <c r="AB22" s="14">
        <f>VLOOKUP(A:A,[3]TDSheet!$A:$D,4,0)</f>
        <v>134</v>
      </c>
      <c r="AC22" s="14">
        <f>VLOOKUP(A:A,[1]TDSheet!$A:$AC,29,0)</f>
        <v>0</v>
      </c>
      <c r="AD22" s="14">
        <f>VLOOKUP(A:A,[1]TDSheet!$A:$AD,30,0)</f>
        <v>0</v>
      </c>
      <c r="AE22" s="14">
        <f t="shared" si="13"/>
        <v>0</v>
      </c>
      <c r="AF22" s="14">
        <f t="shared" si="14"/>
        <v>0</v>
      </c>
      <c r="AG22" s="14"/>
      <c r="AH22" s="14"/>
    </row>
    <row r="23" spans="1:34" s="1" customFormat="1" ht="11.1" customHeight="1" outlineLevel="1" x14ac:dyDescent="0.2">
      <c r="A23" s="7" t="s">
        <v>24</v>
      </c>
      <c r="B23" s="7" t="s">
        <v>9</v>
      </c>
      <c r="C23" s="8">
        <v>878.46900000000005</v>
      </c>
      <c r="D23" s="8">
        <v>1642.17</v>
      </c>
      <c r="E23" s="8">
        <v>1403.384</v>
      </c>
      <c r="F23" s="8">
        <v>1108.8040000000001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1371.25</v>
      </c>
      <c r="J23" s="14">
        <f t="shared" si="9"/>
        <v>32.134000000000015</v>
      </c>
      <c r="K23" s="14">
        <f>VLOOKUP(A:A,[1]TDSheet!$A:$M,13,0)</f>
        <v>0</v>
      </c>
      <c r="L23" s="14">
        <f>VLOOKUP(A:A,[1]TDSheet!$A:$Q,17,0)</f>
        <v>350</v>
      </c>
      <c r="M23" s="14">
        <f>VLOOKUP(A:A,[1]TDSheet!$A:$R,18,0)</f>
        <v>210</v>
      </c>
      <c r="N23" s="14">
        <f>VLOOKUP(A:A,[1]TDSheet!$A:$T,20,0)</f>
        <v>300</v>
      </c>
      <c r="O23" s="14"/>
      <c r="P23" s="14"/>
      <c r="Q23" s="14"/>
      <c r="R23" s="16">
        <v>200</v>
      </c>
      <c r="S23" s="14">
        <f t="shared" si="10"/>
        <v>280.67680000000001</v>
      </c>
      <c r="T23" s="16"/>
      <c r="U23" s="17">
        <f t="shared" si="11"/>
        <v>7.7270511848503327</v>
      </c>
      <c r="V23" s="14">
        <f t="shared" si="12"/>
        <v>3.9504654463781832</v>
      </c>
      <c r="W23" s="14"/>
      <c r="X23" s="14"/>
      <c r="Y23" s="14">
        <f>VLOOKUP(A:A,[1]TDSheet!$A:$Z,26,0)</f>
        <v>227.6036</v>
      </c>
      <c r="Z23" s="14">
        <f>VLOOKUP(A:A,[1]TDSheet!$A:$AA,27,0)</f>
        <v>271.56619999999998</v>
      </c>
      <c r="AA23" s="14">
        <f>VLOOKUP(A:A,[1]TDSheet!$A:$S,19,0)</f>
        <v>275.25659999999999</v>
      </c>
      <c r="AB23" s="14">
        <f>VLOOKUP(A:A,[3]TDSheet!$A:$D,4,0)</f>
        <v>174.64500000000001</v>
      </c>
      <c r="AC23" s="14">
        <f>VLOOKUP(A:A,[1]TDSheet!$A:$AC,29,0)</f>
        <v>0</v>
      </c>
      <c r="AD23" s="14">
        <f>VLOOKUP(A:A,[1]TDSheet!$A:$AD,30,0)</f>
        <v>0</v>
      </c>
      <c r="AE23" s="14">
        <f t="shared" si="13"/>
        <v>200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25</v>
      </c>
      <c r="B24" s="7" t="s">
        <v>8</v>
      </c>
      <c r="C24" s="8">
        <v>449</v>
      </c>
      <c r="D24" s="8">
        <v>278</v>
      </c>
      <c r="E24" s="8">
        <v>307</v>
      </c>
      <c r="F24" s="8">
        <v>383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344</v>
      </c>
      <c r="J24" s="14">
        <f t="shared" si="9"/>
        <v>-37</v>
      </c>
      <c r="K24" s="14">
        <f>VLOOKUP(A:A,[1]TDSheet!$A:$M,13,0)</f>
        <v>0</v>
      </c>
      <c r="L24" s="14">
        <f>VLOOKUP(A:A,[1]TDSheet!$A:$Q,17,0)</f>
        <v>0</v>
      </c>
      <c r="M24" s="14">
        <f>VLOOKUP(A:A,[1]TDSheet!$A:$R,18,0)</f>
        <v>40</v>
      </c>
      <c r="N24" s="14">
        <f>VLOOKUP(A:A,[1]TDSheet!$A:$T,20,0)</f>
        <v>40</v>
      </c>
      <c r="O24" s="14"/>
      <c r="P24" s="14"/>
      <c r="Q24" s="14"/>
      <c r="R24" s="16"/>
      <c r="S24" s="14">
        <f t="shared" si="10"/>
        <v>61.4</v>
      </c>
      <c r="T24" s="16"/>
      <c r="U24" s="17">
        <f t="shared" si="11"/>
        <v>7.5407166123778504</v>
      </c>
      <c r="V24" s="14">
        <f t="shared" si="12"/>
        <v>6.2377850162866455</v>
      </c>
      <c r="W24" s="14"/>
      <c r="X24" s="14"/>
      <c r="Y24" s="14">
        <f>VLOOKUP(A:A,[1]TDSheet!$A:$Z,26,0)</f>
        <v>78.8</v>
      </c>
      <c r="Z24" s="14">
        <f>VLOOKUP(A:A,[1]TDSheet!$A:$AA,27,0)</f>
        <v>80.400000000000006</v>
      </c>
      <c r="AA24" s="14">
        <f>VLOOKUP(A:A,[1]TDSheet!$A:$S,19,0)</f>
        <v>64.8</v>
      </c>
      <c r="AB24" s="14">
        <f>VLOOKUP(A:A,[3]TDSheet!$A:$D,4,0)</f>
        <v>47</v>
      </c>
      <c r="AC24" s="14" t="str">
        <f>VLOOKUP(A:A,[1]TDSheet!$A:$AC,29,0)</f>
        <v>костик</v>
      </c>
      <c r="AD24" s="14" t="str">
        <f>VLOOKUP(A:A,[1]TDSheet!$A:$AD,30,0)</f>
        <v>костик</v>
      </c>
      <c r="AE24" s="14">
        <f t="shared" si="13"/>
        <v>0</v>
      </c>
      <c r="AF24" s="14">
        <f t="shared" si="14"/>
        <v>0</v>
      </c>
      <c r="AG24" s="14"/>
      <c r="AH24" s="14"/>
    </row>
    <row r="25" spans="1:34" s="1" customFormat="1" ht="11.1" customHeight="1" outlineLevel="1" x14ac:dyDescent="0.2">
      <c r="A25" s="7" t="s">
        <v>26</v>
      </c>
      <c r="B25" s="7" t="s">
        <v>8</v>
      </c>
      <c r="C25" s="8">
        <v>1986</v>
      </c>
      <c r="D25" s="8">
        <v>2650</v>
      </c>
      <c r="E25" s="8">
        <v>2532</v>
      </c>
      <c r="F25" s="8">
        <v>2055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2579</v>
      </c>
      <c r="J25" s="14">
        <f t="shared" si="9"/>
        <v>-47</v>
      </c>
      <c r="K25" s="14">
        <f>VLOOKUP(A:A,[1]TDSheet!$A:$M,13,0)</f>
        <v>400</v>
      </c>
      <c r="L25" s="14">
        <f>VLOOKUP(A:A,[1]TDSheet!$A:$Q,17,0)</f>
        <v>240</v>
      </c>
      <c r="M25" s="14">
        <f>VLOOKUP(A:A,[1]TDSheet!$A:$R,18,0)</f>
        <v>400</v>
      </c>
      <c r="N25" s="14">
        <f>VLOOKUP(A:A,[1]TDSheet!$A:$T,20,0)</f>
        <v>600</v>
      </c>
      <c r="O25" s="14"/>
      <c r="P25" s="14"/>
      <c r="Q25" s="14"/>
      <c r="R25" s="16">
        <v>200</v>
      </c>
      <c r="S25" s="14">
        <f t="shared" si="10"/>
        <v>506.4</v>
      </c>
      <c r="T25" s="16"/>
      <c r="U25" s="17">
        <f t="shared" si="11"/>
        <v>7.6915481832543451</v>
      </c>
      <c r="V25" s="14">
        <f t="shared" si="12"/>
        <v>4.0580568720379144</v>
      </c>
      <c r="W25" s="14"/>
      <c r="X25" s="14"/>
      <c r="Y25" s="14">
        <f>VLOOKUP(A:A,[1]TDSheet!$A:$Z,26,0)</f>
        <v>459.4</v>
      </c>
      <c r="Z25" s="14">
        <f>VLOOKUP(A:A,[1]TDSheet!$A:$AA,27,0)</f>
        <v>492.6</v>
      </c>
      <c r="AA25" s="14">
        <f>VLOOKUP(A:A,[1]TDSheet!$A:$S,19,0)</f>
        <v>510</v>
      </c>
      <c r="AB25" s="14">
        <f>VLOOKUP(A:A,[3]TDSheet!$A:$D,4,0)</f>
        <v>337</v>
      </c>
      <c r="AC25" s="14">
        <f>VLOOKUP(A:A,[1]TDSheet!$A:$AC,29,0)</f>
        <v>0</v>
      </c>
      <c r="AD25" s="14">
        <f>VLOOKUP(A:A,[1]TDSheet!$A:$AD,30,0)</f>
        <v>0</v>
      </c>
      <c r="AE25" s="14">
        <f t="shared" si="13"/>
        <v>24</v>
      </c>
      <c r="AF25" s="14">
        <f t="shared" si="14"/>
        <v>0</v>
      </c>
      <c r="AG25" s="14"/>
      <c r="AH25" s="14"/>
    </row>
    <row r="26" spans="1:34" s="1" customFormat="1" ht="11.1" customHeight="1" outlineLevel="1" x14ac:dyDescent="0.2">
      <c r="A26" s="7" t="s">
        <v>27</v>
      </c>
      <c r="B26" s="7" t="s">
        <v>9</v>
      </c>
      <c r="C26" s="8">
        <v>279.75</v>
      </c>
      <c r="D26" s="8">
        <v>211.63499999999999</v>
      </c>
      <c r="E26" s="8">
        <v>265.75900000000001</v>
      </c>
      <c r="F26" s="8">
        <v>124.937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269.60000000000002</v>
      </c>
      <c r="J26" s="14">
        <f t="shared" si="9"/>
        <v>-3.8410000000000082</v>
      </c>
      <c r="K26" s="14">
        <f>VLOOKUP(A:A,[1]TDSheet!$A:$M,13,0)</f>
        <v>110</v>
      </c>
      <c r="L26" s="14">
        <f>VLOOKUP(A:A,[1]TDSheet!$A:$Q,17,0)</f>
        <v>50</v>
      </c>
      <c r="M26" s="14">
        <f>VLOOKUP(A:A,[1]TDSheet!$A:$R,18,0)</f>
        <v>50</v>
      </c>
      <c r="N26" s="14">
        <f>VLOOKUP(A:A,[1]TDSheet!$A:$T,20,0)</f>
        <v>40</v>
      </c>
      <c r="O26" s="14"/>
      <c r="P26" s="14"/>
      <c r="Q26" s="14"/>
      <c r="R26" s="16">
        <v>30</v>
      </c>
      <c r="S26" s="14">
        <f t="shared" si="10"/>
        <v>53.151800000000001</v>
      </c>
      <c r="T26" s="16"/>
      <c r="U26" s="17">
        <f t="shared" si="11"/>
        <v>7.6185002201242478</v>
      </c>
      <c r="V26" s="14">
        <f t="shared" si="12"/>
        <v>2.3505695009388203</v>
      </c>
      <c r="W26" s="14"/>
      <c r="X26" s="14"/>
      <c r="Y26" s="14">
        <f>VLOOKUP(A:A,[1]TDSheet!$A:$Z,26,0)</f>
        <v>50.589600000000004</v>
      </c>
      <c r="Z26" s="14">
        <f>VLOOKUP(A:A,[1]TDSheet!$A:$AA,27,0)</f>
        <v>41.866399999999999</v>
      </c>
      <c r="AA26" s="14">
        <f>VLOOKUP(A:A,[1]TDSheet!$A:$S,19,0)</f>
        <v>53.474599999999995</v>
      </c>
      <c r="AB26" s="14">
        <f>VLOOKUP(A:A,[3]TDSheet!$A:$D,4,0)</f>
        <v>35.234000000000002</v>
      </c>
      <c r="AC26" s="14" t="e">
        <f>VLOOKUP(A:A,[1]TDSheet!$A:$AC,29,0)</f>
        <v>#N/A</v>
      </c>
      <c r="AD26" s="14" t="e">
        <f>VLOOKUP(A:A,[1]TDSheet!$A:$AD,30,0)</f>
        <v>#N/A</v>
      </c>
      <c r="AE26" s="14">
        <f t="shared" si="13"/>
        <v>30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28</v>
      </c>
      <c r="B27" s="7" t="s">
        <v>8</v>
      </c>
      <c r="C27" s="8">
        <v>1462</v>
      </c>
      <c r="D27" s="8">
        <v>1644</v>
      </c>
      <c r="E27" s="8">
        <v>933</v>
      </c>
      <c r="F27" s="8">
        <v>2134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968</v>
      </c>
      <c r="J27" s="14">
        <f t="shared" si="9"/>
        <v>-35</v>
      </c>
      <c r="K27" s="14">
        <f>VLOOKUP(A:A,[1]TDSheet!$A:$M,13,0)</f>
        <v>0</v>
      </c>
      <c r="L27" s="14">
        <f>VLOOKUP(A:A,[1]TDSheet!$A:$Q,17,0)</f>
        <v>0</v>
      </c>
      <c r="M27" s="14">
        <f>VLOOKUP(A:A,[1]TDSheet!$A:$R,18,0)</f>
        <v>0</v>
      </c>
      <c r="N27" s="14">
        <f>VLOOKUP(A:A,[1]TDSheet!$A:$T,20,0)</f>
        <v>0</v>
      </c>
      <c r="O27" s="14"/>
      <c r="P27" s="14"/>
      <c r="Q27" s="14"/>
      <c r="R27" s="16"/>
      <c r="S27" s="14">
        <f t="shared" si="10"/>
        <v>186.6</v>
      </c>
      <c r="T27" s="16"/>
      <c r="U27" s="17">
        <f t="shared" si="11"/>
        <v>11.436227224008574</v>
      </c>
      <c r="V27" s="14">
        <f t="shared" si="12"/>
        <v>11.436227224008574</v>
      </c>
      <c r="W27" s="14"/>
      <c r="X27" s="14"/>
      <c r="Y27" s="14">
        <f>VLOOKUP(A:A,[1]TDSheet!$A:$Z,26,0)</f>
        <v>183.8</v>
      </c>
      <c r="Z27" s="14">
        <f>VLOOKUP(A:A,[1]TDSheet!$A:$AA,27,0)</f>
        <v>193.4</v>
      </c>
      <c r="AA27" s="14">
        <f>VLOOKUP(A:A,[1]TDSheet!$A:$S,19,0)</f>
        <v>187.4</v>
      </c>
      <c r="AB27" s="14">
        <f>VLOOKUP(A:A,[3]TDSheet!$A:$D,4,0)</f>
        <v>149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0</v>
      </c>
      <c r="AF27" s="14">
        <f t="shared" si="14"/>
        <v>0</v>
      </c>
      <c r="AG27" s="14"/>
      <c r="AH27" s="14"/>
    </row>
    <row r="28" spans="1:34" s="1" customFormat="1" ht="11.1" customHeight="1" outlineLevel="1" x14ac:dyDescent="0.2">
      <c r="A28" s="7" t="s">
        <v>29</v>
      </c>
      <c r="B28" s="7" t="s">
        <v>9</v>
      </c>
      <c r="C28" s="8">
        <v>139.845</v>
      </c>
      <c r="D28" s="8">
        <v>64.197999999999993</v>
      </c>
      <c r="E28" s="8">
        <v>59.575000000000003</v>
      </c>
      <c r="F28" s="8">
        <v>128.19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58.7</v>
      </c>
      <c r="J28" s="14">
        <f t="shared" si="9"/>
        <v>0.875</v>
      </c>
      <c r="K28" s="14">
        <f>VLOOKUP(A:A,[1]TDSheet!$A:$M,13,0)</f>
        <v>0</v>
      </c>
      <c r="L28" s="14">
        <f>VLOOKUP(A:A,[1]TDSheet!$A:$Q,17,0)</f>
        <v>0</v>
      </c>
      <c r="M28" s="14">
        <f>VLOOKUP(A:A,[1]TDSheet!$A:$R,18,0)</f>
        <v>0</v>
      </c>
      <c r="N28" s="14">
        <f>VLOOKUP(A:A,[1]TDSheet!$A:$T,20,0)</f>
        <v>0</v>
      </c>
      <c r="O28" s="14"/>
      <c r="P28" s="14"/>
      <c r="Q28" s="14"/>
      <c r="R28" s="16"/>
      <c r="S28" s="14">
        <f t="shared" si="10"/>
        <v>11.915000000000001</v>
      </c>
      <c r="T28" s="16"/>
      <c r="U28" s="17">
        <f t="shared" si="11"/>
        <v>10.758707511540074</v>
      </c>
      <c r="V28" s="14">
        <f t="shared" si="12"/>
        <v>10.758707511540074</v>
      </c>
      <c r="W28" s="14"/>
      <c r="X28" s="14"/>
      <c r="Y28" s="14">
        <f>VLOOKUP(A:A,[1]TDSheet!$A:$Z,26,0)</f>
        <v>11.208400000000001</v>
      </c>
      <c r="Z28" s="14">
        <f>VLOOKUP(A:A,[1]TDSheet!$A:$AA,27,0)</f>
        <v>12.580400000000001</v>
      </c>
      <c r="AA28" s="14">
        <f>VLOOKUP(A:A,[1]TDSheet!$A:$S,19,0)</f>
        <v>10.4178</v>
      </c>
      <c r="AB28" s="14">
        <f>VLOOKUP(A:A,[3]TDSheet!$A:$D,4,0)</f>
        <v>15.917999999999999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>
        <f t="shared" si="14"/>
        <v>0</v>
      </c>
      <c r="AG28" s="14"/>
      <c r="AH28" s="14"/>
    </row>
    <row r="29" spans="1:34" s="1" customFormat="1" ht="11.1" customHeight="1" outlineLevel="1" x14ac:dyDescent="0.2">
      <c r="A29" s="7" t="s">
        <v>30</v>
      </c>
      <c r="B29" s="7" t="s">
        <v>9</v>
      </c>
      <c r="C29" s="8">
        <v>233.876</v>
      </c>
      <c r="D29" s="8">
        <v>55.231000000000002</v>
      </c>
      <c r="E29" s="8">
        <v>167.96799999999999</v>
      </c>
      <c r="F29" s="8">
        <v>115.018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167</v>
      </c>
      <c r="J29" s="14">
        <f t="shared" si="9"/>
        <v>0.96799999999998931</v>
      </c>
      <c r="K29" s="14">
        <f>VLOOKUP(A:A,[1]TDSheet!$A:$M,13,0)</f>
        <v>0</v>
      </c>
      <c r="L29" s="14">
        <f>VLOOKUP(A:A,[1]TDSheet!$A:$Q,17,0)</f>
        <v>0</v>
      </c>
      <c r="M29" s="14">
        <f>VLOOKUP(A:A,[1]TDSheet!$A:$R,18,0)</f>
        <v>0</v>
      </c>
      <c r="N29" s="14">
        <f>VLOOKUP(A:A,[1]TDSheet!$A:$T,20,0)</f>
        <v>0</v>
      </c>
      <c r="O29" s="14"/>
      <c r="P29" s="14"/>
      <c r="Q29" s="14"/>
      <c r="R29" s="16">
        <v>100</v>
      </c>
      <c r="S29" s="14">
        <f t="shared" si="10"/>
        <v>33.593599999999995</v>
      </c>
      <c r="T29" s="16"/>
      <c r="U29" s="17">
        <f t="shared" si="11"/>
        <v>6.4005643932177572</v>
      </c>
      <c r="V29" s="14">
        <f t="shared" si="12"/>
        <v>3.4238069156029725</v>
      </c>
      <c r="W29" s="14"/>
      <c r="X29" s="14"/>
      <c r="Y29" s="14">
        <f>VLOOKUP(A:A,[1]TDSheet!$A:$Z,26,0)</f>
        <v>39.481200000000001</v>
      </c>
      <c r="Z29" s="14">
        <f>VLOOKUP(A:A,[1]TDSheet!$A:$AA,27,0)</f>
        <v>29.2288</v>
      </c>
      <c r="AA29" s="14">
        <f>VLOOKUP(A:A,[1]TDSheet!$A:$S,19,0)</f>
        <v>23.663599999999999</v>
      </c>
      <c r="AB29" s="14">
        <f>VLOOKUP(A:A,[3]TDSheet!$A:$D,4,0)</f>
        <v>61.417000000000002</v>
      </c>
      <c r="AC29" s="14" t="str">
        <f>VLOOKUP(A:A,[1]TDSheet!$A:$AC,29,0)</f>
        <v>м21з</v>
      </c>
      <c r="AD29" s="14" t="str">
        <f>VLOOKUP(A:A,[1]TDSheet!$A:$AD,30,0)</f>
        <v>м21з</v>
      </c>
      <c r="AE29" s="14">
        <f t="shared" si="13"/>
        <v>100</v>
      </c>
      <c r="AF29" s="14">
        <f t="shared" si="14"/>
        <v>0</v>
      </c>
      <c r="AG29" s="14"/>
      <c r="AH29" s="14"/>
    </row>
    <row r="30" spans="1:34" s="1" customFormat="1" ht="11.1" customHeight="1" outlineLevel="1" x14ac:dyDescent="0.2">
      <c r="A30" s="7" t="s">
        <v>31</v>
      </c>
      <c r="B30" s="7" t="s">
        <v>9</v>
      </c>
      <c r="C30" s="8">
        <v>346.024</v>
      </c>
      <c r="D30" s="8">
        <v>371.64800000000002</v>
      </c>
      <c r="E30" s="8">
        <v>395.90100000000001</v>
      </c>
      <c r="F30" s="8">
        <v>319.03100000000001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376.15</v>
      </c>
      <c r="J30" s="14">
        <f t="shared" si="9"/>
        <v>19.751000000000033</v>
      </c>
      <c r="K30" s="14">
        <f>VLOOKUP(A:A,[1]TDSheet!$A:$M,13,0)</f>
        <v>100</v>
      </c>
      <c r="L30" s="14">
        <f>VLOOKUP(A:A,[1]TDSheet!$A:$Q,17,0)</f>
        <v>50</v>
      </c>
      <c r="M30" s="14">
        <f>VLOOKUP(A:A,[1]TDSheet!$A:$R,18,0)</f>
        <v>50</v>
      </c>
      <c r="N30" s="14">
        <f>VLOOKUP(A:A,[1]TDSheet!$A:$T,20,0)</f>
        <v>100</v>
      </c>
      <c r="O30" s="14"/>
      <c r="P30" s="14"/>
      <c r="Q30" s="14"/>
      <c r="R30" s="16"/>
      <c r="S30" s="14">
        <f t="shared" si="10"/>
        <v>79.180199999999999</v>
      </c>
      <c r="T30" s="16"/>
      <c r="U30" s="17">
        <f t="shared" si="11"/>
        <v>7.8180024804180839</v>
      </c>
      <c r="V30" s="14">
        <f t="shared" si="12"/>
        <v>4.0291764860407024</v>
      </c>
      <c r="W30" s="14"/>
      <c r="X30" s="14"/>
      <c r="Y30" s="14">
        <f>VLOOKUP(A:A,[1]TDSheet!$A:$Z,26,0)</f>
        <v>64.293800000000005</v>
      </c>
      <c r="Z30" s="14">
        <f>VLOOKUP(A:A,[1]TDSheet!$A:$AA,27,0)</f>
        <v>72.146799999999999</v>
      </c>
      <c r="AA30" s="14">
        <f>VLOOKUP(A:A,[1]TDSheet!$A:$S,19,0)</f>
        <v>80.308999999999997</v>
      </c>
      <c r="AB30" s="14">
        <f>VLOOKUP(A:A,[3]TDSheet!$A:$D,4,0)</f>
        <v>39.627000000000002</v>
      </c>
      <c r="AC30" s="14">
        <f>VLOOKUP(A:A,[1]TDSheet!$A:$AC,29,0)</f>
        <v>0</v>
      </c>
      <c r="AD30" s="14">
        <f>VLOOKUP(A:A,[1]TDSheet!$A:$AD,30,0)</f>
        <v>0</v>
      </c>
      <c r="AE30" s="14">
        <f t="shared" si="13"/>
        <v>0</v>
      </c>
      <c r="AF30" s="14">
        <f t="shared" si="14"/>
        <v>0</v>
      </c>
      <c r="AG30" s="14"/>
      <c r="AH30" s="14"/>
    </row>
    <row r="31" spans="1:34" s="1" customFormat="1" ht="11.1" customHeight="1" outlineLevel="1" x14ac:dyDescent="0.2">
      <c r="A31" s="7" t="s">
        <v>32</v>
      </c>
      <c r="B31" s="7" t="s">
        <v>8</v>
      </c>
      <c r="C31" s="8">
        <v>890</v>
      </c>
      <c r="D31" s="8">
        <v>995</v>
      </c>
      <c r="E31" s="8">
        <v>872</v>
      </c>
      <c r="F31" s="8">
        <v>986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896</v>
      </c>
      <c r="J31" s="14">
        <f t="shared" si="9"/>
        <v>-24</v>
      </c>
      <c r="K31" s="14">
        <f>VLOOKUP(A:A,[1]TDSheet!$A:$M,13,0)</f>
        <v>0</v>
      </c>
      <c r="L31" s="14">
        <f>VLOOKUP(A:A,[1]TDSheet!$A:$Q,17,0)</f>
        <v>0</v>
      </c>
      <c r="M31" s="14">
        <f>VLOOKUP(A:A,[1]TDSheet!$A:$R,18,0)</f>
        <v>40</v>
      </c>
      <c r="N31" s="14">
        <f>VLOOKUP(A:A,[1]TDSheet!$A:$T,20,0)</f>
        <v>160</v>
      </c>
      <c r="O31" s="14"/>
      <c r="P31" s="14"/>
      <c r="Q31" s="14"/>
      <c r="R31" s="16">
        <v>200</v>
      </c>
      <c r="S31" s="14">
        <f t="shared" si="10"/>
        <v>174.4</v>
      </c>
      <c r="T31" s="16"/>
      <c r="U31" s="17">
        <f t="shared" si="11"/>
        <v>7.9472477064220177</v>
      </c>
      <c r="V31" s="14">
        <f t="shared" si="12"/>
        <v>5.6536697247706424</v>
      </c>
      <c r="W31" s="14"/>
      <c r="X31" s="14"/>
      <c r="Y31" s="14">
        <f>VLOOKUP(A:A,[1]TDSheet!$A:$Z,26,0)</f>
        <v>192.4</v>
      </c>
      <c r="Z31" s="14">
        <f>VLOOKUP(A:A,[1]TDSheet!$A:$AA,27,0)</f>
        <v>199.6</v>
      </c>
      <c r="AA31" s="14">
        <f>VLOOKUP(A:A,[1]TDSheet!$A:$S,19,0)</f>
        <v>173.6</v>
      </c>
      <c r="AB31" s="14">
        <f>VLOOKUP(A:A,[3]TDSheet!$A:$D,4,0)</f>
        <v>150</v>
      </c>
      <c r="AC31" s="14">
        <f>VLOOKUP(A:A,[1]TDSheet!$A:$AC,29,0)</f>
        <v>0</v>
      </c>
      <c r="AD31" s="14">
        <f>VLOOKUP(A:A,[1]TDSheet!$A:$AD,30,0)</f>
        <v>0</v>
      </c>
      <c r="AE31" s="14">
        <f t="shared" si="13"/>
        <v>44</v>
      </c>
      <c r="AF31" s="14">
        <f t="shared" si="14"/>
        <v>0</v>
      </c>
      <c r="AG31" s="14"/>
      <c r="AH31" s="14"/>
    </row>
    <row r="32" spans="1:34" s="1" customFormat="1" ht="11.1" customHeight="1" outlineLevel="1" x14ac:dyDescent="0.2">
      <c r="A32" s="7" t="s">
        <v>33</v>
      </c>
      <c r="B32" s="7" t="s">
        <v>9</v>
      </c>
      <c r="C32" s="8">
        <v>1291.4749999999999</v>
      </c>
      <c r="D32" s="8">
        <v>3233.107</v>
      </c>
      <c r="E32" s="19">
        <v>2457</v>
      </c>
      <c r="F32" s="19">
        <v>1966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2001.3</v>
      </c>
      <c r="J32" s="14">
        <f t="shared" si="9"/>
        <v>455.70000000000005</v>
      </c>
      <c r="K32" s="14">
        <f>VLOOKUP(A:A,[1]TDSheet!$A:$M,13,0)</f>
        <v>0</v>
      </c>
      <c r="L32" s="14">
        <f>VLOOKUP(A:A,[1]TDSheet!$A:$Q,17,0)</f>
        <v>500</v>
      </c>
      <c r="M32" s="14">
        <f>VLOOKUP(A:A,[1]TDSheet!$A:$R,18,0)</f>
        <v>400</v>
      </c>
      <c r="N32" s="14">
        <f>VLOOKUP(A:A,[1]TDSheet!$A:$T,20,0)</f>
        <v>500</v>
      </c>
      <c r="O32" s="14"/>
      <c r="P32" s="14"/>
      <c r="Q32" s="14"/>
      <c r="R32" s="16">
        <v>500</v>
      </c>
      <c r="S32" s="14">
        <f t="shared" si="10"/>
        <v>491.4</v>
      </c>
      <c r="T32" s="16"/>
      <c r="U32" s="17">
        <f t="shared" si="11"/>
        <v>7.8673178673178681</v>
      </c>
      <c r="V32" s="14">
        <f t="shared" si="12"/>
        <v>4.0008140008140014</v>
      </c>
      <c r="W32" s="14"/>
      <c r="X32" s="14"/>
      <c r="Y32" s="14">
        <f>VLOOKUP(A:A,[1]TDSheet!$A:$Z,26,0)</f>
        <v>404.8</v>
      </c>
      <c r="Z32" s="14">
        <f>VLOOKUP(A:A,[1]TDSheet!$A:$AA,27,0)</f>
        <v>448.6</v>
      </c>
      <c r="AA32" s="14">
        <f>VLOOKUP(A:A,[1]TDSheet!$A:$S,19,0)</f>
        <v>481.2</v>
      </c>
      <c r="AB32" s="14">
        <f>VLOOKUP(A:A,[3]TDSheet!$A:$D,4,0)</f>
        <v>374.02</v>
      </c>
      <c r="AC32" s="14" t="str">
        <f>VLOOKUP(A:A,[1]TDSheet!$A:$AC,29,0)</f>
        <v>?</v>
      </c>
      <c r="AD32" s="14" t="str">
        <f>VLOOKUP(A:A,[1]TDSheet!$A:$AD,30,0)</f>
        <v>?</v>
      </c>
      <c r="AE32" s="14">
        <f t="shared" si="13"/>
        <v>500</v>
      </c>
      <c r="AF32" s="14">
        <f t="shared" si="14"/>
        <v>0</v>
      </c>
      <c r="AG32" s="14"/>
      <c r="AH32" s="14"/>
    </row>
    <row r="33" spans="1:34" s="1" customFormat="1" ht="11.1" customHeight="1" outlineLevel="1" x14ac:dyDescent="0.2">
      <c r="A33" s="7" t="s">
        <v>34</v>
      </c>
      <c r="B33" s="7" t="s">
        <v>8</v>
      </c>
      <c r="C33" s="8">
        <v>244</v>
      </c>
      <c r="D33" s="8">
        <v>7</v>
      </c>
      <c r="E33" s="8">
        <v>216</v>
      </c>
      <c r="F33" s="8">
        <v>28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223</v>
      </c>
      <c r="J33" s="14">
        <f t="shared" si="9"/>
        <v>-7</v>
      </c>
      <c r="K33" s="14">
        <f>VLOOKUP(A:A,[1]TDSheet!$A:$M,13,0)</f>
        <v>120</v>
      </c>
      <c r="L33" s="14">
        <f>VLOOKUP(A:A,[1]TDSheet!$A:$Q,17,0)</f>
        <v>80</v>
      </c>
      <c r="M33" s="14">
        <f>VLOOKUP(A:A,[1]TDSheet!$A:$R,18,0)</f>
        <v>0</v>
      </c>
      <c r="N33" s="14">
        <f>VLOOKUP(A:A,[1]TDSheet!$A:$T,20,0)</f>
        <v>40</v>
      </c>
      <c r="O33" s="14"/>
      <c r="P33" s="14"/>
      <c r="Q33" s="14"/>
      <c r="R33" s="16">
        <v>80</v>
      </c>
      <c r="S33" s="14">
        <f t="shared" si="10"/>
        <v>43.2</v>
      </c>
      <c r="T33" s="16"/>
      <c r="U33" s="17">
        <f t="shared" si="11"/>
        <v>8.0555555555555554</v>
      </c>
      <c r="V33" s="14">
        <f t="shared" si="12"/>
        <v>0.64814814814814814</v>
      </c>
      <c r="W33" s="14"/>
      <c r="X33" s="14"/>
      <c r="Y33" s="14">
        <f>VLOOKUP(A:A,[1]TDSheet!$A:$Z,26,0)</f>
        <v>0</v>
      </c>
      <c r="Z33" s="14">
        <f>VLOOKUP(A:A,[1]TDSheet!$A:$AA,27,0)</f>
        <v>8.8000000000000007</v>
      </c>
      <c r="AA33" s="14">
        <f>VLOOKUP(A:A,[1]TDSheet!$A:$S,19,0)</f>
        <v>39</v>
      </c>
      <c r="AB33" s="14">
        <f>VLOOKUP(A:A,[3]TDSheet!$A:$D,4,0)</f>
        <v>32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3"/>
        <v>32</v>
      </c>
      <c r="AF33" s="14">
        <f t="shared" si="14"/>
        <v>0</v>
      </c>
      <c r="AG33" s="14"/>
      <c r="AH33" s="14"/>
    </row>
    <row r="34" spans="1:34" s="1" customFormat="1" ht="11.1" customHeight="1" outlineLevel="1" x14ac:dyDescent="0.2">
      <c r="A34" s="7" t="s">
        <v>35</v>
      </c>
      <c r="B34" s="7" t="s">
        <v>8</v>
      </c>
      <c r="C34" s="8">
        <v>114</v>
      </c>
      <c r="D34" s="8">
        <v>288</v>
      </c>
      <c r="E34" s="8">
        <v>281</v>
      </c>
      <c r="F34" s="8">
        <v>112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287</v>
      </c>
      <c r="J34" s="14">
        <f t="shared" si="9"/>
        <v>-6</v>
      </c>
      <c r="K34" s="14">
        <f>VLOOKUP(A:A,[1]TDSheet!$A:$M,13,0)</f>
        <v>120</v>
      </c>
      <c r="L34" s="14">
        <f>VLOOKUP(A:A,[1]TDSheet!$A:$Q,17,0)</f>
        <v>40</v>
      </c>
      <c r="M34" s="14">
        <f>VLOOKUP(A:A,[1]TDSheet!$A:$R,18,0)</f>
        <v>40</v>
      </c>
      <c r="N34" s="14">
        <f>VLOOKUP(A:A,[1]TDSheet!$A:$T,20,0)</f>
        <v>80</v>
      </c>
      <c r="O34" s="14"/>
      <c r="P34" s="14"/>
      <c r="Q34" s="14"/>
      <c r="R34" s="16">
        <v>40</v>
      </c>
      <c r="S34" s="14">
        <f t="shared" si="10"/>
        <v>56.2</v>
      </c>
      <c r="T34" s="16"/>
      <c r="U34" s="17">
        <f t="shared" si="11"/>
        <v>7.6868327402135224</v>
      </c>
      <c r="V34" s="14">
        <f t="shared" si="12"/>
        <v>1.9928825622775799</v>
      </c>
      <c r="W34" s="14"/>
      <c r="X34" s="14"/>
      <c r="Y34" s="14">
        <f>VLOOKUP(A:A,[1]TDSheet!$A:$Z,26,0)</f>
        <v>34.799999999999997</v>
      </c>
      <c r="Z34" s="14">
        <f>VLOOKUP(A:A,[1]TDSheet!$A:$AA,27,0)</f>
        <v>37.200000000000003</v>
      </c>
      <c r="AA34" s="14">
        <f>VLOOKUP(A:A,[1]TDSheet!$A:$S,19,0)</f>
        <v>53.4</v>
      </c>
      <c r="AB34" s="14">
        <f>VLOOKUP(A:A,[3]TDSheet!$A:$D,4,0)</f>
        <v>44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3"/>
        <v>12</v>
      </c>
      <c r="AF34" s="14">
        <f t="shared" si="14"/>
        <v>0</v>
      </c>
      <c r="AG34" s="14"/>
      <c r="AH34" s="14"/>
    </row>
    <row r="35" spans="1:34" s="1" customFormat="1" ht="11.1" customHeight="1" outlineLevel="1" x14ac:dyDescent="0.2">
      <c r="A35" s="7" t="s">
        <v>36</v>
      </c>
      <c r="B35" s="7" t="s">
        <v>8</v>
      </c>
      <c r="C35" s="8">
        <v>174</v>
      </c>
      <c r="D35" s="8">
        <v>875</v>
      </c>
      <c r="E35" s="8">
        <v>555</v>
      </c>
      <c r="F35" s="8">
        <v>486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558</v>
      </c>
      <c r="J35" s="14">
        <f t="shared" si="9"/>
        <v>-3</v>
      </c>
      <c r="K35" s="14">
        <f>VLOOKUP(A:A,[1]TDSheet!$A:$M,13,0)</f>
        <v>0</v>
      </c>
      <c r="L35" s="14">
        <f>VLOOKUP(A:A,[1]TDSheet!$A:$Q,17,0)</f>
        <v>60</v>
      </c>
      <c r="M35" s="14">
        <f>VLOOKUP(A:A,[1]TDSheet!$A:$R,18,0)</f>
        <v>90</v>
      </c>
      <c r="N35" s="14">
        <f>VLOOKUP(A:A,[1]TDSheet!$A:$T,20,0)</f>
        <v>120</v>
      </c>
      <c r="O35" s="14"/>
      <c r="P35" s="14"/>
      <c r="Q35" s="14"/>
      <c r="R35" s="16">
        <v>90</v>
      </c>
      <c r="S35" s="14">
        <f t="shared" si="10"/>
        <v>111</v>
      </c>
      <c r="T35" s="16"/>
      <c r="U35" s="17">
        <f t="shared" si="11"/>
        <v>7.6216216216216219</v>
      </c>
      <c r="V35" s="14">
        <f t="shared" si="12"/>
        <v>4.3783783783783781</v>
      </c>
      <c r="W35" s="14"/>
      <c r="X35" s="14"/>
      <c r="Y35" s="14">
        <f>VLOOKUP(A:A,[1]TDSheet!$A:$Z,26,0)</f>
        <v>93.6</v>
      </c>
      <c r="Z35" s="14">
        <f>VLOOKUP(A:A,[1]TDSheet!$A:$AA,27,0)</f>
        <v>106.2</v>
      </c>
      <c r="AA35" s="14">
        <f>VLOOKUP(A:A,[1]TDSheet!$A:$S,19,0)</f>
        <v>109.4</v>
      </c>
      <c r="AB35" s="14">
        <f>VLOOKUP(A:A,[3]TDSheet!$A:$D,4,0)</f>
        <v>64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27</v>
      </c>
      <c r="AF35" s="14">
        <f t="shared" si="14"/>
        <v>0</v>
      </c>
      <c r="AG35" s="14"/>
      <c r="AH35" s="14"/>
    </row>
    <row r="36" spans="1:34" s="1" customFormat="1" ht="11.1" customHeight="1" outlineLevel="1" x14ac:dyDescent="0.2">
      <c r="A36" s="7" t="s">
        <v>37</v>
      </c>
      <c r="B36" s="7" t="s">
        <v>8</v>
      </c>
      <c r="C36" s="8">
        <v>115</v>
      </c>
      <c r="D36" s="8">
        <v>654</v>
      </c>
      <c r="E36" s="8">
        <v>323</v>
      </c>
      <c r="F36" s="8">
        <v>431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339</v>
      </c>
      <c r="J36" s="14">
        <f t="shared" si="9"/>
        <v>-16</v>
      </c>
      <c r="K36" s="14">
        <f>VLOOKUP(A:A,[1]TDSheet!$A:$M,13,0)</f>
        <v>0</v>
      </c>
      <c r="L36" s="14">
        <f>VLOOKUP(A:A,[1]TDSheet!$A:$Q,17,0)</f>
        <v>0</v>
      </c>
      <c r="M36" s="14">
        <f>VLOOKUP(A:A,[1]TDSheet!$A:$R,18,0)</f>
        <v>0</v>
      </c>
      <c r="N36" s="14">
        <f>VLOOKUP(A:A,[1]TDSheet!$A:$T,20,0)</f>
        <v>0</v>
      </c>
      <c r="O36" s="14"/>
      <c r="P36" s="14"/>
      <c r="Q36" s="14"/>
      <c r="R36" s="16">
        <v>60</v>
      </c>
      <c r="S36" s="14">
        <f t="shared" si="10"/>
        <v>64.599999999999994</v>
      </c>
      <c r="T36" s="16"/>
      <c r="U36" s="17">
        <f t="shared" si="11"/>
        <v>7.6006191950464403</v>
      </c>
      <c r="V36" s="14">
        <f t="shared" si="12"/>
        <v>6.6718266253869976</v>
      </c>
      <c r="W36" s="14"/>
      <c r="X36" s="14"/>
      <c r="Y36" s="14">
        <f>VLOOKUP(A:A,[1]TDSheet!$A:$Z,26,0)</f>
        <v>8</v>
      </c>
      <c r="Z36" s="14">
        <f>VLOOKUP(A:A,[1]TDSheet!$A:$AA,27,0)</f>
        <v>80.400000000000006</v>
      </c>
      <c r="AA36" s="14">
        <f>VLOOKUP(A:A,[1]TDSheet!$A:$S,19,0)</f>
        <v>61.4</v>
      </c>
      <c r="AB36" s="14">
        <f>VLOOKUP(A:A,[3]TDSheet!$A:$D,4,0)</f>
        <v>67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3"/>
        <v>5.3999999999999995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38</v>
      </c>
      <c r="B37" s="7" t="s">
        <v>8</v>
      </c>
      <c r="C37" s="8">
        <v>55</v>
      </c>
      <c r="D37" s="8">
        <v>246</v>
      </c>
      <c r="E37" s="8">
        <v>94</v>
      </c>
      <c r="F37" s="8">
        <v>197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103</v>
      </c>
      <c r="J37" s="14">
        <f t="shared" si="9"/>
        <v>-9</v>
      </c>
      <c r="K37" s="14">
        <f>VLOOKUP(A:A,[1]TDSheet!$A:$M,13,0)</f>
        <v>0</v>
      </c>
      <c r="L37" s="14">
        <f>VLOOKUP(A:A,[1]TDSheet!$A:$Q,17,0)</f>
        <v>0</v>
      </c>
      <c r="M37" s="14">
        <f>VLOOKUP(A:A,[1]TDSheet!$A:$R,18,0)</f>
        <v>0</v>
      </c>
      <c r="N37" s="14">
        <f>VLOOKUP(A:A,[1]TDSheet!$A:$T,20,0)</f>
        <v>0</v>
      </c>
      <c r="O37" s="14"/>
      <c r="P37" s="14"/>
      <c r="Q37" s="14"/>
      <c r="R37" s="16"/>
      <c r="S37" s="14">
        <f t="shared" si="10"/>
        <v>18.8</v>
      </c>
      <c r="T37" s="16"/>
      <c r="U37" s="17">
        <f t="shared" si="11"/>
        <v>10.478723404255319</v>
      </c>
      <c r="V37" s="14">
        <f t="shared" si="12"/>
        <v>10.478723404255319</v>
      </c>
      <c r="W37" s="14"/>
      <c r="X37" s="14"/>
      <c r="Y37" s="14">
        <f>VLOOKUP(A:A,[1]TDSheet!$A:$Z,26,0)</f>
        <v>1.2</v>
      </c>
      <c r="Z37" s="14">
        <f>VLOOKUP(A:A,[1]TDSheet!$A:$AA,27,0)</f>
        <v>28.2</v>
      </c>
      <c r="AA37" s="14">
        <f>VLOOKUP(A:A,[1]TDSheet!$A:$S,19,0)</f>
        <v>17.600000000000001</v>
      </c>
      <c r="AB37" s="14">
        <f>VLOOKUP(A:A,[3]TDSheet!$A:$D,4,0)</f>
        <v>15</v>
      </c>
      <c r="AC37" s="14" t="str">
        <f>VLOOKUP(A:A,[1]TDSheet!$A:$AC,29,0)</f>
        <v>увел</v>
      </c>
      <c r="AD37" s="21" t="str">
        <f>VLOOKUP(A:A,[1]TDSheet!$A:$AD,30,0)</f>
        <v>увел</v>
      </c>
      <c r="AE37" s="14">
        <f t="shared" si="13"/>
        <v>0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286</v>
      </c>
      <c r="D38" s="8">
        <v>721</v>
      </c>
      <c r="E38" s="8">
        <v>588</v>
      </c>
      <c r="F38" s="8">
        <v>408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594</v>
      </c>
      <c r="J38" s="14">
        <f t="shared" si="9"/>
        <v>-6</v>
      </c>
      <c r="K38" s="14">
        <f>VLOOKUP(A:A,[1]TDSheet!$A:$M,13,0)</f>
        <v>160</v>
      </c>
      <c r="L38" s="14">
        <f>VLOOKUP(A:A,[1]TDSheet!$A:$Q,17,0)</f>
        <v>70</v>
      </c>
      <c r="M38" s="14">
        <f>VLOOKUP(A:A,[1]TDSheet!$A:$R,18,0)</f>
        <v>90</v>
      </c>
      <c r="N38" s="14">
        <f>VLOOKUP(A:A,[1]TDSheet!$A:$T,20,0)</f>
        <v>120</v>
      </c>
      <c r="O38" s="14"/>
      <c r="P38" s="14"/>
      <c r="Q38" s="14"/>
      <c r="R38" s="16">
        <v>40</v>
      </c>
      <c r="S38" s="14">
        <f t="shared" si="10"/>
        <v>117.6</v>
      </c>
      <c r="T38" s="16"/>
      <c r="U38" s="17">
        <f t="shared" si="11"/>
        <v>7.5510204081632653</v>
      </c>
      <c r="V38" s="14">
        <f t="shared" si="12"/>
        <v>3.4693877551020411</v>
      </c>
      <c r="W38" s="14"/>
      <c r="X38" s="14"/>
      <c r="Y38" s="14">
        <f>VLOOKUP(A:A,[1]TDSheet!$A:$Z,26,0)</f>
        <v>90.2</v>
      </c>
      <c r="Z38" s="14">
        <f>VLOOKUP(A:A,[1]TDSheet!$A:$AA,27,0)</f>
        <v>106.8</v>
      </c>
      <c r="AA38" s="14">
        <f>VLOOKUP(A:A,[1]TDSheet!$A:$S,19,0)</f>
        <v>121</v>
      </c>
      <c r="AB38" s="14">
        <f>VLOOKUP(A:A,[3]TDSheet!$A:$D,4,0)</f>
        <v>79</v>
      </c>
      <c r="AC38" s="14">
        <f>VLOOKUP(A:A,[1]TDSheet!$A:$AC,29,0)</f>
        <v>0</v>
      </c>
      <c r="AD38" s="14">
        <f>VLOOKUP(A:A,[1]TDSheet!$A:$AD,30,0)</f>
        <v>0</v>
      </c>
      <c r="AE38" s="14">
        <f t="shared" si="13"/>
        <v>3.5999999999999996</v>
      </c>
      <c r="AF38" s="14">
        <f t="shared" si="14"/>
        <v>0</v>
      </c>
      <c r="AG38" s="14"/>
      <c r="AH38" s="14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223</v>
      </c>
      <c r="D39" s="8">
        <v>271</v>
      </c>
      <c r="E39" s="8">
        <v>243</v>
      </c>
      <c r="F39" s="8">
        <v>244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248</v>
      </c>
      <c r="J39" s="14">
        <f t="shared" si="9"/>
        <v>-5</v>
      </c>
      <c r="K39" s="14">
        <f>VLOOKUP(A:A,[1]TDSheet!$A:$M,13,0)</f>
        <v>40</v>
      </c>
      <c r="L39" s="14">
        <f>VLOOKUP(A:A,[1]TDSheet!$A:$Q,17,0)</f>
        <v>0</v>
      </c>
      <c r="M39" s="14">
        <f>VLOOKUP(A:A,[1]TDSheet!$A:$R,18,0)</f>
        <v>0</v>
      </c>
      <c r="N39" s="14">
        <f>VLOOKUP(A:A,[1]TDSheet!$A:$T,20,0)</f>
        <v>80</v>
      </c>
      <c r="O39" s="14"/>
      <c r="P39" s="14"/>
      <c r="Q39" s="14"/>
      <c r="R39" s="16">
        <v>40</v>
      </c>
      <c r="S39" s="14">
        <f t="shared" si="10"/>
        <v>48.6</v>
      </c>
      <c r="T39" s="16"/>
      <c r="U39" s="17">
        <f t="shared" si="11"/>
        <v>8.3127572016460896</v>
      </c>
      <c r="V39" s="14">
        <f t="shared" si="12"/>
        <v>5.0205761316872426</v>
      </c>
      <c r="W39" s="14"/>
      <c r="X39" s="14"/>
      <c r="Y39" s="14">
        <f>VLOOKUP(A:A,[1]TDSheet!$A:$Z,26,0)</f>
        <v>47.8</v>
      </c>
      <c r="Z39" s="14">
        <f>VLOOKUP(A:A,[1]TDSheet!$A:$AA,27,0)</f>
        <v>51.6</v>
      </c>
      <c r="AA39" s="14">
        <f>VLOOKUP(A:A,[1]TDSheet!$A:$S,19,0)</f>
        <v>45.6</v>
      </c>
      <c r="AB39" s="14">
        <f>VLOOKUP(A:A,[3]TDSheet!$A:$D,4,0)</f>
        <v>34</v>
      </c>
      <c r="AC39" s="14" t="str">
        <f>VLOOKUP(A:A,[1]TDSheet!$A:$AC,29,0)</f>
        <v>м30з</v>
      </c>
      <c r="AD39" s="14" t="str">
        <f>VLOOKUP(A:A,[1]TDSheet!$A:$AD,30,0)</f>
        <v>м30з</v>
      </c>
      <c r="AE39" s="14">
        <f t="shared" si="13"/>
        <v>16</v>
      </c>
      <c r="AF39" s="14">
        <f t="shared" si="14"/>
        <v>0</v>
      </c>
      <c r="AG39" s="14"/>
      <c r="AH39" s="14"/>
    </row>
    <row r="40" spans="1:34" s="1" customFormat="1" ht="11.1" customHeight="1" outlineLevel="1" x14ac:dyDescent="0.2">
      <c r="A40" s="7" t="s">
        <v>41</v>
      </c>
      <c r="B40" s="7" t="s">
        <v>9</v>
      </c>
      <c r="C40" s="8">
        <v>37.430999999999997</v>
      </c>
      <c r="D40" s="8">
        <v>41.786999999999999</v>
      </c>
      <c r="E40" s="8">
        <v>27.091000000000001</v>
      </c>
      <c r="F40" s="8">
        <v>47.482999999999997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31.2</v>
      </c>
      <c r="J40" s="14">
        <f t="shared" si="9"/>
        <v>-4.1089999999999982</v>
      </c>
      <c r="K40" s="14">
        <f>VLOOKUP(A:A,[1]TDSheet!$A:$M,13,0)</f>
        <v>0</v>
      </c>
      <c r="L40" s="14">
        <f>VLOOKUP(A:A,[1]TDSheet!$A:$Q,17,0)</f>
        <v>0</v>
      </c>
      <c r="M40" s="14">
        <f>VLOOKUP(A:A,[1]TDSheet!$A:$R,18,0)</f>
        <v>0</v>
      </c>
      <c r="N40" s="14">
        <f>VLOOKUP(A:A,[1]TDSheet!$A:$T,20,0)</f>
        <v>10</v>
      </c>
      <c r="O40" s="14"/>
      <c r="P40" s="14"/>
      <c r="Q40" s="14"/>
      <c r="R40" s="16"/>
      <c r="S40" s="14">
        <f t="shared" si="10"/>
        <v>5.4182000000000006</v>
      </c>
      <c r="T40" s="16"/>
      <c r="U40" s="17">
        <f t="shared" si="11"/>
        <v>10.609242922003617</v>
      </c>
      <c r="V40" s="14">
        <f t="shared" si="12"/>
        <v>8.7636115315049263</v>
      </c>
      <c r="W40" s="14"/>
      <c r="X40" s="14"/>
      <c r="Y40" s="14">
        <f>VLOOKUP(A:A,[1]TDSheet!$A:$Z,26,0)</f>
        <v>10.1464</v>
      </c>
      <c r="Z40" s="14">
        <f>VLOOKUP(A:A,[1]TDSheet!$A:$AA,27,0)</f>
        <v>11.112</v>
      </c>
      <c r="AA40" s="14">
        <f>VLOOKUP(A:A,[1]TDSheet!$A:$S,19,0)</f>
        <v>7.2633999999999999</v>
      </c>
      <c r="AB40" s="14">
        <f>VLOOKUP(A:A,[3]TDSheet!$A:$D,4,0)</f>
        <v>1.548</v>
      </c>
      <c r="AC40" s="14" t="str">
        <f>VLOOKUP(A:A,[1]TDSheet!$A:$AC,29,0)</f>
        <v>увел</v>
      </c>
      <c r="AD40" s="21" t="str">
        <f>VLOOKUP(A:A,[1]TDSheet!$A:$AD,30,0)</f>
        <v>увел</v>
      </c>
      <c r="AE40" s="14">
        <f t="shared" si="13"/>
        <v>0</v>
      </c>
      <c r="AF40" s="14">
        <f t="shared" si="14"/>
        <v>0</v>
      </c>
      <c r="AG40" s="14"/>
      <c r="AH40" s="14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518</v>
      </c>
      <c r="D41" s="8">
        <v>372</v>
      </c>
      <c r="E41" s="8">
        <v>398</v>
      </c>
      <c r="F41" s="8">
        <v>397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410</v>
      </c>
      <c r="J41" s="14">
        <f t="shared" si="9"/>
        <v>-12</v>
      </c>
      <c r="K41" s="14">
        <f>VLOOKUP(A:A,[1]TDSheet!$A:$M,13,0)</f>
        <v>40</v>
      </c>
      <c r="L41" s="14">
        <f>VLOOKUP(A:A,[1]TDSheet!$A:$Q,17,0)</f>
        <v>0</v>
      </c>
      <c r="M41" s="14">
        <f>VLOOKUP(A:A,[1]TDSheet!$A:$R,18,0)</f>
        <v>80</v>
      </c>
      <c r="N41" s="14">
        <f>VLOOKUP(A:A,[1]TDSheet!$A:$T,20,0)</f>
        <v>80</v>
      </c>
      <c r="O41" s="14"/>
      <c r="P41" s="14"/>
      <c r="Q41" s="14"/>
      <c r="R41" s="16">
        <v>80</v>
      </c>
      <c r="S41" s="14">
        <f t="shared" si="10"/>
        <v>79.599999999999994</v>
      </c>
      <c r="T41" s="16"/>
      <c r="U41" s="17">
        <f t="shared" si="11"/>
        <v>8.5050251256281406</v>
      </c>
      <c r="V41" s="14">
        <f t="shared" si="12"/>
        <v>4.9874371859296485</v>
      </c>
      <c r="W41" s="14"/>
      <c r="X41" s="14"/>
      <c r="Y41" s="14">
        <f>VLOOKUP(A:A,[1]TDSheet!$A:$Z,26,0)</f>
        <v>94.2</v>
      </c>
      <c r="Z41" s="14">
        <f>VLOOKUP(A:A,[1]TDSheet!$A:$AA,27,0)</f>
        <v>80</v>
      </c>
      <c r="AA41" s="14">
        <f>VLOOKUP(A:A,[1]TDSheet!$A:$S,19,0)</f>
        <v>82.4</v>
      </c>
      <c r="AB41" s="14">
        <f>VLOOKUP(A:A,[3]TDSheet!$A:$D,4,0)</f>
        <v>52</v>
      </c>
      <c r="AC41" s="14" t="str">
        <f>VLOOKUP(A:A,[1]TDSheet!$A:$AC,29,0)</f>
        <v>м135з</v>
      </c>
      <c r="AD41" s="14" t="str">
        <f>VLOOKUP(A:A,[1]TDSheet!$A:$AD,30,0)</f>
        <v>м135з</v>
      </c>
      <c r="AE41" s="14">
        <f t="shared" si="13"/>
        <v>32</v>
      </c>
      <c r="AF41" s="14">
        <f t="shared" si="14"/>
        <v>0</v>
      </c>
      <c r="AG41" s="14"/>
      <c r="AH41" s="14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30</v>
      </c>
      <c r="D42" s="8">
        <v>250</v>
      </c>
      <c r="E42" s="8">
        <v>171</v>
      </c>
      <c r="F42" s="8">
        <v>95</v>
      </c>
      <c r="G42" s="1">
        <f>VLOOKUP(A:A,[1]TDSheet!$A:$G,7,0)</f>
        <v>0.15</v>
      </c>
      <c r="H42" s="1" t="e">
        <f>VLOOKUP(A:A,[1]TDSheet!$A:$H,8,0)</f>
        <v>#N/A</v>
      </c>
      <c r="I42" s="14">
        <f>VLOOKUP(A:A,[2]TDSheet!$A:$F,6,0)</f>
        <v>225</v>
      </c>
      <c r="J42" s="14">
        <f t="shared" si="9"/>
        <v>-54</v>
      </c>
      <c r="K42" s="14">
        <f>VLOOKUP(A:A,[1]TDSheet!$A:$M,13,0)</f>
        <v>0</v>
      </c>
      <c r="L42" s="14">
        <f>VLOOKUP(A:A,[1]TDSheet!$A:$Q,17,0)</f>
        <v>40</v>
      </c>
      <c r="M42" s="14">
        <f>VLOOKUP(A:A,[1]TDSheet!$A:$R,18,0)</f>
        <v>0</v>
      </c>
      <c r="N42" s="14">
        <f>VLOOKUP(A:A,[1]TDSheet!$A:$T,20,0)</f>
        <v>40</v>
      </c>
      <c r="O42" s="14"/>
      <c r="P42" s="14"/>
      <c r="Q42" s="14"/>
      <c r="R42" s="16">
        <v>120</v>
      </c>
      <c r="S42" s="14">
        <f t="shared" si="10"/>
        <v>34.200000000000003</v>
      </c>
      <c r="T42" s="16"/>
      <c r="U42" s="17">
        <f t="shared" si="11"/>
        <v>8.6257309941520468</v>
      </c>
      <c r="V42" s="14">
        <f t="shared" si="12"/>
        <v>2.7777777777777777</v>
      </c>
      <c r="W42" s="14"/>
      <c r="X42" s="14"/>
      <c r="Y42" s="14">
        <f>VLOOKUP(A:A,[1]TDSheet!$A:$Z,26,0)</f>
        <v>19</v>
      </c>
      <c r="Z42" s="14">
        <f>VLOOKUP(A:A,[1]TDSheet!$A:$AA,27,0)</f>
        <v>26.2</v>
      </c>
      <c r="AA42" s="14">
        <f>VLOOKUP(A:A,[1]TDSheet!$A:$S,19,0)</f>
        <v>27.6</v>
      </c>
      <c r="AB42" s="14">
        <f>VLOOKUP(A:A,[3]TDSheet!$A:$D,4,0)</f>
        <v>56</v>
      </c>
      <c r="AC42" s="14" t="e">
        <f>VLOOKUP(A:A,[1]TDSheet!$A:$AC,29,0)</f>
        <v>#N/A</v>
      </c>
      <c r="AD42" s="14" t="e">
        <f>VLOOKUP(A:A,[1]TDSheet!$A:$AD,30,0)</f>
        <v>#N/A</v>
      </c>
      <c r="AE42" s="14">
        <f t="shared" si="13"/>
        <v>18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44</v>
      </c>
      <c r="B43" s="7" t="s">
        <v>9</v>
      </c>
      <c r="C43" s="8">
        <v>412.57499999999999</v>
      </c>
      <c r="D43" s="8">
        <v>482.58</v>
      </c>
      <c r="E43" s="8">
        <v>439.714</v>
      </c>
      <c r="F43" s="8">
        <v>455.44099999999997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421.9</v>
      </c>
      <c r="J43" s="14">
        <f t="shared" si="9"/>
        <v>17.814000000000021</v>
      </c>
      <c r="K43" s="14">
        <f>VLOOKUP(A:A,[1]TDSheet!$A:$M,13,0)</f>
        <v>30</v>
      </c>
      <c r="L43" s="14">
        <f>VLOOKUP(A:A,[1]TDSheet!$A:$Q,17,0)</f>
        <v>0</v>
      </c>
      <c r="M43" s="14">
        <f>VLOOKUP(A:A,[1]TDSheet!$A:$R,18,0)</f>
        <v>90</v>
      </c>
      <c r="N43" s="14">
        <f>VLOOKUP(A:A,[1]TDSheet!$A:$T,20,0)</f>
        <v>100</v>
      </c>
      <c r="O43" s="14"/>
      <c r="P43" s="14"/>
      <c r="Q43" s="14"/>
      <c r="R43" s="16"/>
      <c r="S43" s="14">
        <f t="shared" si="10"/>
        <v>87.942800000000005</v>
      </c>
      <c r="T43" s="16"/>
      <c r="U43" s="17">
        <f t="shared" si="11"/>
        <v>7.6804582069254108</v>
      </c>
      <c r="V43" s="14">
        <f t="shared" si="12"/>
        <v>5.1788321499884011</v>
      </c>
      <c r="W43" s="14"/>
      <c r="X43" s="14"/>
      <c r="Y43" s="14">
        <f>VLOOKUP(A:A,[1]TDSheet!$A:$Z,26,0)</f>
        <v>98.079800000000006</v>
      </c>
      <c r="Z43" s="14">
        <f>VLOOKUP(A:A,[1]TDSheet!$A:$AA,27,0)</f>
        <v>93.966200000000001</v>
      </c>
      <c r="AA43" s="14">
        <f>VLOOKUP(A:A,[1]TDSheet!$A:$S,19,0)</f>
        <v>95.813599999999994</v>
      </c>
      <c r="AB43" s="14">
        <f>VLOOKUP(A:A,[3]TDSheet!$A:$D,4,0)</f>
        <v>68.084000000000003</v>
      </c>
      <c r="AC43" s="14">
        <f>VLOOKUP(A:A,[1]TDSheet!$A:$AC,29,0)</f>
        <v>0</v>
      </c>
      <c r="AD43" s="14">
        <f>VLOOKUP(A:A,[1]TDSheet!$A:$AD,30,0)</f>
        <v>0</v>
      </c>
      <c r="AE43" s="14">
        <f t="shared" si="13"/>
        <v>0</v>
      </c>
      <c r="AF43" s="14">
        <f t="shared" si="14"/>
        <v>0</v>
      </c>
      <c r="AG43" s="14"/>
      <c r="AH43" s="14"/>
    </row>
    <row r="44" spans="1:34" s="1" customFormat="1" ht="11.1" customHeight="1" outlineLevel="1" x14ac:dyDescent="0.2">
      <c r="A44" s="7" t="s">
        <v>45</v>
      </c>
      <c r="B44" s="7" t="s">
        <v>8</v>
      </c>
      <c r="C44" s="8">
        <v>106</v>
      </c>
      <c r="D44" s="8">
        <v>1224</v>
      </c>
      <c r="E44" s="8">
        <v>550</v>
      </c>
      <c r="F44" s="8">
        <v>757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576</v>
      </c>
      <c r="J44" s="14">
        <f t="shared" si="9"/>
        <v>-26</v>
      </c>
      <c r="K44" s="14">
        <f>VLOOKUP(A:A,[1]TDSheet!$A:$M,13,0)</f>
        <v>0</v>
      </c>
      <c r="L44" s="14">
        <f>VLOOKUP(A:A,[1]TDSheet!$A:$Q,17,0)</f>
        <v>0</v>
      </c>
      <c r="M44" s="14">
        <f>VLOOKUP(A:A,[1]TDSheet!$A:$R,18,0)</f>
        <v>0</v>
      </c>
      <c r="N44" s="14">
        <f>VLOOKUP(A:A,[1]TDSheet!$A:$T,20,0)</f>
        <v>40</v>
      </c>
      <c r="O44" s="14"/>
      <c r="P44" s="14"/>
      <c r="Q44" s="14"/>
      <c r="R44" s="16">
        <v>80</v>
      </c>
      <c r="S44" s="14">
        <f t="shared" si="10"/>
        <v>110</v>
      </c>
      <c r="T44" s="16"/>
      <c r="U44" s="17">
        <f t="shared" si="11"/>
        <v>7.9727272727272727</v>
      </c>
      <c r="V44" s="14">
        <f t="shared" si="12"/>
        <v>6.8818181818181818</v>
      </c>
      <c r="W44" s="14"/>
      <c r="X44" s="14"/>
      <c r="Y44" s="14">
        <f>VLOOKUP(A:A,[1]TDSheet!$A:$Z,26,0)</f>
        <v>63.2</v>
      </c>
      <c r="Z44" s="14">
        <f>VLOOKUP(A:A,[1]TDSheet!$A:$AA,27,0)</f>
        <v>101.2</v>
      </c>
      <c r="AA44" s="14">
        <f>VLOOKUP(A:A,[1]TDSheet!$A:$S,19,0)</f>
        <v>111</v>
      </c>
      <c r="AB44" s="14">
        <f>VLOOKUP(A:A,[3]TDSheet!$A:$D,4,0)</f>
        <v>68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>
        <f t="shared" si="13"/>
        <v>32</v>
      </c>
      <c r="AF44" s="14">
        <f t="shared" si="14"/>
        <v>0</v>
      </c>
      <c r="AG44" s="14"/>
      <c r="AH44" s="14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508</v>
      </c>
      <c r="D45" s="8">
        <v>913</v>
      </c>
      <c r="E45" s="8">
        <v>557</v>
      </c>
      <c r="F45" s="8">
        <v>666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568</v>
      </c>
      <c r="J45" s="14">
        <f t="shared" si="9"/>
        <v>-11</v>
      </c>
      <c r="K45" s="14">
        <f>VLOOKUP(A:A,[1]TDSheet!$A:$M,13,0)</f>
        <v>80</v>
      </c>
      <c r="L45" s="14">
        <f>VLOOKUP(A:A,[1]TDSheet!$A:$Q,17,0)</f>
        <v>0</v>
      </c>
      <c r="M45" s="14">
        <f>VLOOKUP(A:A,[1]TDSheet!$A:$R,18,0)</f>
        <v>0</v>
      </c>
      <c r="N45" s="14">
        <f>VLOOKUP(A:A,[1]TDSheet!$A:$T,20,0)</f>
        <v>120</v>
      </c>
      <c r="O45" s="14"/>
      <c r="P45" s="14"/>
      <c r="Q45" s="14"/>
      <c r="R45" s="16"/>
      <c r="S45" s="14">
        <f t="shared" si="10"/>
        <v>111.4</v>
      </c>
      <c r="T45" s="16"/>
      <c r="U45" s="17">
        <f t="shared" si="11"/>
        <v>7.7737881508078992</v>
      </c>
      <c r="V45" s="14">
        <f t="shared" si="12"/>
        <v>5.9784560143626564</v>
      </c>
      <c r="W45" s="14"/>
      <c r="X45" s="14"/>
      <c r="Y45" s="14">
        <f>VLOOKUP(A:A,[1]TDSheet!$A:$Z,26,0)</f>
        <v>119.4</v>
      </c>
      <c r="Z45" s="14">
        <f>VLOOKUP(A:A,[1]TDSheet!$A:$AA,27,0)</f>
        <v>127.2</v>
      </c>
      <c r="AA45" s="14">
        <f>VLOOKUP(A:A,[1]TDSheet!$A:$S,19,0)</f>
        <v>119</v>
      </c>
      <c r="AB45" s="14">
        <f>VLOOKUP(A:A,[3]TDSheet!$A:$D,4,0)</f>
        <v>80</v>
      </c>
      <c r="AC45" s="14" t="str">
        <f>VLOOKUP(A:A,[1]TDSheet!$A:$AC,29,0)</f>
        <v>м43з</v>
      </c>
      <c r="AD45" s="14" t="str">
        <f>VLOOKUP(A:A,[1]TDSheet!$A:$AD,30,0)</f>
        <v>м43з</v>
      </c>
      <c r="AE45" s="14">
        <f t="shared" si="13"/>
        <v>0</v>
      </c>
      <c r="AF45" s="14">
        <f t="shared" si="14"/>
        <v>0</v>
      </c>
      <c r="AG45" s="14"/>
      <c r="AH45" s="14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3550</v>
      </c>
      <c r="D46" s="8">
        <v>9728</v>
      </c>
      <c r="E46" s="8">
        <v>5549</v>
      </c>
      <c r="F46" s="8">
        <v>7633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5645</v>
      </c>
      <c r="J46" s="14">
        <f t="shared" si="9"/>
        <v>-96</v>
      </c>
      <c r="K46" s="14">
        <f>VLOOKUP(A:A,[1]TDSheet!$A:$M,13,0)</f>
        <v>0</v>
      </c>
      <c r="L46" s="14">
        <f>VLOOKUP(A:A,[1]TDSheet!$A:$Q,17,0)</f>
        <v>0</v>
      </c>
      <c r="M46" s="14">
        <f>VLOOKUP(A:A,[1]TDSheet!$A:$R,18,0)</f>
        <v>400</v>
      </c>
      <c r="N46" s="14">
        <f>VLOOKUP(A:A,[1]TDSheet!$A:$T,20,0)</f>
        <v>400</v>
      </c>
      <c r="O46" s="14"/>
      <c r="P46" s="14"/>
      <c r="Q46" s="14"/>
      <c r="R46" s="16">
        <v>400</v>
      </c>
      <c r="S46" s="14">
        <f t="shared" si="10"/>
        <v>1109.8</v>
      </c>
      <c r="T46" s="16"/>
      <c r="U46" s="17">
        <f t="shared" si="11"/>
        <v>7.959091728239323</v>
      </c>
      <c r="V46" s="14">
        <f t="shared" si="12"/>
        <v>6.877815822670752</v>
      </c>
      <c r="W46" s="14"/>
      <c r="X46" s="14"/>
      <c r="Y46" s="14">
        <f>VLOOKUP(A:A,[1]TDSheet!$A:$Z,26,0)</f>
        <v>1050.2</v>
      </c>
      <c r="Z46" s="14">
        <f>VLOOKUP(A:A,[1]TDSheet!$A:$AA,27,0)</f>
        <v>1335.8</v>
      </c>
      <c r="AA46" s="14">
        <f>VLOOKUP(A:A,[1]TDSheet!$A:$S,19,0)</f>
        <v>1121.4000000000001</v>
      </c>
      <c r="AB46" s="14">
        <f>VLOOKUP(A:A,[3]TDSheet!$A:$D,4,0)</f>
        <v>728</v>
      </c>
      <c r="AC46" s="14" t="str">
        <f>VLOOKUP(A:A,[1]TDSheet!$A:$AC,29,0)</f>
        <v>кор</v>
      </c>
      <c r="AD46" s="14" t="str">
        <f>VLOOKUP(A:A,[1]TDSheet!$A:$AD,30,0)</f>
        <v>кор</v>
      </c>
      <c r="AE46" s="14">
        <f t="shared" si="13"/>
        <v>160</v>
      </c>
      <c r="AF46" s="14">
        <f t="shared" si="14"/>
        <v>0</v>
      </c>
      <c r="AG46" s="14"/>
      <c r="AH46" s="14"/>
    </row>
    <row r="47" spans="1:34" s="1" customFormat="1" ht="11.1" customHeight="1" outlineLevel="1" x14ac:dyDescent="0.2">
      <c r="A47" s="7" t="s">
        <v>48</v>
      </c>
      <c r="B47" s="7" t="s">
        <v>8</v>
      </c>
      <c r="C47" s="8">
        <v>905</v>
      </c>
      <c r="D47" s="8">
        <v>1789</v>
      </c>
      <c r="E47" s="19">
        <v>1278</v>
      </c>
      <c r="F47" s="19">
        <v>1277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1297</v>
      </c>
      <c r="J47" s="14">
        <f t="shared" si="9"/>
        <v>-19</v>
      </c>
      <c r="K47" s="14">
        <f>VLOOKUP(A:A,[1]TDSheet!$A:$M,13,0)</f>
        <v>120</v>
      </c>
      <c r="L47" s="14">
        <f>VLOOKUP(A:A,[1]TDSheet!$A:$Q,17,0)</f>
        <v>0</v>
      </c>
      <c r="M47" s="14">
        <f>VLOOKUP(A:A,[1]TDSheet!$A:$R,18,0)</f>
        <v>200</v>
      </c>
      <c r="N47" s="14">
        <f>VLOOKUP(A:A,[1]TDSheet!$A:$T,20,0)</f>
        <v>280</v>
      </c>
      <c r="O47" s="14"/>
      <c r="P47" s="14"/>
      <c r="Q47" s="14"/>
      <c r="R47" s="16">
        <v>200</v>
      </c>
      <c r="S47" s="14">
        <f t="shared" si="10"/>
        <v>255.6</v>
      </c>
      <c r="T47" s="16"/>
      <c r="U47" s="17">
        <f t="shared" si="11"/>
        <v>8.1259780907668233</v>
      </c>
      <c r="V47" s="14">
        <f t="shared" si="12"/>
        <v>4.9960876369327076</v>
      </c>
      <c r="W47" s="14"/>
      <c r="X47" s="14"/>
      <c r="Y47" s="14">
        <f>VLOOKUP(A:A,[1]TDSheet!$A:$Z,26,0)</f>
        <v>269.2</v>
      </c>
      <c r="Z47" s="14">
        <f>VLOOKUP(A:A,[1]TDSheet!$A:$AA,27,0)</f>
        <v>233.4</v>
      </c>
      <c r="AA47" s="14">
        <f>VLOOKUP(A:A,[1]TDSheet!$A:$S,19,0)</f>
        <v>257.8</v>
      </c>
      <c r="AB47" s="14">
        <f>VLOOKUP(A:A,[3]TDSheet!$A:$D,4,0)</f>
        <v>167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3"/>
        <v>100</v>
      </c>
      <c r="AF47" s="14">
        <f t="shared" si="14"/>
        <v>0</v>
      </c>
      <c r="AG47" s="14"/>
      <c r="AH47" s="14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39</v>
      </c>
      <c r="D48" s="8">
        <v>243</v>
      </c>
      <c r="E48" s="8">
        <v>65</v>
      </c>
      <c r="F48" s="8">
        <v>215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67</v>
      </c>
      <c r="J48" s="14">
        <f t="shared" si="9"/>
        <v>-2</v>
      </c>
      <c r="K48" s="14">
        <f>VLOOKUP(A:A,[1]TDSheet!$A:$M,13,0)</f>
        <v>0</v>
      </c>
      <c r="L48" s="14">
        <f>VLOOKUP(A:A,[1]TDSheet!$A:$Q,17,0)</f>
        <v>0</v>
      </c>
      <c r="M48" s="14">
        <f>VLOOKUP(A:A,[1]TDSheet!$A:$R,18,0)</f>
        <v>0</v>
      </c>
      <c r="N48" s="14">
        <f>VLOOKUP(A:A,[1]TDSheet!$A:$T,20,0)</f>
        <v>0</v>
      </c>
      <c r="O48" s="14"/>
      <c r="P48" s="14"/>
      <c r="Q48" s="14"/>
      <c r="R48" s="16"/>
      <c r="S48" s="14">
        <f t="shared" si="10"/>
        <v>13</v>
      </c>
      <c r="T48" s="16"/>
      <c r="U48" s="17">
        <f t="shared" si="11"/>
        <v>16.53846153846154</v>
      </c>
      <c r="V48" s="14">
        <f t="shared" si="12"/>
        <v>16.53846153846154</v>
      </c>
      <c r="W48" s="14"/>
      <c r="X48" s="14"/>
      <c r="Y48" s="14">
        <f>VLOOKUP(A:A,[1]TDSheet!$A:$Z,26,0)</f>
        <v>19</v>
      </c>
      <c r="Z48" s="14">
        <f>VLOOKUP(A:A,[1]TDSheet!$A:$AA,27,0)</f>
        <v>30.6</v>
      </c>
      <c r="AA48" s="14">
        <f>VLOOKUP(A:A,[1]TDSheet!$A:$S,19,0)</f>
        <v>11</v>
      </c>
      <c r="AB48" s="14">
        <f>VLOOKUP(A:A,[3]TDSheet!$A:$D,4,0)</f>
        <v>18</v>
      </c>
      <c r="AC48" s="14" t="str">
        <f>VLOOKUP(A:A,[1]TDSheet!$A:$AC,29,0)</f>
        <v>увел</v>
      </c>
      <c r="AD48" s="21" t="str">
        <f>VLOOKUP(A:A,[1]TDSheet!$A:$AD,30,0)</f>
        <v>увел</v>
      </c>
      <c r="AE48" s="14">
        <f t="shared" si="13"/>
        <v>0</v>
      </c>
      <c r="AF48" s="14">
        <f t="shared" si="14"/>
        <v>0</v>
      </c>
      <c r="AG48" s="14"/>
      <c r="AH48" s="14"/>
    </row>
    <row r="49" spans="1:34" s="1" customFormat="1" ht="11.1" customHeight="1" outlineLevel="1" x14ac:dyDescent="0.2">
      <c r="A49" s="7" t="s">
        <v>50</v>
      </c>
      <c r="B49" s="7" t="s">
        <v>8</v>
      </c>
      <c r="C49" s="8">
        <v>542</v>
      </c>
      <c r="D49" s="8">
        <v>5220</v>
      </c>
      <c r="E49" s="8">
        <v>2291</v>
      </c>
      <c r="F49" s="8">
        <v>3436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2322</v>
      </c>
      <c r="J49" s="14">
        <f t="shared" si="9"/>
        <v>-31</v>
      </c>
      <c r="K49" s="14">
        <f>VLOOKUP(A:A,[1]TDSheet!$A:$M,13,0)</f>
        <v>0</v>
      </c>
      <c r="L49" s="14">
        <f>VLOOKUP(A:A,[1]TDSheet!$A:$Q,17,0)</f>
        <v>0</v>
      </c>
      <c r="M49" s="14">
        <f>VLOOKUP(A:A,[1]TDSheet!$A:$R,18,0)</f>
        <v>200</v>
      </c>
      <c r="N49" s="14">
        <f>VLOOKUP(A:A,[1]TDSheet!$A:$T,20,0)</f>
        <v>200</v>
      </c>
      <c r="O49" s="14"/>
      <c r="P49" s="14"/>
      <c r="Q49" s="14"/>
      <c r="R49" s="16"/>
      <c r="S49" s="14">
        <f t="shared" si="10"/>
        <v>458.2</v>
      </c>
      <c r="T49" s="16"/>
      <c r="U49" s="17">
        <f t="shared" si="11"/>
        <v>8.3718900043649072</v>
      </c>
      <c r="V49" s="14">
        <f t="shared" si="12"/>
        <v>7.4989087734613706</v>
      </c>
      <c r="W49" s="14"/>
      <c r="X49" s="14"/>
      <c r="Y49" s="14">
        <f>VLOOKUP(A:A,[1]TDSheet!$A:$Z,26,0)</f>
        <v>353.2</v>
      </c>
      <c r="Z49" s="14">
        <f>VLOOKUP(A:A,[1]TDSheet!$A:$AA,27,0)</f>
        <v>600.4</v>
      </c>
      <c r="AA49" s="14">
        <f>VLOOKUP(A:A,[1]TDSheet!$A:$S,19,0)</f>
        <v>445.8</v>
      </c>
      <c r="AB49" s="14">
        <f>VLOOKUP(A:A,[3]TDSheet!$A:$D,4,0)</f>
        <v>322</v>
      </c>
      <c r="AC49" s="14" t="str">
        <f>VLOOKUP(A:A,[1]TDSheet!$A:$AC,29,0)</f>
        <v>м1400з</v>
      </c>
      <c r="AD49" s="14" t="str">
        <f>VLOOKUP(A:A,[1]TDSheet!$A:$AD,30,0)</f>
        <v>м1400з</v>
      </c>
      <c r="AE49" s="14">
        <f t="shared" si="13"/>
        <v>0</v>
      </c>
      <c r="AF49" s="14">
        <f t="shared" si="14"/>
        <v>0</v>
      </c>
      <c r="AG49" s="14"/>
      <c r="AH49" s="14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2604</v>
      </c>
      <c r="D50" s="8">
        <v>9682</v>
      </c>
      <c r="E50" s="8">
        <v>5276</v>
      </c>
      <c r="F50" s="8">
        <v>6928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5349</v>
      </c>
      <c r="J50" s="14">
        <f t="shared" si="9"/>
        <v>-73</v>
      </c>
      <c r="K50" s="14">
        <f>VLOOKUP(A:A,[1]TDSheet!$A:$M,13,0)</f>
        <v>0</v>
      </c>
      <c r="L50" s="14">
        <f>VLOOKUP(A:A,[1]TDSheet!$A:$Q,17,0)</f>
        <v>0</v>
      </c>
      <c r="M50" s="14">
        <f>VLOOKUP(A:A,[1]TDSheet!$A:$R,18,0)</f>
        <v>400</v>
      </c>
      <c r="N50" s="14">
        <f>VLOOKUP(A:A,[1]TDSheet!$A:$T,20,0)</f>
        <v>400</v>
      </c>
      <c r="O50" s="14"/>
      <c r="P50" s="14"/>
      <c r="Q50" s="14"/>
      <c r="R50" s="16">
        <v>600</v>
      </c>
      <c r="S50" s="14">
        <f t="shared" si="10"/>
        <v>1055.2</v>
      </c>
      <c r="T50" s="16"/>
      <c r="U50" s="17">
        <f t="shared" si="11"/>
        <v>7.8923426838514024</v>
      </c>
      <c r="V50" s="14">
        <f t="shared" si="12"/>
        <v>6.5655799848369973</v>
      </c>
      <c r="W50" s="14"/>
      <c r="X50" s="14"/>
      <c r="Y50" s="14">
        <f>VLOOKUP(A:A,[1]TDSheet!$A:$Z,26,0)</f>
        <v>955.2</v>
      </c>
      <c r="Z50" s="14">
        <f>VLOOKUP(A:A,[1]TDSheet!$A:$AA,27,0)</f>
        <v>1248</v>
      </c>
      <c r="AA50" s="14">
        <f>VLOOKUP(A:A,[1]TDSheet!$A:$S,19,0)</f>
        <v>1048.5999999999999</v>
      </c>
      <c r="AB50" s="14">
        <f>VLOOKUP(A:A,[3]TDSheet!$A:$D,4,0)</f>
        <v>886</v>
      </c>
      <c r="AC50" s="14" t="str">
        <f>VLOOKUP(A:A,[1]TDSheet!$A:$AC,29,0)</f>
        <v>кор</v>
      </c>
      <c r="AD50" s="14" t="str">
        <f>VLOOKUP(A:A,[1]TDSheet!$A:$AD,30,0)</f>
        <v>кор</v>
      </c>
      <c r="AE50" s="14">
        <f t="shared" si="13"/>
        <v>240</v>
      </c>
      <c r="AF50" s="14">
        <f t="shared" si="14"/>
        <v>0</v>
      </c>
      <c r="AG50" s="14"/>
      <c r="AH50" s="14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70</v>
      </c>
      <c r="D51" s="8">
        <v>152</v>
      </c>
      <c r="E51" s="8">
        <v>110</v>
      </c>
      <c r="F51" s="8">
        <v>110</v>
      </c>
      <c r="G51" s="1">
        <f>VLOOKUP(A:A,[1]TDSheet!$A:$G,7,0)</f>
        <v>0.84</v>
      </c>
      <c r="H51" s="1" t="e">
        <f>VLOOKUP(A:A,[1]TDSheet!$A:$H,8,0)</f>
        <v>#N/A</v>
      </c>
      <c r="I51" s="14">
        <f>VLOOKUP(A:A,[2]TDSheet!$A:$F,6,0)</f>
        <v>112</v>
      </c>
      <c r="J51" s="14">
        <f t="shared" si="9"/>
        <v>-2</v>
      </c>
      <c r="K51" s="14">
        <f>VLOOKUP(A:A,[1]TDSheet!$A:$M,13,0)</f>
        <v>30</v>
      </c>
      <c r="L51" s="14">
        <f>VLOOKUP(A:A,[1]TDSheet!$A:$Q,17,0)</f>
        <v>0</v>
      </c>
      <c r="M51" s="14">
        <f>VLOOKUP(A:A,[1]TDSheet!$A:$R,18,0)</f>
        <v>0</v>
      </c>
      <c r="N51" s="14">
        <f>VLOOKUP(A:A,[1]TDSheet!$A:$T,20,0)</f>
        <v>30</v>
      </c>
      <c r="O51" s="14"/>
      <c r="P51" s="14"/>
      <c r="Q51" s="14"/>
      <c r="R51" s="16"/>
      <c r="S51" s="14">
        <f t="shared" si="10"/>
        <v>22</v>
      </c>
      <c r="T51" s="16"/>
      <c r="U51" s="17">
        <f t="shared" si="11"/>
        <v>7.7272727272727275</v>
      </c>
      <c r="V51" s="14">
        <f t="shared" si="12"/>
        <v>5</v>
      </c>
      <c r="W51" s="14"/>
      <c r="X51" s="14"/>
      <c r="Y51" s="14">
        <f>VLOOKUP(A:A,[1]TDSheet!$A:$Z,26,0)</f>
        <v>21</v>
      </c>
      <c r="Z51" s="14">
        <f>VLOOKUP(A:A,[1]TDSheet!$A:$AA,27,0)</f>
        <v>23.8</v>
      </c>
      <c r="AA51" s="14">
        <f>VLOOKUP(A:A,[1]TDSheet!$A:$S,19,0)</f>
        <v>24.4</v>
      </c>
      <c r="AB51" s="14">
        <f>VLOOKUP(A:A,[3]TDSheet!$A:$D,4,0)</f>
        <v>7</v>
      </c>
      <c r="AC51" s="14" t="e">
        <f>VLOOKUP(A:A,[1]TDSheet!$A:$AC,29,0)</f>
        <v>#N/A</v>
      </c>
      <c r="AD51" s="14" t="e">
        <f>VLOOKUP(A:A,[1]TDSheet!$A:$AD,30,0)</f>
        <v>#N/A</v>
      </c>
      <c r="AE51" s="14">
        <f t="shared" si="13"/>
        <v>0</v>
      </c>
      <c r="AF51" s="14">
        <f t="shared" si="14"/>
        <v>0</v>
      </c>
      <c r="AG51" s="14"/>
      <c r="AH51" s="14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1240</v>
      </c>
      <c r="D52" s="8">
        <v>2449</v>
      </c>
      <c r="E52" s="8">
        <v>1698</v>
      </c>
      <c r="F52" s="8">
        <v>1958</v>
      </c>
      <c r="G52" s="1">
        <f>VLOOKUP(A:A,[1]TDSheet!$A:$G,7,0)</f>
        <v>0.3</v>
      </c>
      <c r="H52" s="1">
        <f>VLOOKUP(A:A,[1]TDSheet!$A:$H,8,0)</f>
        <v>60</v>
      </c>
      <c r="I52" s="14">
        <f>VLOOKUP(A:A,[2]TDSheet!$A:$F,6,0)</f>
        <v>1731</v>
      </c>
      <c r="J52" s="14">
        <f t="shared" si="9"/>
        <v>-33</v>
      </c>
      <c r="K52" s="14">
        <f>VLOOKUP(A:A,[1]TDSheet!$A:$M,13,0)</f>
        <v>0</v>
      </c>
      <c r="L52" s="14">
        <f>VLOOKUP(A:A,[1]TDSheet!$A:$Q,17,0)</f>
        <v>0</v>
      </c>
      <c r="M52" s="14">
        <f>VLOOKUP(A:A,[1]TDSheet!$A:$R,18,0)</f>
        <v>200</v>
      </c>
      <c r="N52" s="14">
        <f>VLOOKUP(A:A,[1]TDSheet!$A:$T,20,0)</f>
        <v>160</v>
      </c>
      <c r="O52" s="14"/>
      <c r="P52" s="14"/>
      <c r="Q52" s="14"/>
      <c r="R52" s="16">
        <v>280</v>
      </c>
      <c r="S52" s="14">
        <f t="shared" si="10"/>
        <v>339.6</v>
      </c>
      <c r="T52" s="16"/>
      <c r="U52" s="17">
        <f t="shared" si="11"/>
        <v>7.650176678445229</v>
      </c>
      <c r="V52" s="14">
        <f t="shared" si="12"/>
        <v>5.7656065959952878</v>
      </c>
      <c r="W52" s="14"/>
      <c r="X52" s="14"/>
      <c r="Y52" s="14">
        <f>VLOOKUP(A:A,[1]TDSheet!$A:$Z,26,0)</f>
        <v>334.2</v>
      </c>
      <c r="Z52" s="14">
        <f>VLOOKUP(A:A,[1]TDSheet!$A:$AA,27,0)</f>
        <v>392.6</v>
      </c>
      <c r="AA52" s="14">
        <f>VLOOKUP(A:A,[1]TDSheet!$A:$S,19,0)</f>
        <v>341.4</v>
      </c>
      <c r="AB52" s="14">
        <f>VLOOKUP(A:A,[3]TDSheet!$A:$D,4,0)</f>
        <v>358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84</v>
      </c>
      <c r="AF52" s="14">
        <f t="shared" si="14"/>
        <v>0</v>
      </c>
      <c r="AG52" s="14"/>
      <c r="AH52" s="14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80</v>
      </c>
      <c r="D53" s="8">
        <v>427</v>
      </c>
      <c r="E53" s="8">
        <v>199</v>
      </c>
      <c r="F53" s="8">
        <v>269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251</v>
      </c>
      <c r="J53" s="14">
        <f t="shared" si="9"/>
        <v>-52</v>
      </c>
      <c r="K53" s="14">
        <f>VLOOKUP(A:A,[1]TDSheet!$A:$M,13,0)</f>
        <v>0</v>
      </c>
      <c r="L53" s="14">
        <f>VLOOKUP(A:A,[1]TDSheet!$A:$Q,17,0)</f>
        <v>0</v>
      </c>
      <c r="M53" s="14">
        <f>VLOOKUP(A:A,[1]TDSheet!$A:$R,18,0)</f>
        <v>0</v>
      </c>
      <c r="N53" s="14">
        <f>VLOOKUP(A:A,[1]TDSheet!$A:$T,20,0)</f>
        <v>60</v>
      </c>
      <c r="O53" s="14"/>
      <c r="P53" s="14"/>
      <c r="Q53" s="14"/>
      <c r="R53" s="16"/>
      <c r="S53" s="14">
        <f t="shared" si="10"/>
        <v>39.799999999999997</v>
      </c>
      <c r="T53" s="16"/>
      <c r="U53" s="17">
        <f t="shared" si="11"/>
        <v>8.2663316582914579</v>
      </c>
      <c r="V53" s="14">
        <f t="shared" si="12"/>
        <v>6.758793969849247</v>
      </c>
      <c r="W53" s="14"/>
      <c r="X53" s="14"/>
      <c r="Y53" s="14">
        <f>VLOOKUP(A:A,[1]TDSheet!$A:$Z,26,0)</f>
        <v>31.6</v>
      </c>
      <c r="Z53" s="14">
        <f>VLOOKUP(A:A,[1]TDSheet!$A:$AA,27,0)</f>
        <v>42.6</v>
      </c>
      <c r="AA53" s="14">
        <f>VLOOKUP(A:A,[1]TDSheet!$A:$S,19,0)</f>
        <v>41.4</v>
      </c>
      <c r="AB53" s="14">
        <f>VLOOKUP(A:A,[3]TDSheet!$A:$D,4,0)</f>
        <v>35</v>
      </c>
      <c r="AC53" s="14" t="e">
        <f>VLOOKUP(A:A,[1]TDSheet!$A:$AC,29,0)</f>
        <v>#N/A</v>
      </c>
      <c r="AD53" s="14" t="e">
        <f>VLOOKUP(A:A,[1]TDSheet!$A:$AD,30,0)</f>
        <v>#N/A</v>
      </c>
      <c r="AE53" s="14">
        <f t="shared" si="13"/>
        <v>0</v>
      </c>
      <c r="AF53" s="14">
        <f t="shared" si="14"/>
        <v>0</v>
      </c>
      <c r="AG53" s="14"/>
      <c r="AH53" s="14"/>
    </row>
    <row r="54" spans="1:34" s="1" customFormat="1" ht="11.1" customHeight="1" outlineLevel="1" x14ac:dyDescent="0.2">
      <c r="A54" s="7" t="s">
        <v>55</v>
      </c>
      <c r="B54" s="7" t="s">
        <v>8</v>
      </c>
      <c r="C54" s="8">
        <v>1139</v>
      </c>
      <c r="D54" s="8">
        <v>2717</v>
      </c>
      <c r="E54" s="8">
        <v>1921</v>
      </c>
      <c r="F54" s="8">
        <v>1881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1962</v>
      </c>
      <c r="J54" s="14">
        <f t="shared" si="9"/>
        <v>-41</v>
      </c>
      <c r="K54" s="14">
        <f>VLOOKUP(A:A,[1]TDSheet!$A:$M,13,0)</f>
        <v>140</v>
      </c>
      <c r="L54" s="14">
        <f>VLOOKUP(A:A,[1]TDSheet!$A:$Q,17,0)</f>
        <v>0</v>
      </c>
      <c r="M54" s="14">
        <f>VLOOKUP(A:A,[1]TDSheet!$A:$R,18,0)</f>
        <v>280</v>
      </c>
      <c r="N54" s="14">
        <f>VLOOKUP(A:A,[1]TDSheet!$A:$T,20,0)</f>
        <v>420</v>
      </c>
      <c r="O54" s="14"/>
      <c r="P54" s="14"/>
      <c r="Q54" s="14"/>
      <c r="R54" s="16">
        <v>280</v>
      </c>
      <c r="S54" s="14">
        <f t="shared" si="10"/>
        <v>384.2</v>
      </c>
      <c r="T54" s="16"/>
      <c r="U54" s="17">
        <f t="shared" si="11"/>
        <v>7.811035918792296</v>
      </c>
      <c r="V54" s="14">
        <f t="shared" si="12"/>
        <v>4.8958875585632482</v>
      </c>
      <c r="W54" s="14"/>
      <c r="X54" s="14"/>
      <c r="Y54" s="14">
        <f>VLOOKUP(A:A,[1]TDSheet!$A:$Z,26,0)</f>
        <v>330.6</v>
      </c>
      <c r="Z54" s="14">
        <f>VLOOKUP(A:A,[1]TDSheet!$A:$AA,27,0)</f>
        <v>397.6</v>
      </c>
      <c r="AA54" s="14">
        <f>VLOOKUP(A:A,[1]TDSheet!$A:$S,19,0)</f>
        <v>380.2</v>
      </c>
      <c r="AB54" s="14">
        <f>VLOOKUP(A:A,[3]TDSheet!$A:$D,4,0)</f>
        <v>272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28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1415</v>
      </c>
      <c r="D55" s="8">
        <v>1601</v>
      </c>
      <c r="E55" s="8">
        <v>1674</v>
      </c>
      <c r="F55" s="8">
        <v>1301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1716</v>
      </c>
      <c r="J55" s="14">
        <f t="shared" si="9"/>
        <v>-42</v>
      </c>
      <c r="K55" s="14">
        <f>VLOOKUP(A:A,[1]TDSheet!$A:$M,13,0)</f>
        <v>280</v>
      </c>
      <c r="L55" s="14">
        <f>VLOOKUP(A:A,[1]TDSheet!$A:$Q,17,0)</f>
        <v>140</v>
      </c>
      <c r="M55" s="14">
        <f>VLOOKUP(A:A,[1]TDSheet!$A:$R,18,0)</f>
        <v>280</v>
      </c>
      <c r="N55" s="14">
        <f>VLOOKUP(A:A,[1]TDSheet!$A:$T,20,0)</f>
        <v>420</v>
      </c>
      <c r="O55" s="14"/>
      <c r="P55" s="14"/>
      <c r="Q55" s="14"/>
      <c r="R55" s="16">
        <v>140</v>
      </c>
      <c r="S55" s="14">
        <f t="shared" si="10"/>
        <v>334.8</v>
      </c>
      <c r="T55" s="16"/>
      <c r="U55" s="17">
        <f t="shared" si="11"/>
        <v>7.6493428912783745</v>
      </c>
      <c r="V55" s="14">
        <f t="shared" si="12"/>
        <v>3.8859020310633214</v>
      </c>
      <c r="W55" s="14"/>
      <c r="X55" s="14"/>
      <c r="Y55" s="14">
        <f>VLOOKUP(A:A,[1]TDSheet!$A:$Z,26,0)</f>
        <v>315</v>
      </c>
      <c r="Z55" s="14">
        <f>VLOOKUP(A:A,[1]TDSheet!$A:$AA,27,0)</f>
        <v>310.60000000000002</v>
      </c>
      <c r="AA55" s="14">
        <f>VLOOKUP(A:A,[1]TDSheet!$A:$S,19,0)</f>
        <v>334</v>
      </c>
      <c r="AB55" s="14">
        <f>VLOOKUP(A:A,[3]TDSheet!$A:$D,4,0)</f>
        <v>239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3"/>
        <v>14</v>
      </c>
      <c r="AF55" s="14">
        <f t="shared" si="14"/>
        <v>0</v>
      </c>
      <c r="AG55" s="14"/>
      <c r="AH55" s="14"/>
    </row>
    <row r="56" spans="1:34" s="1" customFormat="1" ht="11.1" customHeight="1" outlineLevel="1" x14ac:dyDescent="0.2">
      <c r="A56" s="7" t="s">
        <v>57</v>
      </c>
      <c r="B56" s="7" t="s">
        <v>8</v>
      </c>
      <c r="C56" s="8">
        <v>51</v>
      </c>
      <c r="D56" s="8">
        <v>388</v>
      </c>
      <c r="E56" s="8">
        <v>167</v>
      </c>
      <c r="F56" s="8">
        <v>251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185</v>
      </c>
      <c r="J56" s="14">
        <f t="shared" si="9"/>
        <v>-18</v>
      </c>
      <c r="K56" s="14">
        <f>VLOOKUP(A:A,[1]TDSheet!$A:$M,13,0)</f>
        <v>0</v>
      </c>
      <c r="L56" s="14">
        <f>VLOOKUP(A:A,[1]TDSheet!$A:$Q,17,0)</f>
        <v>0</v>
      </c>
      <c r="M56" s="14">
        <f>VLOOKUP(A:A,[1]TDSheet!$A:$R,18,0)</f>
        <v>0</v>
      </c>
      <c r="N56" s="14">
        <f>VLOOKUP(A:A,[1]TDSheet!$A:$T,20,0)</f>
        <v>0</v>
      </c>
      <c r="O56" s="14"/>
      <c r="P56" s="14"/>
      <c r="Q56" s="14"/>
      <c r="R56" s="16"/>
      <c r="S56" s="14">
        <f t="shared" si="10"/>
        <v>33.4</v>
      </c>
      <c r="T56" s="16"/>
      <c r="U56" s="17">
        <f t="shared" si="11"/>
        <v>7.5149700598802402</v>
      </c>
      <c r="V56" s="14">
        <f t="shared" si="12"/>
        <v>7.5149700598802402</v>
      </c>
      <c r="W56" s="14"/>
      <c r="X56" s="14"/>
      <c r="Y56" s="14">
        <f>VLOOKUP(A:A,[1]TDSheet!$A:$Z,26,0)</f>
        <v>32.799999999999997</v>
      </c>
      <c r="Z56" s="14">
        <f>VLOOKUP(A:A,[1]TDSheet!$A:$AA,27,0)</f>
        <v>48.6</v>
      </c>
      <c r="AA56" s="14">
        <f>VLOOKUP(A:A,[1]TDSheet!$A:$S,19,0)</f>
        <v>34.799999999999997</v>
      </c>
      <c r="AB56" s="14">
        <f>VLOOKUP(A:A,[3]TDSheet!$A:$D,4,0)</f>
        <v>36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3"/>
        <v>0</v>
      </c>
      <c r="AF56" s="14">
        <f t="shared" si="14"/>
        <v>0</v>
      </c>
      <c r="AG56" s="14"/>
      <c r="AH56" s="14"/>
    </row>
    <row r="57" spans="1:34" s="1" customFormat="1" ht="11.1" customHeight="1" outlineLevel="1" x14ac:dyDescent="0.2">
      <c r="A57" s="7" t="s">
        <v>58</v>
      </c>
      <c r="B57" s="7" t="s">
        <v>9</v>
      </c>
      <c r="C57" s="8">
        <v>40.685000000000002</v>
      </c>
      <c r="D57" s="8">
        <v>117.685</v>
      </c>
      <c r="E57" s="8">
        <v>103.01300000000001</v>
      </c>
      <c r="F57" s="8">
        <v>52.887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112.925</v>
      </c>
      <c r="J57" s="14">
        <f t="shared" si="9"/>
        <v>-9.9119999999999919</v>
      </c>
      <c r="K57" s="14">
        <f>VLOOKUP(A:A,[1]TDSheet!$A:$M,13,0)</f>
        <v>0</v>
      </c>
      <c r="L57" s="14">
        <f>VLOOKUP(A:A,[1]TDSheet!$A:$Q,17,0)</f>
        <v>40</v>
      </c>
      <c r="M57" s="14">
        <f>VLOOKUP(A:A,[1]TDSheet!$A:$R,18,0)</f>
        <v>10</v>
      </c>
      <c r="N57" s="14">
        <f>VLOOKUP(A:A,[1]TDSheet!$A:$T,20,0)</f>
        <v>20</v>
      </c>
      <c r="O57" s="14"/>
      <c r="P57" s="14"/>
      <c r="Q57" s="14"/>
      <c r="R57" s="16">
        <v>30</v>
      </c>
      <c r="S57" s="14">
        <f t="shared" si="10"/>
        <v>20.602600000000002</v>
      </c>
      <c r="T57" s="16"/>
      <c r="U57" s="17">
        <f t="shared" si="11"/>
        <v>7.4207624280430613</v>
      </c>
      <c r="V57" s="14">
        <f t="shared" si="12"/>
        <v>2.567006106025453</v>
      </c>
      <c r="W57" s="14"/>
      <c r="X57" s="14"/>
      <c r="Y57" s="14">
        <f>VLOOKUP(A:A,[1]TDSheet!$A:$Z,26,0)</f>
        <v>11.839</v>
      </c>
      <c r="Z57" s="14">
        <f>VLOOKUP(A:A,[1]TDSheet!$A:$AA,27,0)</f>
        <v>13.787600000000001</v>
      </c>
      <c r="AA57" s="14">
        <f>VLOOKUP(A:A,[1]TDSheet!$A:$S,19,0)</f>
        <v>18.894600000000001</v>
      </c>
      <c r="AB57" s="14">
        <f>VLOOKUP(A:A,[3]TDSheet!$A:$D,4,0)</f>
        <v>20.774999999999999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30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59</v>
      </c>
      <c r="B58" s="7" t="s">
        <v>8</v>
      </c>
      <c r="C58" s="8">
        <v>121</v>
      </c>
      <c r="D58" s="8">
        <v>306</v>
      </c>
      <c r="E58" s="8">
        <v>267</v>
      </c>
      <c r="F58" s="8">
        <v>142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283</v>
      </c>
      <c r="J58" s="14">
        <f t="shared" si="9"/>
        <v>-16</v>
      </c>
      <c r="K58" s="14">
        <f>VLOOKUP(A:A,[1]TDSheet!$A:$M,13,0)</f>
        <v>40</v>
      </c>
      <c r="L58" s="14">
        <f>VLOOKUP(A:A,[1]TDSheet!$A:$Q,17,0)</f>
        <v>40</v>
      </c>
      <c r="M58" s="14">
        <f>VLOOKUP(A:A,[1]TDSheet!$A:$R,18,0)</f>
        <v>40</v>
      </c>
      <c r="N58" s="14">
        <f>VLOOKUP(A:A,[1]TDSheet!$A:$T,20,0)</f>
        <v>40</v>
      </c>
      <c r="O58" s="14"/>
      <c r="P58" s="14"/>
      <c r="Q58" s="14"/>
      <c r="R58" s="16">
        <v>120</v>
      </c>
      <c r="S58" s="14">
        <f t="shared" si="10"/>
        <v>53.4</v>
      </c>
      <c r="T58" s="16"/>
      <c r="U58" s="17">
        <f t="shared" si="11"/>
        <v>7.9026217228464422</v>
      </c>
      <c r="V58" s="14">
        <f t="shared" si="12"/>
        <v>2.6591760299625471</v>
      </c>
      <c r="W58" s="14"/>
      <c r="X58" s="14"/>
      <c r="Y58" s="14">
        <f>VLOOKUP(A:A,[1]TDSheet!$A:$Z,26,0)</f>
        <v>36.4</v>
      </c>
      <c r="Z58" s="14">
        <f>VLOOKUP(A:A,[1]TDSheet!$A:$AA,27,0)</f>
        <v>45</v>
      </c>
      <c r="AA58" s="14">
        <f>VLOOKUP(A:A,[1]TDSheet!$A:$S,19,0)</f>
        <v>46.4</v>
      </c>
      <c r="AB58" s="14">
        <f>VLOOKUP(A:A,[3]TDSheet!$A:$D,4,0)</f>
        <v>61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3"/>
        <v>36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121</v>
      </c>
      <c r="D59" s="8">
        <v>1158</v>
      </c>
      <c r="E59" s="8">
        <v>717</v>
      </c>
      <c r="F59" s="8">
        <v>542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733</v>
      </c>
      <c r="J59" s="14">
        <f t="shared" si="9"/>
        <v>-16</v>
      </c>
      <c r="K59" s="14">
        <f>VLOOKUP(A:A,[1]TDSheet!$A:$M,13,0)</f>
        <v>0</v>
      </c>
      <c r="L59" s="14">
        <f>VLOOKUP(A:A,[1]TDSheet!$A:$Q,17,0)</f>
        <v>210</v>
      </c>
      <c r="M59" s="14">
        <f>VLOOKUP(A:A,[1]TDSheet!$A:$R,18,0)</f>
        <v>120</v>
      </c>
      <c r="N59" s="14">
        <f>VLOOKUP(A:A,[1]TDSheet!$A:$T,20,0)</f>
        <v>102</v>
      </c>
      <c r="O59" s="14"/>
      <c r="P59" s="14"/>
      <c r="Q59" s="14"/>
      <c r="R59" s="16">
        <v>120</v>
      </c>
      <c r="S59" s="14">
        <f t="shared" si="10"/>
        <v>143.4</v>
      </c>
      <c r="T59" s="16"/>
      <c r="U59" s="17">
        <f t="shared" si="11"/>
        <v>7.6290097629009761</v>
      </c>
      <c r="V59" s="14">
        <f t="shared" si="12"/>
        <v>3.7796373779637378</v>
      </c>
      <c r="W59" s="14"/>
      <c r="X59" s="14"/>
      <c r="Y59" s="14">
        <f>VLOOKUP(A:A,[1]TDSheet!$A:$Z,26,0)</f>
        <v>75.2</v>
      </c>
      <c r="Z59" s="14">
        <f>VLOOKUP(A:A,[1]TDSheet!$A:$AA,27,0)</f>
        <v>112.2</v>
      </c>
      <c r="AA59" s="14">
        <f>VLOOKUP(A:A,[1]TDSheet!$A:$S,19,0)</f>
        <v>142.4</v>
      </c>
      <c r="AB59" s="14">
        <f>VLOOKUP(A:A,[3]TDSheet!$A:$D,4,0)</f>
        <v>97</v>
      </c>
      <c r="AC59" s="14" t="str">
        <f>VLOOKUP(A:A,[1]TDSheet!$A:$AC,29,0)</f>
        <v>костик</v>
      </c>
      <c r="AD59" s="14" t="str">
        <f>VLOOKUP(A:A,[1]TDSheet!$A:$AD,30,0)</f>
        <v>костик</v>
      </c>
      <c r="AE59" s="14">
        <f t="shared" si="13"/>
        <v>36</v>
      </c>
      <c r="AF59" s="14">
        <f t="shared" si="14"/>
        <v>0</v>
      </c>
      <c r="AG59" s="14"/>
      <c r="AH59" s="14"/>
    </row>
    <row r="60" spans="1:34" s="1" customFormat="1" ht="11.1" customHeight="1" outlineLevel="1" x14ac:dyDescent="0.2">
      <c r="A60" s="7" t="s">
        <v>61</v>
      </c>
      <c r="B60" s="7" t="s">
        <v>9</v>
      </c>
      <c r="C60" s="8">
        <v>469.863</v>
      </c>
      <c r="D60" s="8">
        <v>709.93899999999996</v>
      </c>
      <c r="E60" s="8">
        <v>526.31600000000003</v>
      </c>
      <c r="F60" s="8">
        <v>438.28699999999998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530.6</v>
      </c>
      <c r="J60" s="14">
        <f t="shared" si="9"/>
        <v>-4.2839999999999918</v>
      </c>
      <c r="K60" s="14">
        <f>VLOOKUP(A:A,[1]TDSheet!$A:$M,13,0)</f>
        <v>50</v>
      </c>
      <c r="L60" s="14">
        <f>VLOOKUP(A:A,[1]TDSheet!$A:$Q,17,0)</f>
        <v>70</v>
      </c>
      <c r="M60" s="14">
        <f>VLOOKUP(A:A,[1]TDSheet!$A:$R,18,0)</f>
        <v>80</v>
      </c>
      <c r="N60" s="14">
        <f>VLOOKUP(A:A,[1]TDSheet!$A:$T,20,0)</f>
        <v>120</v>
      </c>
      <c r="O60" s="14"/>
      <c r="P60" s="14"/>
      <c r="Q60" s="14"/>
      <c r="R60" s="16">
        <v>50</v>
      </c>
      <c r="S60" s="14">
        <f t="shared" si="10"/>
        <v>105.26320000000001</v>
      </c>
      <c r="T60" s="16"/>
      <c r="U60" s="17">
        <f t="shared" si="11"/>
        <v>7.6787234285106285</v>
      </c>
      <c r="V60" s="14">
        <f t="shared" si="12"/>
        <v>4.1637248345100657</v>
      </c>
      <c r="W60" s="14"/>
      <c r="X60" s="14"/>
      <c r="Y60" s="14">
        <f>VLOOKUP(A:A,[1]TDSheet!$A:$Z,26,0)</f>
        <v>106.75619999999999</v>
      </c>
      <c r="Z60" s="14">
        <f>VLOOKUP(A:A,[1]TDSheet!$A:$AA,27,0)</f>
        <v>102.755</v>
      </c>
      <c r="AA60" s="14">
        <f>VLOOKUP(A:A,[1]TDSheet!$A:$S,19,0)</f>
        <v>106.94300000000001</v>
      </c>
      <c r="AB60" s="14">
        <f>VLOOKUP(A:A,[3]TDSheet!$A:$D,4,0)</f>
        <v>81.991</v>
      </c>
      <c r="AC60" s="14">
        <f>VLOOKUP(A:A,[1]TDSheet!$A:$AC,29,0)</f>
        <v>0</v>
      </c>
      <c r="AD60" s="14">
        <f>VLOOKUP(A:A,[1]TDSheet!$A:$AD,30,0)</f>
        <v>0</v>
      </c>
      <c r="AE60" s="14">
        <f t="shared" si="13"/>
        <v>50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71</v>
      </c>
      <c r="D61" s="8">
        <v>537</v>
      </c>
      <c r="E61" s="8">
        <v>274</v>
      </c>
      <c r="F61" s="8">
        <v>307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301</v>
      </c>
      <c r="J61" s="14">
        <f t="shared" si="9"/>
        <v>-27</v>
      </c>
      <c r="K61" s="14">
        <f>VLOOKUP(A:A,[1]TDSheet!$A:$M,13,0)</f>
        <v>40</v>
      </c>
      <c r="L61" s="14">
        <f>VLOOKUP(A:A,[1]TDSheet!$A:$Q,17,0)</f>
        <v>40</v>
      </c>
      <c r="M61" s="14">
        <f>VLOOKUP(A:A,[1]TDSheet!$A:$R,18,0)</f>
        <v>40</v>
      </c>
      <c r="N61" s="14">
        <f>VLOOKUP(A:A,[1]TDSheet!$A:$T,20,0)</f>
        <v>60</v>
      </c>
      <c r="O61" s="14"/>
      <c r="P61" s="14"/>
      <c r="Q61" s="14"/>
      <c r="R61" s="16"/>
      <c r="S61" s="14">
        <f t="shared" si="10"/>
        <v>54.8</v>
      </c>
      <c r="T61" s="16"/>
      <c r="U61" s="17">
        <f t="shared" si="11"/>
        <v>8.8868613138686143</v>
      </c>
      <c r="V61" s="14">
        <f t="shared" si="12"/>
        <v>5.6021897810218979</v>
      </c>
      <c r="W61" s="14"/>
      <c r="X61" s="14"/>
      <c r="Y61" s="14">
        <f>VLOOKUP(A:A,[1]TDSheet!$A:$Z,26,0)</f>
        <v>42.2</v>
      </c>
      <c r="Z61" s="14">
        <f>VLOOKUP(A:A,[1]TDSheet!$A:$AA,27,0)</f>
        <v>65.2</v>
      </c>
      <c r="AA61" s="14">
        <f>VLOOKUP(A:A,[1]TDSheet!$A:$S,19,0)</f>
        <v>61</v>
      </c>
      <c r="AB61" s="14">
        <f>VLOOKUP(A:A,[3]TDSheet!$A:$D,4,0)</f>
        <v>20</v>
      </c>
      <c r="AC61" s="14">
        <f>VLOOKUP(A:A,[1]TDSheet!$A:$AC,29,0)</f>
        <v>0</v>
      </c>
      <c r="AD61" s="14">
        <f>VLOOKUP(A:A,[1]TDSheet!$A:$AD,30,0)</f>
        <v>0</v>
      </c>
      <c r="AE61" s="14">
        <f t="shared" si="13"/>
        <v>0</v>
      </c>
      <c r="AF61" s="14">
        <f t="shared" si="14"/>
        <v>0</v>
      </c>
      <c r="AG61" s="14"/>
      <c r="AH61" s="14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1328</v>
      </c>
      <c r="D62" s="8">
        <v>1320</v>
      </c>
      <c r="E62" s="8">
        <v>1396</v>
      </c>
      <c r="F62" s="8">
        <v>1215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1432</v>
      </c>
      <c r="J62" s="14">
        <f t="shared" si="9"/>
        <v>-36</v>
      </c>
      <c r="K62" s="14">
        <f>VLOOKUP(A:A,[1]TDSheet!$A:$M,13,0)</f>
        <v>400</v>
      </c>
      <c r="L62" s="14">
        <f>VLOOKUP(A:A,[1]TDSheet!$A:$Q,17,0)</f>
        <v>0</v>
      </c>
      <c r="M62" s="14">
        <f>VLOOKUP(A:A,[1]TDSheet!$A:$R,18,0)</f>
        <v>80</v>
      </c>
      <c r="N62" s="14">
        <f>VLOOKUP(A:A,[1]TDSheet!$A:$T,20,0)</f>
        <v>280</v>
      </c>
      <c r="O62" s="14"/>
      <c r="P62" s="14"/>
      <c r="Q62" s="14"/>
      <c r="R62" s="16">
        <v>200</v>
      </c>
      <c r="S62" s="14">
        <f t="shared" si="10"/>
        <v>279.2</v>
      </c>
      <c r="T62" s="16"/>
      <c r="U62" s="17">
        <f t="shared" si="11"/>
        <v>7.7901146131805161</v>
      </c>
      <c r="V62" s="14">
        <f t="shared" si="12"/>
        <v>4.3517191977077365</v>
      </c>
      <c r="W62" s="14"/>
      <c r="X62" s="14"/>
      <c r="Y62" s="14">
        <f>VLOOKUP(A:A,[1]TDSheet!$A:$Z,26,0)</f>
        <v>296.60000000000002</v>
      </c>
      <c r="Z62" s="14">
        <f>VLOOKUP(A:A,[1]TDSheet!$A:$AA,27,0)</f>
        <v>301.60000000000002</v>
      </c>
      <c r="AA62" s="14">
        <f>VLOOKUP(A:A,[1]TDSheet!$A:$S,19,0)</f>
        <v>281.2</v>
      </c>
      <c r="AB62" s="14">
        <f>VLOOKUP(A:A,[3]TDSheet!$A:$D,4,0)</f>
        <v>214</v>
      </c>
      <c r="AC62" s="14">
        <f>VLOOKUP(A:A,[1]TDSheet!$A:$AC,29,0)</f>
        <v>0</v>
      </c>
      <c r="AD62" s="14">
        <f>VLOOKUP(A:A,[1]TDSheet!$A:$AD,30,0)</f>
        <v>0</v>
      </c>
      <c r="AE62" s="14">
        <f t="shared" si="13"/>
        <v>56.000000000000007</v>
      </c>
      <c r="AF62" s="14">
        <f t="shared" si="14"/>
        <v>0</v>
      </c>
      <c r="AG62" s="14"/>
      <c r="AH62" s="14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2854</v>
      </c>
      <c r="D63" s="8">
        <v>3474</v>
      </c>
      <c r="E63" s="8">
        <v>3317</v>
      </c>
      <c r="F63" s="8">
        <v>2938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3374</v>
      </c>
      <c r="J63" s="14">
        <f t="shared" si="9"/>
        <v>-57</v>
      </c>
      <c r="K63" s="14">
        <f>VLOOKUP(A:A,[1]TDSheet!$A:$M,13,0)</f>
        <v>200</v>
      </c>
      <c r="L63" s="14">
        <f>VLOOKUP(A:A,[1]TDSheet!$A:$Q,17,0)</f>
        <v>400</v>
      </c>
      <c r="M63" s="14">
        <f>VLOOKUP(A:A,[1]TDSheet!$A:$R,18,0)</f>
        <v>480</v>
      </c>
      <c r="N63" s="14">
        <f>VLOOKUP(A:A,[1]TDSheet!$A:$T,20,0)</f>
        <v>800</v>
      </c>
      <c r="O63" s="14"/>
      <c r="P63" s="14"/>
      <c r="Q63" s="14"/>
      <c r="R63" s="16">
        <v>200</v>
      </c>
      <c r="S63" s="14">
        <f t="shared" si="10"/>
        <v>663.4</v>
      </c>
      <c r="T63" s="16"/>
      <c r="U63" s="17">
        <f t="shared" si="11"/>
        <v>7.5640639131745555</v>
      </c>
      <c r="V63" s="14">
        <f t="shared" si="12"/>
        <v>4.428700633102201</v>
      </c>
      <c r="W63" s="14"/>
      <c r="X63" s="14"/>
      <c r="Y63" s="14">
        <f>VLOOKUP(A:A,[1]TDSheet!$A:$Z,26,0)</f>
        <v>669.2</v>
      </c>
      <c r="Z63" s="14">
        <f>VLOOKUP(A:A,[1]TDSheet!$A:$AA,27,0)</f>
        <v>676.4</v>
      </c>
      <c r="AA63" s="14">
        <f>VLOOKUP(A:A,[1]TDSheet!$A:$S,19,0)</f>
        <v>675.6</v>
      </c>
      <c r="AB63" s="14">
        <f>VLOOKUP(A:A,[3]TDSheet!$A:$D,4,0)</f>
        <v>484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3"/>
        <v>70</v>
      </c>
      <c r="AF63" s="14">
        <f t="shared" si="14"/>
        <v>0</v>
      </c>
      <c r="AG63" s="14"/>
      <c r="AH63" s="14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3604</v>
      </c>
      <c r="D64" s="8">
        <v>1665</v>
      </c>
      <c r="E64" s="8">
        <v>2867</v>
      </c>
      <c r="F64" s="8">
        <v>2345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2908</v>
      </c>
      <c r="J64" s="14">
        <f t="shared" si="9"/>
        <v>-41</v>
      </c>
      <c r="K64" s="14">
        <f>VLOOKUP(A:A,[1]TDSheet!$A:$M,13,0)</f>
        <v>200</v>
      </c>
      <c r="L64" s="14">
        <f>VLOOKUP(A:A,[1]TDSheet!$A:$Q,17,0)</f>
        <v>400</v>
      </c>
      <c r="M64" s="14">
        <f>VLOOKUP(A:A,[1]TDSheet!$A:$R,18,0)</f>
        <v>480</v>
      </c>
      <c r="N64" s="14">
        <f>VLOOKUP(A:A,[1]TDSheet!$A:$T,20,0)</f>
        <v>600</v>
      </c>
      <c r="O64" s="14"/>
      <c r="P64" s="14"/>
      <c r="Q64" s="14"/>
      <c r="R64" s="16">
        <v>400</v>
      </c>
      <c r="S64" s="14">
        <f t="shared" si="10"/>
        <v>573.4</v>
      </c>
      <c r="T64" s="16"/>
      <c r="U64" s="17">
        <f t="shared" si="11"/>
        <v>7.7171259155912102</v>
      </c>
      <c r="V64" s="14">
        <f t="shared" si="12"/>
        <v>4.0896407394489014</v>
      </c>
      <c r="W64" s="14"/>
      <c r="X64" s="14"/>
      <c r="Y64" s="14">
        <f>VLOOKUP(A:A,[1]TDSheet!$A:$Z,26,0)</f>
        <v>677.2</v>
      </c>
      <c r="Z64" s="14">
        <f>VLOOKUP(A:A,[1]TDSheet!$A:$AA,27,0)</f>
        <v>591</v>
      </c>
      <c r="AA64" s="14">
        <f>VLOOKUP(A:A,[1]TDSheet!$A:$S,19,0)</f>
        <v>560.20000000000005</v>
      </c>
      <c r="AB64" s="14">
        <f>VLOOKUP(A:A,[3]TDSheet!$A:$D,4,0)</f>
        <v>386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3"/>
        <v>112.00000000000001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2379</v>
      </c>
      <c r="D65" s="8">
        <v>6345</v>
      </c>
      <c r="E65" s="8">
        <v>4253</v>
      </c>
      <c r="F65" s="8">
        <v>4392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4307</v>
      </c>
      <c r="J65" s="14">
        <f t="shared" si="9"/>
        <v>-54</v>
      </c>
      <c r="K65" s="14">
        <f>VLOOKUP(A:A,[1]TDSheet!$A:$M,13,0)</f>
        <v>0</v>
      </c>
      <c r="L65" s="14">
        <f>VLOOKUP(A:A,[1]TDSheet!$A:$Q,17,0)</f>
        <v>0</v>
      </c>
      <c r="M65" s="14">
        <f>VLOOKUP(A:A,[1]TDSheet!$A:$R,18,0)</f>
        <v>800</v>
      </c>
      <c r="N65" s="14">
        <f>VLOOKUP(A:A,[1]TDSheet!$A:$T,20,0)</f>
        <v>880</v>
      </c>
      <c r="O65" s="14"/>
      <c r="P65" s="14"/>
      <c r="Q65" s="14"/>
      <c r="R65" s="16">
        <v>400</v>
      </c>
      <c r="S65" s="14">
        <f t="shared" si="10"/>
        <v>850.6</v>
      </c>
      <c r="T65" s="16"/>
      <c r="U65" s="17">
        <f t="shared" si="11"/>
        <v>7.6087467669880082</v>
      </c>
      <c r="V65" s="14">
        <f t="shared" si="12"/>
        <v>5.1634140606630616</v>
      </c>
      <c r="W65" s="14"/>
      <c r="X65" s="14"/>
      <c r="Y65" s="14">
        <f>VLOOKUP(A:A,[1]TDSheet!$A:$Z,26,0)</f>
        <v>769.8</v>
      </c>
      <c r="Z65" s="14">
        <f>VLOOKUP(A:A,[1]TDSheet!$A:$AA,27,0)</f>
        <v>993.2</v>
      </c>
      <c r="AA65" s="14">
        <f>VLOOKUP(A:A,[1]TDSheet!$A:$S,19,0)</f>
        <v>849.6</v>
      </c>
      <c r="AB65" s="14">
        <f>VLOOKUP(A:A,[3]TDSheet!$A:$D,4,0)</f>
        <v>555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140</v>
      </c>
      <c r="AF65" s="14">
        <f t="shared" si="14"/>
        <v>0</v>
      </c>
      <c r="AG65" s="14"/>
      <c r="AH65" s="14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4147</v>
      </c>
      <c r="D66" s="8">
        <v>6487</v>
      </c>
      <c r="E66" s="8">
        <v>5579</v>
      </c>
      <c r="F66" s="8">
        <v>4940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5655</v>
      </c>
      <c r="J66" s="14">
        <f t="shared" si="9"/>
        <v>-76</v>
      </c>
      <c r="K66" s="14">
        <f>VLOOKUP(A:A,[1]TDSheet!$A:$M,13,0)</f>
        <v>400</v>
      </c>
      <c r="L66" s="14">
        <f>VLOOKUP(A:A,[1]TDSheet!$A:$Q,17,0)</f>
        <v>480</v>
      </c>
      <c r="M66" s="14">
        <f>VLOOKUP(A:A,[1]TDSheet!$A:$R,18,0)</f>
        <v>880</v>
      </c>
      <c r="N66" s="14">
        <f>VLOOKUP(A:A,[1]TDSheet!$A:$T,20,0)</f>
        <v>1200</v>
      </c>
      <c r="O66" s="14"/>
      <c r="P66" s="14"/>
      <c r="Q66" s="14"/>
      <c r="R66" s="16">
        <v>600</v>
      </c>
      <c r="S66" s="14">
        <f t="shared" si="10"/>
        <v>1115.8</v>
      </c>
      <c r="T66" s="16"/>
      <c r="U66" s="17">
        <f t="shared" si="11"/>
        <v>7.6178526617673423</v>
      </c>
      <c r="V66" s="14">
        <f t="shared" si="12"/>
        <v>4.427316723427138</v>
      </c>
      <c r="W66" s="14"/>
      <c r="X66" s="14"/>
      <c r="Y66" s="14">
        <f>VLOOKUP(A:A,[1]TDSheet!$A:$Z,26,0)</f>
        <v>1048</v>
      </c>
      <c r="Z66" s="14">
        <f>VLOOKUP(A:A,[1]TDSheet!$A:$AA,27,0)</f>
        <v>1157</v>
      </c>
      <c r="AA66" s="14">
        <f>VLOOKUP(A:A,[1]TDSheet!$A:$S,19,0)</f>
        <v>1122.2</v>
      </c>
      <c r="AB66" s="14">
        <f>VLOOKUP(A:A,[3]TDSheet!$A:$D,4,0)</f>
        <v>786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3"/>
        <v>210</v>
      </c>
      <c r="AF66" s="14">
        <f t="shared" si="14"/>
        <v>0</v>
      </c>
      <c r="AG66" s="14"/>
      <c r="AH66" s="14"/>
    </row>
    <row r="67" spans="1:34" s="1" customFormat="1" ht="11.1" customHeight="1" outlineLevel="1" x14ac:dyDescent="0.2">
      <c r="A67" s="7" t="s">
        <v>68</v>
      </c>
      <c r="B67" s="7" t="s">
        <v>8</v>
      </c>
      <c r="C67" s="8">
        <v>705</v>
      </c>
      <c r="D67" s="8">
        <v>2416</v>
      </c>
      <c r="E67" s="8">
        <v>1504</v>
      </c>
      <c r="F67" s="8">
        <v>1602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1519</v>
      </c>
      <c r="J67" s="14">
        <f t="shared" si="9"/>
        <v>-15</v>
      </c>
      <c r="K67" s="14">
        <f>VLOOKUP(A:A,[1]TDSheet!$A:$M,13,0)</f>
        <v>0</v>
      </c>
      <c r="L67" s="14">
        <f>VLOOKUP(A:A,[1]TDSheet!$A:$Q,17,0)</f>
        <v>0</v>
      </c>
      <c r="M67" s="14">
        <f>VLOOKUP(A:A,[1]TDSheet!$A:$R,18,0)</f>
        <v>240</v>
      </c>
      <c r="N67" s="14">
        <f>VLOOKUP(A:A,[1]TDSheet!$A:$T,20,0)</f>
        <v>360</v>
      </c>
      <c r="O67" s="14"/>
      <c r="P67" s="14"/>
      <c r="Q67" s="14"/>
      <c r="R67" s="16">
        <v>120</v>
      </c>
      <c r="S67" s="14">
        <f t="shared" si="10"/>
        <v>300.8</v>
      </c>
      <c r="T67" s="16"/>
      <c r="U67" s="17">
        <f t="shared" si="11"/>
        <v>7.7194148936170208</v>
      </c>
      <c r="V67" s="14">
        <f t="shared" si="12"/>
        <v>5.3257978723404253</v>
      </c>
      <c r="W67" s="14"/>
      <c r="X67" s="14"/>
      <c r="Y67" s="14">
        <f>VLOOKUP(A:A,[1]TDSheet!$A:$Z,26,0)</f>
        <v>264.60000000000002</v>
      </c>
      <c r="Z67" s="14">
        <f>VLOOKUP(A:A,[1]TDSheet!$A:$AA,27,0)</f>
        <v>341.6</v>
      </c>
      <c r="AA67" s="14">
        <f>VLOOKUP(A:A,[1]TDSheet!$A:$S,19,0)</f>
        <v>308.2</v>
      </c>
      <c r="AB67" s="14">
        <f>VLOOKUP(A:A,[3]TDSheet!$A:$D,4,0)</f>
        <v>219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3"/>
        <v>49.199999999999996</v>
      </c>
      <c r="AF67" s="14">
        <f t="shared" si="14"/>
        <v>0</v>
      </c>
      <c r="AG67" s="14"/>
      <c r="AH67" s="14"/>
    </row>
    <row r="68" spans="1:34" s="1" customFormat="1" ht="11.1" customHeight="1" outlineLevel="1" x14ac:dyDescent="0.2">
      <c r="A68" s="7" t="s">
        <v>69</v>
      </c>
      <c r="B68" s="7" t="s">
        <v>8</v>
      </c>
      <c r="C68" s="8">
        <v>3527</v>
      </c>
      <c r="D68" s="8">
        <v>10507</v>
      </c>
      <c r="E68" s="19">
        <v>7088</v>
      </c>
      <c r="F68" s="19">
        <v>6096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6962</v>
      </c>
      <c r="J68" s="14">
        <f t="shared" si="9"/>
        <v>126</v>
      </c>
      <c r="K68" s="14">
        <f>VLOOKUP(A:A,[1]TDSheet!$A:$M,13,0)</f>
        <v>600</v>
      </c>
      <c r="L68" s="14">
        <f>VLOOKUP(A:A,[1]TDSheet!$A:$Q,17,0)</f>
        <v>800</v>
      </c>
      <c r="M68" s="14">
        <f>VLOOKUP(A:A,[1]TDSheet!$A:$R,18,0)</f>
        <v>1200</v>
      </c>
      <c r="N68" s="14">
        <f>VLOOKUP(A:A,[1]TDSheet!$A:$T,20,0)</f>
        <v>1600</v>
      </c>
      <c r="O68" s="14"/>
      <c r="P68" s="14"/>
      <c r="Q68" s="14"/>
      <c r="R68" s="16">
        <v>600</v>
      </c>
      <c r="S68" s="14">
        <f t="shared" si="10"/>
        <v>1417.6</v>
      </c>
      <c r="T68" s="16"/>
      <c r="U68" s="17">
        <f t="shared" si="11"/>
        <v>7.6862302483069982</v>
      </c>
      <c r="V68" s="14">
        <f t="shared" si="12"/>
        <v>4.3002257336343117</v>
      </c>
      <c r="W68" s="14"/>
      <c r="X68" s="14"/>
      <c r="Y68" s="14">
        <f>VLOOKUP(A:A,[1]TDSheet!$A:$Z,26,0)</f>
        <v>1317</v>
      </c>
      <c r="Z68" s="14">
        <f>VLOOKUP(A:A,[1]TDSheet!$A:$AA,27,0)</f>
        <v>1471.2</v>
      </c>
      <c r="AA68" s="14">
        <f>VLOOKUP(A:A,[1]TDSheet!$A:$S,19,0)</f>
        <v>1443.4</v>
      </c>
      <c r="AB68" s="14">
        <f>VLOOKUP(A:A,[3]TDSheet!$A:$D,4,0)</f>
        <v>1006</v>
      </c>
      <c r="AC68" s="14" t="str">
        <f>VLOOKUP(A:A,[1]TDSheet!$A:$AC,29,0)</f>
        <v>?</v>
      </c>
      <c r="AD68" s="14" t="str">
        <f>VLOOKUP(A:A,[1]TDSheet!$A:$AD,30,0)</f>
        <v>?</v>
      </c>
      <c r="AE68" s="14">
        <f t="shared" si="13"/>
        <v>245.99999999999997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1136</v>
      </c>
      <c r="D69" s="8">
        <v>7185</v>
      </c>
      <c r="E69" s="8">
        <v>3181</v>
      </c>
      <c r="F69" s="8">
        <v>2859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3409</v>
      </c>
      <c r="J69" s="14">
        <f t="shared" si="9"/>
        <v>-228</v>
      </c>
      <c r="K69" s="14">
        <f>VLOOKUP(A:A,[1]TDSheet!$A:$M,13,0)</f>
        <v>300</v>
      </c>
      <c r="L69" s="14">
        <f>VLOOKUP(A:A,[1]TDSheet!$A:$Q,17,0)</f>
        <v>250</v>
      </c>
      <c r="M69" s="14">
        <f>VLOOKUP(A:A,[1]TDSheet!$A:$R,18,0)</f>
        <v>500</v>
      </c>
      <c r="N69" s="14">
        <f>VLOOKUP(A:A,[1]TDSheet!$A:$T,20,0)</f>
        <v>700</v>
      </c>
      <c r="O69" s="14"/>
      <c r="P69" s="14"/>
      <c r="Q69" s="14"/>
      <c r="R69" s="16">
        <v>300</v>
      </c>
      <c r="S69" s="14">
        <f t="shared" si="10"/>
        <v>636.20000000000005</v>
      </c>
      <c r="T69" s="16"/>
      <c r="U69" s="17">
        <f t="shared" si="11"/>
        <v>7.7161270040867649</v>
      </c>
      <c r="V69" s="14">
        <f t="shared" si="12"/>
        <v>4.4938698522477205</v>
      </c>
      <c r="W69" s="14"/>
      <c r="X69" s="14"/>
      <c r="Y69" s="14">
        <f>VLOOKUP(A:A,[1]TDSheet!$A:$Z,26,0)</f>
        <v>484</v>
      </c>
      <c r="Z69" s="14">
        <f>VLOOKUP(A:A,[1]TDSheet!$A:$AA,27,0)</f>
        <v>711.6</v>
      </c>
      <c r="AA69" s="14">
        <f>VLOOKUP(A:A,[1]TDSheet!$A:$S,19,0)</f>
        <v>637.79999999999995</v>
      </c>
      <c r="AB69" s="14">
        <f>VLOOKUP(A:A,[3]TDSheet!$A:$D,4,0)</f>
        <v>356</v>
      </c>
      <c r="AC69" s="14">
        <f>VLOOKUP(A:A,[1]TDSheet!$A:$AC,29,0)</f>
        <v>0</v>
      </c>
      <c r="AD69" s="14">
        <f>VLOOKUP(A:A,[1]TDSheet!$A:$AD,30,0)</f>
        <v>0</v>
      </c>
      <c r="AE69" s="14">
        <f t="shared" si="13"/>
        <v>122.99999999999999</v>
      </c>
      <c r="AF69" s="14">
        <f t="shared" si="14"/>
        <v>0</v>
      </c>
      <c r="AG69" s="14"/>
      <c r="AH69" s="14"/>
    </row>
    <row r="70" spans="1:34" s="1" customFormat="1" ht="11.1" customHeight="1" outlineLevel="1" x14ac:dyDescent="0.2">
      <c r="A70" s="7" t="s">
        <v>71</v>
      </c>
      <c r="B70" s="7" t="s">
        <v>9</v>
      </c>
      <c r="C70" s="8">
        <v>14.88</v>
      </c>
      <c r="D70" s="8">
        <v>75.372</v>
      </c>
      <c r="E70" s="8">
        <v>31.472000000000001</v>
      </c>
      <c r="F70" s="8">
        <v>34.590000000000003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36</v>
      </c>
      <c r="J70" s="14">
        <f t="shared" si="9"/>
        <v>-4.5279999999999987</v>
      </c>
      <c r="K70" s="14">
        <f>VLOOKUP(A:A,[1]TDSheet!$A:$M,13,0)</f>
        <v>10</v>
      </c>
      <c r="L70" s="14">
        <f>VLOOKUP(A:A,[1]TDSheet!$A:$Q,17,0)</f>
        <v>0</v>
      </c>
      <c r="M70" s="14">
        <f>VLOOKUP(A:A,[1]TDSheet!$A:$R,18,0)</f>
        <v>10</v>
      </c>
      <c r="N70" s="14">
        <f>VLOOKUP(A:A,[1]TDSheet!$A:$T,20,0)</f>
        <v>10</v>
      </c>
      <c r="O70" s="14"/>
      <c r="P70" s="14"/>
      <c r="Q70" s="14"/>
      <c r="R70" s="16"/>
      <c r="S70" s="14">
        <f t="shared" si="10"/>
        <v>6.2944000000000004</v>
      </c>
      <c r="T70" s="16"/>
      <c r="U70" s="17">
        <f t="shared" si="11"/>
        <v>10.26150228774784</v>
      </c>
      <c r="V70" s="14">
        <f t="shared" si="12"/>
        <v>5.4953609557702086</v>
      </c>
      <c r="W70" s="14"/>
      <c r="X70" s="14"/>
      <c r="Y70" s="14">
        <f>VLOOKUP(A:A,[1]TDSheet!$A:$Z,26,0)</f>
        <v>6.8920000000000003</v>
      </c>
      <c r="Z70" s="14">
        <f>VLOOKUP(A:A,[1]TDSheet!$A:$AA,27,0)</f>
        <v>6.867</v>
      </c>
      <c r="AA70" s="14">
        <f>VLOOKUP(A:A,[1]TDSheet!$A:$S,19,0)</f>
        <v>8.1083999999999996</v>
      </c>
      <c r="AB70" s="14">
        <f>VLOOKUP(A:A,[3]TDSheet!$A:$D,4,0)</f>
        <v>2.58</v>
      </c>
      <c r="AC70" s="14" t="str">
        <f>VLOOKUP(A:A,[1]TDSheet!$A:$AC,29,0)</f>
        <v>увел</v>
      </c>
      <c r="AD70" s="20" t="str">
        <f>VLOOKUP(A:A,[1]TDSheet!$A:$AD,30,0)</f>
        <v>увел</v>
      </c>
      <c r="AE70" s="14">
        <f t="shared" si="13"/>
        <v>0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72</v>
      </c>
      <c r="B71" s="7" t="s">
        <v>8</v>
      </c>
      <c r="C71" s="8">
        <v>-8</v>
      </c>
      <c r="D71" s="8">
        <v>1184</v>
      </c>
      <c r="E71" s="8">
        <v>353</v>
      </c>
      <c r="F71" s="8">
        <v>683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361</v>
      </c>
      <c r="J71" s="14">
        <f t="shared" si="9"/>
        <v>-8</v>
      </c>
      <c r="K71" s="14">
        <f>VLOOKUP(A:A,[1]TDSheet!$A:$M,13,0)</f>
        <v>0</v>
      </c>
      <c r="L71" s="14">
        <f>VLOOKUP(A:A,[1]TDSheet!$A:$Q,17,0)</f>
        <v>0</v>
      </c>
      <c r="M71" s="14">
        <f>VLOOKUP(A:A,[1]TDSheet!$A:$R,18,0)</f>
        <v>0</v>
      </c>
      <c r="N71" s="14">
        <f>VLOOKUP(A:A,[1]TDSheet!$A:$T,20,0)</f>
        <v>80</v>
      </c>
      <c r="O71" s="14"/>
      <c r="P71" s="14"/>
      <c r="Q71" s="14"/>
      <c r="R71" s="16"/>
      <c r="S71" s="14">
        <f t="shared" si="10"/>
        <v>70.599999999999994</v>
      </c>
      <c r="T71" s="16"/>
      <c r="U71" s="17">
        <f t="shared" si="11"/>
        <v>10.807365439093486</v>
      </c>
      <c r="V71" s="14">
        <f t="shared" si="12"/>
        <v>9.6742209631728056</v>
      </c>
      <c r="W71" s="14"/>
      <c r="X71" s="14"/>
      <c r="Y71" s="14">
        <f>VLOOKUP(A:A,[1]TDSheet!$A:$Z,26,0)</f>
        <v>48.2</v>
      </c>
      <c r="Z71" s="14">
        <f>VLOOKUP(A:A,[1]TDSheet!$A:$AA,27,0)</f>
        <v>86</v>
      </c>
      <c r="AA71" s="14">
        <f>VLOOKUP(A:A,[1]TDSheet!$A:$S,19,0)</f>
        <v>71.400000000000006</v>
      </c>
      <c r="AB71" s="14">
        <f>VLOOKUP(A:A,[3]TDSheet!$A:$D,4,0)</f>
        <v>50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3"/>
        <v>0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9</v>
      </c>
      <c r="C72" s="8">
        <v>17.887</v>
      </c>
      <c r="D72" s="8">
        <v>50.286999999999999</v>
      </c>
      <c r="E72" s="8">
        <v>12.662000000000001</v>
      </c>
      <c r="F72" s="8">
        <v>51.253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16.448</v>
      </c>
      <c r="J72" s="14">
        <f t="shared" ref="J72:J104" si="15">E72-I72</f>
        <v>-3.7859999999999996</v>
      </c>
      <c r="K72" s="14">
        <f>VLOOKUP(A:A,[1]TDSheet!$A:$M,13,0)</f>
        <v>0</v>
      </c>
      <c r="L72" s="14">
        <f>VLOOKUP(A:A,[1]TDSheet!$A:$Q,17,0)</f>
        <v>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4"/>
      <c r="R72" s="16"/>
      <c r="S72" s="14">
        <f t="shared" ref="S72:S104" si="16">E72/5</f>
        <v>2.5324</v>
      </c>
      <c r="T72" s="16"/>
      <c r="U72" s="17">
        <f t="shared" ref="U72:U104" si="17">(F72+K72+L72+M72+N72+R72+T72)/S72</f>
        <v>20.238903806665615</v>
      </c>
      <c r="V72" s="14">
        <f t="shared" ref="V72:V104" si="18">F72/S72</f>
        <v>20.238903806665615</v>
      </c>
      <c r="W72" s="14"/>
      <c r="X72" s="14"/>
      <c r="Y72" s="14">
        <f>VLOOKUP(A:A,[1]TDSheet!$A:$Z,26,0)</f>
        <v>4.9097999999999997</v>
      </c>
      <c r="Z72" s="14">
        <f>VLOOKUP(A:A,[1]TDSheet!$A:$AA,27,0)</f>
        <v>6.5427999999999997</v>
      </c>
      <c r="AA72" s="14">
        <f>VLOOKUP(A:A,[1]TDSheet!$A:$S,19,0)</f>
        <v>2.3178000000000001</v>
      </c>
      <c r="AB72" s="14">
        <f>VLOOKUP(A:A,[3]TDSheet!$A:$D,4,0)</f>
        <v>0.74099999999999999</v>
      </c>
      <c r="AC72" s="14" t="str">
        <f>VLOOKUP(A:A,[1]TDSheet!$A:$AC,29,0)</f>
        <v>увел</v>
      </c>
      <c r="AD72" s="21" t="str">
        <f>VLOOKUP(A:A,[1]TDSheet!$A:$AD,30,0)</f>
        <v>увел</v>
      </c>
      <c r="AE72" s="14">
        <f t="shared" ref="AE72:AE104" si="19">R72*G72</f>
        <v>0</v>
      </c>
      <c r="AF72" s="14">
        <f t="shared" ref="AF72:AF104" si="20">T72*G72</f>
        <v>0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541</v>
      </c>
      <c r="D73" s="8">
        <v>1285</v>
      </c>
      <c r="E73" s="8">
        <v>827</v>
      </c>
      <c r="F73" s="8">
        <v>977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848</v>
      </c>
      <c r="J73" s="14">
        <f t="shared" si="15"/>
        <v>-21</v>
      </c>
      <c r="K73" s="14">
        <f>VLOOKUP(A:A,[1]TDSheet!$A:$M,13,0)</f>
        <v>0</v>
      </c>
      <c r="L73" s="14">
        <f>VLOOKUP(A:A,[1]TDSheet!$A:$Q,17,0)</f>
        <v>0</v>
      </c>
      <c r="M73" s="14">
        <f>VLOOKUP(A:A,[1]TDSheet!$A:$R,18,0)</f>
        <v>30</v>
      </c>
      <c r="N73" s="14">
        <f>VLOOKUP(A:A,[1]TDSheet!$A:$T,20,0)</f>
        <v>150</v>
      </c>
      <c r="O73" s="14"/>
      <c r="P73" s="14"/>
      <c r="Q73" s="14"/>
      <c r="R73" s="16">
        <v>80</v>
      </c>
      <c r="S73" s="14">
        <f t="shared" si="16"/>
        <v>165.4</v>
      </c>
      <c r="T73" s="16"/>
      <c r="U73" s="17">
        <f t="shared" si="17"/>
        <v>7.4788391777509062</v>
      </c>
      <c r="V73" s="14">
        <f t="shared" si="18"/>
        <v>5.9068923821039903</v>
      </c>
      <c r="W73" s="14"/>
      <c r="X73" s="14"/>
      <c r="Y73" s="14">
        <f>VLOOKUP(A:A,[1]TDSheet!$A:$Z,26,0)</f>
        <v>164.6</v>
      </c>
      <c r="Z73" s="14">
        <f>VLOOKUP(A:A,[1]TDSheet!$A:$AA,27,0)</f>
        <v>191.8</v>
      </c>
      <c r="AA73" s="14">
        <f>VLOOKUP(A:A,[1]TDSheet!$A:$S,19,0)</f>
        <v>167</v>
      </c>
      <c r="AB73" s="14">
        <f>VLOOKUP(A:A,[3]TDSheet!$A:$D,4,0)</f>
        <v>119</v>
      </c>
      <c r="AC73" s="14" t="str">
        <f>VLOOKUP(A:A,[1]TDSheet!$A:$AC,29,0)</f>
        <v>к720</v>
      </c>
      <c r="AD73" s="14" t="str">
        <f>VLOOKUP(A:A,[1]TDSheet!$A:$AD,30,0)</f>
        <v>к720</v>
      </c>
      <c r="AE73" s="14">
        <f t="shared" si="19"/>
        <v>28.799999999999997</v>
      </c>
      <c r="AF73" s="14">
        <f t="shared" si="20"/>
        <v>0</v>
      </c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9</v>
      </c>
      <c r="C74" s="8">
        <v>61.329000000000001</v>
      </c>
      <c r="D74" s="8">
        <v>56.222000000000001</v>
      </c>
      <c r="E74" s="8">
        <v>40.667000000000002</v>
      </c>
      <c r="F74" s="8">
        <v>75.884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37.064</v>
      </c>
      <c r="J74" s="14">
        <f t="shared" si="15"/>
        <v>3.6030000000000015</v>
      </c>
      <c r="K74" s="14">
        <f>VLOOKUP(A:A,[1]TDSheet!$A:$M,13,0)</f>
        <v>0</v>
      </c>
      <c r="L74" s="14">
        <f>VLOOKUP(A:A,[1]TDSheet!$A:$Q,17,0)</f>
        <v>0</v>
      </c>
      <c r="M74" s="14">
        <f>VLOOKUP(A:A,[1]TDSheet!$A:$R,18,0)</f>
        <v>0</v>
      </c>
      <c r="N74" s="14">
        <f>VLOOKUP(A:A,[1]TDSheet!$A:$T,20,0)</f>
        <v>0</v>
      </c>
      <c r="O74" s="14"/>
      <c r="P74" s="14"/>
      <c r="Q74" s="14"/>
      <c r="R74" s="16"/>
      <c r="S74" s="14">
        <f t="shared" si="16"/>
        <v>8.1334</v>
      </c>
      <c r="T74" s="16"/>
      <c r="U74" s="17">
        <f t="shared" si="17"/>
        <v>9.3299235252170067</v>
      </c>
      <c r="V74" s="14">
        <f t="shared" si="18"/>
        <v>9.3299235252170067</v>
      </c>
      <c r="W74" s="14"/>
      <c r="X74" s="14"/>
      <c r="Y74" s="14">
        <f>VLOOKUP(A:A,[1]TDSheet!$A:$Z,26,0)</f>
        <v>13.9268</v>
      </c>
      <c r="Z74" s="14">
        <f>VLOOKUP(A:A,[1]TDSheet!$A:$AA,27,0)</f>
        <v>14.138999999999999</v>
      </c>
      <c r="AA74" s="14">
        <f>VLOOKUP(A:A,[1]TDSheet!$A:$S,19,0)</f>
        <v>8.8135999999999992</v>
      </c>
      <c r="AB74" s="14">
        <f>VLOOKUP(A:A,[3]TDSheet!$A:$D,4,0)</f>
        <v>3.2890000000000001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74</v>
      </c>
      <c r="D75" s="8">
        <v>273</v>
      </c>
      <c r="E75" s="8">
        <v>157</v>
      </c>
      <c r="F75" s="8">
        <v>181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166</v>
      </c>
      <c r="J75" s="14">
        <f t="shared" si="15"/>
        <v>-9</v>
      </c>
      <c r="K75" s="14">
        <f>VLOOKUP(A:A,[1]TDSheet!$A:$M,13,0)</f>
        <v>0</v>
      </c>
      <c r="L75" s="14">
        <f>VLOOKUP(A:A,[1]TDSheet!$A:$Q,17,0)</f>
        <v>0</v>
      </c>
      <c r="M75" s="14">
        <f>VLOOKUP(A:A,[1]TDSheet!$A:$R,18,0)</f>
        <v>0</v>
      </c>
      <c r="N75" s="14">
        <f>VLOOKUP(A:A,[1]TDSheet!$A:$T,20,0)</f>
        <v>30</v>
      </c>
      <c r="O75" s="14"/>
      <c r="P75" s="14"/>
      <c r="Q75" s="14"/>
      <c r="R75" s="16">
        <v>30</v>
      </c>
      <c r="S75" s="14">
        <f t="shared" si="16"/>
        <v>31.4</v>
      </c>
      <c r="T75" s="16"/>
      <c r="U75" s="17">
        <f t="shared" si="17"/>
        <v>7.6751592356687901</v>
      </c>
      <c r="V75" s="14">
        <f t="shared" si="18"/>
        <v>5.7643312101910826</v>
      </c>
      <c r="W75" s="14"/>
      <c r="X75" s="14"/>
      <c r="Y75" s="14">
        <f>VLOOKUP(A:A,[1]TDSheet!$A:$Z,26,0)</f>
        <v>28.4</v>
      </c>
      <c r="Z75" s="14">
        <f>VLOOKUP(A:A,[1]TDSheet!$A:$AA,27,0)</f>
        <v>38</v>
      </c>
      <c r="AA75" s="14">
        <f>VLOOKUP(A:A,[1]TDSheet!$A:$S,19,0)</f>
        <v>29.8</v>
      </c>
      <c r="AB75" s="14">
        <f>VLOOKUP(A:A,[3]TDSheet!$A:$D,4,0)</f>
        <v>29</v>
      </c>
      <c r="AC75" s="14" t="str">
        <f>VLOOKUP(A:A,[1]TDSheet!$A:$AC,29,0)</f>
        <v>увел</v>
      </c>
      <c r="AD75" s="14" t="str">
        <f>VLOOKUP(A:A,[1]TDSheet!$A:$AD,30,0)</f>
        <v>увел</v>
      </c>
      <c r="AE75" s="14">
        <f t="shared" si="19"/>
        <v>12.299999999999999</v>
      </c>
      <c r="AF75" s="14">
        <f t="shared" si="20"/>
        <v>0</v>
      </c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8</v>
      </c>
      <c r="C76" s="8">
        <v>656</v>
      </c>
      <c r="D76" s="8">
        <v>498</v>
      </c>
      <c r="E76" s="8">
        <v>559</v>
      </c>
      <c r="F76" s="8">
        <v>580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575</v>
      </c>
      <c r="J76" s="14">
        <f t="shared" si="15"/>
        <v>-16</v>
      </c>
      <c r="K76" s="14">
        <f>VLOOKUP(A:A,[1]TDSheet!$A:$M,13,0)</f>
        <v>0</v>
      </c>
      <c r="L76" s="14">
        <f>VLOOKUP(A:A,[1]TDSheet!$A:$Q,17,0)</f>
        <v>0</v>
      </c>
      <c r="M76" s="14">
        <f>VLOOKUP(A:A,[1]TDSheet!$A:$R,18,0)</f>
        <v>120</v>
      </c>
      <c r="N76" s="14">
        <f>VLOOKUP(A:A,[1]TDSheet!$A:$T,20,0)</f>
        <v>120</v>
      </c>
      <c r="O76" s="14"/>
      <c r="P76" s="14"/>
      <c r="Q76" s="14"/>
      <c r="R76" s="16">
        <v>40</v>
      </c>
      <c r="S76" s="14">
        <f t="shared" si="16"/>
        <v>111.8</v>
      </c>
      <c r="T76" s="16"/>
      <c r="U76" s="17">
        <f t="shared" si="17"/>
        <v>7.6923076923076925</v>
      </c>
      <c r="V76" s="14">
        <f t="shared" si="18"/>
        <v>5.1878354203935597</v>
      </c>
      <c r="W76" s="14"/>
      <c r="X76" s="14"/>
      <c r="Y76" s="14">
        <f>VLOOKUP(A:A,[1]TDSheet!$A:$Z,26,0)</f>
        <v>138.80000000000001</v>
      </c>
      <c r="Z76" s="14">
        <f>VLOOKUP(A:A,[1]TDSheet!$A:$AA,27,0)</f>
        <v>128.4</v>
      </c>
      <c r="AA76" s="14">
        <f>VLOOKUP(A:A,[1]TDSheet!$A:$S,19,0)</f>
        <v>114</v>
      </c>
      <c r="AB76" s="14">
        <f>VLOOKUP(A:A,[3]TDSheet!$A:$D,4,0)</f>
        <v>85</v>
      </c>
      <c r="AC76" s="14" t="str">
        <f>VLOOKUP(A:A,[1]TDSheet!$A:$AC,29,0)</f>
        <v>м10з</v>
      </c>
      <c r="AD76" s="14" t="str">
        <f>VLOOKUP(A:A,[1]TDSheet!$A:$AD,30,0)</f>
        <v>м10з</v>
      </c>
      <c r="AE76" s="14">
        <f t="shared" si="19"/>
        <v>11.200000000000001</v>
      </c>
      <c r="AF76" s="14">
        <f t="shared" si="20"/>
        <v>0</v>
      </c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884.98</v>
      </c>
      <c r="D77" s="8">
        <v>1254</v>
      </c>
      <c r="E77" s="8">
        <v>1002</v>
      </c>
      <c r="F77" s="8">
        <v>1120.98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998</v>
      </c>
      <c r="J77" s="14">
        <f t="shared" si="15"/>
        <v>4</v>
      </c>
      <c r="K77" s="14">
        <f>VLOOKUP(A:A,[1]TDSheet!$A:$M,13,0)</f>
        <v>0</v>
      </c>
      <c r="L77" s="14">
        <f>VLOOKUP(A:A,[1]TDSheet!$A:$Q,17,0)</f>
        <v>80</v>
      </c>
      <c r="M77" s="14">
        <f>VLOOKUP(A:A,[1]TDSheet!$A:$R,18,0)</f>
        <v>120</v>
      </c>
      <c r="N77" s="14">
        <f>VLOOKUP(A:A,[1]TDSheet!$A:$T,20,0)</f>
        <v>240</v>
      </c>
      <c r="O77" s="14"/>
      <c r="P77" s="14"/>
      <c r="Q77" s="14"/>
      <c r="R77" s="16"/>
      <c r="S77" s="14">
        <f t="shared" si="16"/>
        <v>200.4</v>
      </c>
      <c r="T77" s="16"/>
      <c r="U77" s="17">
        <f t="shared" si="17"/>
        <v>7.789321357285429</v>
      </c>
      <c r="V77" s="14">
        <f t="shared" si="18"/>
        <v>5.5937125748502989</v>
      </c>
      <c r="W77" s="14"/>
      <c r="X77" s="14"/>
      <c r="Y77" s="14">
        <f>VLOOKUP(A:A,[1]TDSheet!$A:$Z,26,0)</f>
        <v>220.8</v>
      </c>
      <c r="Z77" s="14">
        <f>VLOOKUP(A:A,[1]TDSheet!$A:$AA,27,0)</f>
        <v>219.4</v>
      </c>
      <c r="AA77" s="14">
        <f>VLOOKUP(A:A,[1]TDSheet!$A:$S,19,0)</f>
        <v>221.8</v>
      </c>
      <c r="AB77" s="14">
        <f>VLOOKUP(A:A,[3]TDSheet!$A:$D,4,0)</f>
        <v>139</v>
      </c>
      <c r="AC77" s="14" t="str">
        <f>VLOOKUP(A:A,[1]TDSheet!$A:$AC,29,0)</f>
        <v>м122з</v>
      </c>
      <c r="AD77" s="14" t="str">
        <f>VLOOKUP(A:A,[1]TDSheet!$A:$AD,30,0)</f>
        <v>м122з</v>
      </c>
      <c r="AE77" s="14">
        <f t="shared" si="19"/>
        <v>0</v>
      </c>
      <c r="AF77" s="14">
        <f t="shared" si="20"/>
        <v>0</v>
      </c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462</v>
      </c>
      <c r="D78" s="8">
        <v>585</v>
      </c>
      <c r="E78" s="8">
        <v>541</v>
      </c>
      <c r="F78" s="8">
        <v>487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560</v>
      </c>
      <c r="J78" s="14">
        <f t="shared" si="15"/>
        <v>-19</v>
      </c>
      <c r="K78" s="14">
        <f>VLOOKUP(A:A,[1]TDSheet!$A:$M,13,0)</f>
        <v>80</v>
      </c>
      <c r="L78" s="14">
        <f>VLOOKUP(A:A,[1]TDSheet!$A:$Q,17,0)</f>
        <v>0</v>
      </c>
      <c r="M78" s="14">
        <f>VLOOKUP(A:A,[1]TDSheet!$A:$R,18,0)</f>
        <v>80</v>
      </c>
      <c r="N78" s="14">
        <f>VLOOKUP(A:A,[1]TDSheet!$A:$T,20,0)</f>
        <v>120</v>
      </c>
      <c r="O78" s="14"/>
      <c r="P78" s="14"/>
      <c r="Q78" s="14"/>
      <c r="R78" s="16">
        <v>40</v>
      </c>
      <c r="S78" s="14">
        <f t="shared" si="16"/>
        <v>108.2</v>
      </c>
      <c r="T78" s="16"/>
      <c r="U78" s="17">
        <f t="shared" si="17"/>
        <v>7.4584103512014783</v>
      </c>
      <c r="V78" s="14">
        <f t="shared" si="18"/>
        <v>4.5009242144177444</v>
      </c>
      <c r="W78" s="14"/>
      <c r="X78" s="14"/>
      <c r="Y78" s="14">
        <f>VLOOKUP(A:A,[1]TDSheet!$A:$Z,26,0)</f>
        <v>110.4</v>
      </c>
      <c r="Z78" s="14">
        <f>VLOOKUP(A:A,[1]TDSheet!$A:$AA,27,0)</f>
        <v>110</v>
      </c>
      <c r="AA78" s="14">
        <f>VLOOKUP(A:A,[1]TDSheet!$A:$S,19,0)</f>
        <v>109.2</v>
      </c>
      <c r="AB78" s="14">
        <f>VLOOKUP(A:A,[3]TDSheet!$A:$D,4,0)</f>
        <v>89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9"/>
        <v>13.200000000000001</v>
      </c>
      <c r="AF78" s="14">
        <f t="shared" si="20"/>
        <v>0</v>
      </c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62</v>
      </c>
      <c r="D79" s="8">
        <v>828</v>
      </c>
      <c r="E79" s="8">
        <v>409</v>
      </c>
      <c r="F79" s="8">
        <v>435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485</v>
      </c>
      <c r="J79" s="14">
        <f t="shared" si="15"/>
        <v>-76</v>
      </c>
      <c r="K79" s="14">
        <f>VLOOKUP(A:A,[1]TDSheet!$A:$M,13,0)</f>
        <v>0</v>
      </c>
      <c r="L79" s="14">
        <f>VLOOKUP(A:A,[1]TDSheet!$A:$Q,17,0)</f>
        <v>0</v>
      </c>
      <c r="M79" s="14">
        <f>VLOOKUP(A:A,[1]TDSheet!$A:$R,18,0)</f>
        <v>80</v>
      </c>
      <c r="N79" s="14">
        <f>VLOOKUP(A:A,[1]TDSheet!$A:$T,20,0)</f>
        <v>80</v>
      </c>
      <c r="O79" s="14"/>
      <c r="P79" s="14"/>
      <c r="Q79" s="14"/>
      <c r="R79" s="16">
        <v>40</v>
      </c>
      <c r="S79" s="14">
        <f t="shared" si="16"/>
        <v>81.8</v>
      </c>
      <c r="T79" s="16"/>
      <c r="U79" s="17">
        <f t="shared" si="17"/>
        <v>7.7628361858190713</v>
      </c>
      <c r="V79" s="14">
        <f t="shared" si="18"/>
        <v>5.3178484107579465</v>
      </c>
      <c r="W79" s="14"/>
      <c r="X79" s="14"/>
      <c r="Y79" s="14">
        <f>VLOOKUP(A:A,[1]TDSheet!$A:$Z,26,0)</f>
        <v>60.6</v>
      </c>
      <c r="Z79" s="14">
        <f>VLOOKUP(A:A,[1]TDSheet!$A:$AA,27,0)</f>
        <v>92.6</v>
      </c>
      <c r="AA79" s="14">
        <f>VLOOKUP(A:A,[1]TDSheet!$A:$S,19,0)</f>
        <v>82</v>
      </c>
      <c r="AB79" s="14">
        <f>VLOOKUP(A:A,[3]TDSheet!$A:$D,4,0)</f>
        <v>55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9"/>
        <v>13.200000000000001</v>
      </c>
      <c r="AF79" s="14">
        <f t="shared" si="20"/>
        <v>0</v>
      </c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3</v>
      </c>
      <c r="D80" s="8">
        <v>649</v>
      </c>
      <c r="E80" s="8">
        <v>424</v>
      </c>
      <c r="F80" s="8">
        <v>218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454</v>
      </c>
      <c r="J80" s="14">
        <f t="shared" si="15"/>
        <v>-30</v>
      </c>
      <c r="K80" s="14">
        <f>VLOOKUP(A:A,[1]TDSheet!$A:$M,13,0)</f>
        <v>120</v>
      </c>
      <c r="L80" s="14">
        <f>VLOOKUP(A:A,[1]TDSheet!$A:$Q,17,0)</f>
        <v>0</v>
      </c>
      <c r="M80" s="14">
        <f>VLOOKUP(A:A,[1]TDSheet!$A:$R,18,0)</f>
        <v>0</v>
      </c>
      <c r="N80" s="14">
        <f>VLOOKUP(A:A,[1]TDSheet!$A:$T,20,0)</f>
        <v>80</v>
      </c>
      <c r="O80" s="14"/>
      <c r="P80" s="14"/>
      <c r="Q80" s="14"/>
      <c r="R80" s="16">
        <v>160</v>
      </c>
      <c r="S80" s="14">
        <f t="shared" si="16"/>
        <v>84.8</v>
      </c>
      <c r="T80" s="16"/>
      <c r="U80" s="17">
        <f t="shared" si="17"/>
        <v>6.8160377358490569</v>
      </c>
      <c r="V80" s="14">
        <f t="shared" si="18"/>
        <v>2.5707547169811322</v>
      </c>
      <c r="W80" s="14"/>
      <c r="X80" s="14"/>
      <c r="Y80" s="14">
        <f>VLOOKUP(A:A,[1]TDSheet!$A:$Z,26,0)</f>
        <v>1</v>
      </c>
      <c r="Z80" s="14">
        <f>VLOOKUP(A:A,[1]TDSheet!$A:$AA,27,0)</f>
        <v>35.4</v>
      </c>
      <c r="AA80" s="14">
        <f>VLOOKUP(A:A,[1]TDSheet!$A:$S,19,0)</f>
        <v>65</v>
      </c>
      <c r="AB80" s="14">
        <f>VLOOKUP(A:A,[3]TDSheet!$A:$D,4,0)</f>
        <v>93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9"/>
        <v>52.800000000000004</v>
      </c>
      <c r="AF80" s="14">
        <f t="shared" si="20"/>
        <v>0</v>
      </c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153</v>
      </c>
      <c r="D81" s="8">
        <v>1549</v>
      </c>
      <c r="E81" s="8">
        <v>781</v>
      </c>
      <c r="F81" s="8">
        <v>883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818</v>
      </c>
      <c r="J81" s="14">
        <f t="shared" si="15"/>
        <v>-37</v>
      </c>
      <c r="K81" s="14">
        <f>VLOOKUP(A:A,[1]TDSheet!$A:$M,13,0)</f>
        <v>0</v>
      </c>
      <c r="L81" s="14">
        <f>VLOOKUP(A:A,[1]TDSheet!$A:$Q,17,0)</f>
        <v>0</v>
      </c>
      <c r="M81" s="14">
        <f>VLOOKUP(A:A,[1]TDSheet!$A:$R,18,0)</f>
        <v>40</v>
      </c>
      <c r="N81" s="14">
        <f>VLOOKUP(A:A,[1]TDSheet!$A:$T,20,0)</f>
        <v>72</v>
      </c>
      <c r="O81" s="14"/>
      <c r="P81" s="14"/>
      <c r="Q81" s="14"/>
      <c r="R81" s="16">
        <v>160</v>
      </c>
      <c r="S81" s="14">
        <f t="shared" si="16"/>
        <v>156.19999999999999</v>
      </c>
      <c r="T81" s="16"/>
      <c r="U81" s="17">
        <f t="shared" si="17"/>
        <v>7.394366197183099</v>
      </c>
      <c r="V81" s="14">
        <f t="shared" si="18"/>
        <v>5.6530089628681184</v>
      </c>
      <c r="W81" s="14"/>
      <c r="X81" s="14"/>
      <c r="Y81" s="14">
        <f>VLOOKUP(A:A,[1]TDSheet!$A:$Z,26,0)</f>
        <v>118.6</v>
      </c>
      <c r="Z81" s="14">
        <f>VLOOKUP(A:A,[1]TDSheet!$A:$AA,27,0)</f>
        <v>178</v>
      </c>
      <c r="AA81" s="14">
        <f>VLOOKUP(A:A,[1]TDSheet!$A:$S,19,0)</f>
        <v>156</v>
      </c>
      <c r="AB81" s="14">
        <f>VLOOKUP(A:A,[3]TDSheet!$A:$D,4,0)</f>
        <v>120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9"/>
        <v>52.800000000000004</v>
      </c>
      <c r="AF81" s="14">
        <f t="shared" si="20"/>
        <v>0</v>
      </c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-1.369</v>
      </c>
      <c r="D82" s="8">
        <v>57.517000000000003</v>
      </c>
      <c r="E82" s="8">
        <v>31.303000000000001</v>
      </c>
      <c r="F82" s="8">
        <v>16.375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43.036999999999999</v>
      </c>
      <c r="J82" s="14">
        <f t="shared" si="15"/>
        <v>-11.733999999999998</v>
      </c>
      <c r="K82" s="14">
        <f>VLOOKUP(A:A,[1]TDSheet!$A:$M,13,0)</f>
        <v>0</v>
      </c>
      <c r="L82" s="14">
        <f>VLOOKUP(A:A,[1]TDSheet!$A:$Q,17,0)</f>
        <v>20</v>
      </c>
      <c r="M82" s="14">
        <f>VLOOKUP(A:A,[1]TDSheet!$A:$R,18,0)</f>
        <v>10</v>
      </c>
      <c r="N82" s="14">
        <f>VLOOKUP(A:A,[1]TDSheet!$A:$T,20,0)</f>
        <v>10</v>
      </c>
      <c r="O82" s="14"/>
      <c r="P82" s="14"/>
      <c r="Q82" s="14"/>
      <c r="R82" s="16"/>
      <c r="S82" s="14">
        <f t="shared" si="16"/>
        <v>6.2606000000000002</v>
      </c>
      <c r="T82" s="16"/>
      <c r="U82" s="17">
        <f t="shared" si="17"/>
        <v>9.0047279813436418</v>
      </c>
      <c r="V82" s="14">
        <f t="shared" si="18"/>
        <v>2.6155640034501486</v>
      </c>
      <c r="W82" s="14"/>
      <c r="X82" s="14"/>
      <c r="Y82" s="14">
        <f>VLOOKUP(A:A,[1]TDSheet!$A:$Z,26,0)</f>
        <v>2.2526000000000002</v>
      </c>
      <c r="Z82" s="14">
        <f>VLOOKUP(A:A,[1]TDSheet!$A:$AA,27,0)</f>
        <v>3.0234000000000001</v>
      </c>
      <c r="AA82" s="14">
        <f>VLOOKUP(A:A,[1]TDSheet!$A:$S,19,0)</f>
        <v>6.6662000000000008</v>
      </c>
      <c r="AB82" s="14">
        <f>VLOOKUP(A:A,[3]TDSheet!$A:$D,4,0)</f>
        <v>0.63300000000000001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9"/>
        <v>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2</v>
      </c>
      <c r="D83" s="8">
        <v>446</v>
      </c>
      <c r="E83" s="8">
        <v>183</v>
      </c>
      <c r="F83" s="8">
        <v>259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257</v>
      </c>
      <c r="J83" s="14">
        <f t="shared" si="15"/>
        <v>-74</v>
      </c>
      <c r="K83" s="14">
        <f>VLOOKUP(A:A,[1]TDSheet!$A:$M,13,0)</f>
        <v>40</v>
      </c>
      <c r="L83" s="14">
        <f>VLOOKUP(A:A,[1]TDSheet!$A:$Q,17,0)</f>
        <v>0</v>
      </c>
      <c r="M83" s="14">
        <f>VLOOKUP(A:A,[1]TDSheet!$A:$R,18,0)</f>
        <v>0</v>
      </c>
      <c r="N83" s="14">
        <f>VLOOKUP(A:A,[1]TDSheet!$A:$T,20,0)</f>
        <v>0</v>
      </c>
      <c r="O83" s="14"/>
      <c r="P83" s="14"/>
      <c r="Q83" s="14"/>
      <c r="R83" s="16"/>
      <c r="S83" s="14">
        <f t="shared" si="16"/>
        <v>36.6</v>
      </c>
      <c r="T83" s="16"/>
      <c r="U83" s="17">
        <f t="shared" si="17"/>
        <v>8.1693989071038242</v>
      </c>
      <c r="V83" s="14">
        <f t="shared" si="18"/>
        <v>7.0765027322404368</v>
      </c>
      <c r="W83" s="14"/>
      <c r="X83" s="14"/>
      <c r="Y83" s="14">
        <f>VLOOKUP(A:A,[1]TDSheet!$A:$Z,26,0)</f>
        <v>9.1999999999999993</v>
      </c>
      <c r="Z83" s="14">
        <f>VLOOKUP(A:A,[1]TDSheet!$A:$AA,27,0)</f>
        <v>28.4</v>
      </c>
      <c r="AA83" s="14">
        <f>VLOOKUP(A:A,[1]TDSheet!$A:$S,19,0)</f>
        <v>28.8</v>
      </c>
      <c r="AB83" s="14">
        <f>VLOOKUP(A:A,[3]TDSheet!$A:$D,4,0)</f>
        <v>40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9"/>
        <v>0</v>
      </c>
      <c r="AF83" s="14">
        <f t="shared" si="20"/>
        <v>0</v>
      </c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2</v>
      </c>
      <c r="D84" s="8">
        <v>446</v>
      </c>
      <c r="E84" s="8">
        <v>79</v>
      </c>
      <c r="F84" s="8">
        <v>364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89</v>
      </c>
      <c r="J84" s="14">
        <f t="shared" si="15"/>
        <v>-10</v>
      </c>
      <c r="K84" s="14">
        <f>VLOOKUP(A:A,[1]TDSheet!$A:$M,13,0)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4"/>
      <c r="R84" s="16"/>
      <c r="S84" s="14">
        <f t="shared" si="16"/>
        <v>15.8</v>
      </c>
      <c r="T84" s="16"/>
      <c r="U84" s="17">
        <f t="shared" si="17"/>
        <v>23.037974683544302</v>
      </c>
      <c r="V84" s="14">
        <f t="shared" si="18"/>
        <v>23.037974683544302</v>
      </c>
      <c r="W84" s="14"/>
      <c r="X84" s="14"/>
      <c r="Y84" s="14">
        <f>VLOOKUP(A:A,[1]TDSheet!$A:$Z,26,0)</f>
        <v>18</v>
      </c>
      <c r="Z84" s="14">
        <f>VLOOKUP(A:A,[1]TDSheet!$A:$AA,27,0)</f>
        <v>45.4</v>
      </c>
      <c r="AA84" s="14">
        <f>VLOOKUP(A:A,[1]TDSheet!$A:$S,19,0)</f>
        <v>8.1999999999999993</v>
      </c>
      <c r="AB84" s="14">
        <f>VLOOKUP(A:A,[3]TDSheet!$A:$D,4,0)</f>
        <v>41</v>
      </c>
      <c r="AC84" s="14" t="str">
        <f>VLOOKUP(A:A,[1]TDSheet!$A:$AC,29,0)</f>
        <v>увел</v>
      </c>
      <c r="AD84" s="20" t="str">
        <f>VLOOKUP(A:A,[1]TDSheet!$A:$AD,30,0)</f>
        <v>увел</v>
      </c>
      <c r="AE84" s="14">
        <f t="shared" si="19"/>
        <v>0</v>
      </c>
      <c r="AF84" s="14">
        <f t="shared" si="20"/>
        <v>0</v>
      </c>
      <c r="AG84" s="14"/>
      <c r="AH84" s="14"/>
    </row>
    <row r="85" spans="1:34" s="1" customFormat="1" ht="11.1" customHeight="1" outlineLevel="1" x14ac:dyDescent="0.2">
      <c r="A85" s="7" t="s">
        <v>103</v>
      </c>
      <c r="B85" s="7" t="s">
        <v>9</v>
      </c>
      <c r="C85" s="8">
        <v>9.5250000000000004</v>
      </c>
      <c r="D85" s="8">
        <v>24.283000000000001</v>
      </c>
      <c r="E85" s="8">
        <v>9.516</v>
      </c>
      <c r="F85" s="8">
        <v>20.268000000000001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9.1</v>
      </c>
      <c r="J85" s="14">
        <f t="shared" si="15"/>
        <v>0.41600000000000037</v>
      </c>
      <c r="K85" s="14">
        <f>VLOOKUP(A:A,[1]TDSheet!$A:$M,13,0)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6"/>
      <c r="S85" s="14">
        <f t="shared" si="16"/>
        <v>1.9032</v>
      </c>
      <c r="T85" s="16"/>
      <c r="U85" s="17">
        <f t="shared" si="17"/>
        <v>10.649432534678438</v>
      </c>
      <c r="V85" s="14">
        <f t="shared" si="18"/>
        <v>10.649432534678438</v>
      </c>
      <c r="W85" s="14"/>
      <c r="X85" s="14"/>
      <c r="Y85" s="14">
        <f>VLOOKUP(A:A,[1]TDSheet!$A:$Z,26,0)</f>
        <v>0.27339999999999998</v>
      </c>
      <c r="Z85" s="14">
        <f>VLOOKUP(A:A,[1]TDSheet!$A:$AA,27,0)</f>
        <v>5.1360000000000001</v>
      </c>
      <c r="AA85" s="14">
        <f>VLOOKUP(A:A,[1]TDSheet!$A:$S,19,0)</f>
        <v>2.4485999999999999</v>
      </c>
      <c r="AB85" s="14">
        <f>VLOOKUP(A:A,[3]TDSheet!$A:$D,4,0)</f>
        <v>2.7269999999999999</v>
      </c>
      <c r="AC85" s="14" t="str">
        <f>VLOOKUP(A:A,[1]TDSheet!$A:$AC,29,0)</f>
        <v>увел</v>
      </c>
      <c r="AD85" s="14" t="str">
        <f>VLOOKUP(A:A,[1]TDSheet!$A:$AD,30,0)</f>
        <v>увел</v>
      </c>
      <c r="AE85" s="14">
        <f t="shared" si="19"/>
        <v>0</v>
      </c>
      <c r="AF85" s="14">
        <f t="shared" si="20"/>
        <v>0</v>
      </c>
      <c r="AG85" s="14"/>
      <c r="AH85" s="14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155</v>
      </c>
      <c r="D86" s="8">
        <v>165</v>
      </c>
      <c r="E86" s="8">
        <v>196</v>
      </c>
      <c r="F86" s="8">
        <v>116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201</v>
      </c>
      <c r="J86" s="14">
        <f t="shared" si="15"/>
        <v>-5</v>
      </c>
      <c r="K86" s="14">
        <f>VLOOKUP(A:A,[1]TDSheet!$A:$M,13,0)</f>
        <v>80</v>
      </c>
      <c r="L86" s="14">
        <f>VLOOKUP(A:A,[1]TDSheet!$A:$Q,17,0)</f>
        <v>40</v>
      </c>
      <c r="M86" s="14">
        <f>VLOOKUP(A:A,[1]TDSheet!$A:$R,18,0)</f>
        <v>0</v>
      </c>
      <c r="N86" s="14">
        <f>VLOOKUP(A:A,[1]TDSheet!$A:$T,20,0)</f>
        <v>40</v>
      </c>
      <c r="O86" s="14"/>
      <c r="P86" s="14"/>
      <c r="Q86" s="14"/>
      <c r="R86" s="16">
        <v>40</v>
      </c>
      <c r="S86" s="14">
        <f t="shared" si="16"/>
        <v>39.200000000000003</v>
      </c>
      <c r="T86" s="16"/>
      <c r="U86" s="17">
        <f t="shared" si="17"/>
        <v>8.0612244897959187</v>
      </c>
      <c r="V86" s="14">
        <f t="shared" si="18"/>
        <v>2.9591836734693877</v>
      </c>
      <c r="W86" s="14"/>
      <c r="X86" s="14"/>
      <c r="Y86" s="14">
        <f>VLOOKUP(A:A,[1]TDSheet!$A:$Z,26,0)</f>
        <v>32.799999999999997</v>
      </c>
      <c r="Z86" s="14">
        <f>VLOOKUP(A:A,[1]TDSheet!$A:$AA,27,0)</f>
        <v>32.799999999999997</v>
      </c>
      <c r="AA86" s="14">
        <f>VLOOKUP(A:A,[1]TDSheet!$A:$S,19,0)</f>
        <v>40.200000000000003</v>
      </c>
      <c r="AB86" s="14">
        <f>VLOOKUP(A:A,[3]TDSheet!$A:$D,4,0)</f>
        <v>23</v>
      </c>
      <c r="AC86" s="14" t="str">
        <f>VLOOKUP(A:A,[1]TDSheet!$A:$AC,29,0)</f>
        <v>костик</v>
      </c>
      <c r="AD86" s="14" t="str">
        <f>VLOOKUP(A:A,[1]TDSheet!$A:$AD,30,0)</f>
        <v>костик</v>
      </c>
      <c r="AE86" s="14">
        <f t="shared" si="19"/>
        <v>13.200000000000001</v>
      </c>
      <c r="AF86" s="14">
        <f t="shared" si="20"/>
        <v>0</v>
      </c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9</v>
      </c>
      <c r="C87" s="8">
        <v>1050.998</v>
      </c>
      <c r="D87" s="8">
        <v>157.74199999999999</v>
      </c>
      <c r="E87" s="8">
        <v>573.78700000000003</v>
      </c>
      <c r="F87" s="8">
        <v>522.27200000000005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536.4</v>
      </c>
      <c r="J87" s="14">
        <f t="shared" si="15"/>
        <v>37.387000000000057</v>
      </c>
      <c r="K87" s="14">
        <f>VLOOKUP(A:A,[1]TDSheet!$A:$M,13,0)</f>
        <v>0</v>
      </c>
      <c r="L87" s="14">
        <f>VLOOKUP(A:A,[1]TDSheet!$A:$Q,17,0)</f>
        <v>50</v>
      </c>
      <c r="M87" s="14">
        <f>VLOOKUP(A:A,[1]TDSheet!$A:$R,18,0)</f>
        <v>90</v>
      </c>
      <c r="N87" s="14">
        <f>VLOOKUP(A:A,[1]TDSheet!$A:$T,20,0)</f>
        <v>120</v>
      </c>
      <c r="O87" s="14"/>
      <c r="P87" s="14"/>
      <c r="Q87" s="14"/>
      <c r="R87" s="16">
        <v>80</v>
      </c>
      <c r="S87" s="14">
        <f t="shared" si="16"/>
        <v>114.7574</v>
      </c>
      <c r="T87" s="16"/>
      <c r="U87" s="17">
        <f t="shared" si="17"/>
        <v>7.5138683867009881</v>
      </c>
      <c r="V87" s="14">
        <f t="shared" si="18"/>
        <v>4.5510964870239308</v>
      </c>
      <c r="W87" s="14"/>
      <c r="X87" s="14"/>
      <c r="Y87" s="14">
        <f>VLOOKUP(A:A,[1]TDSheet!$A:$Z,26,0)</f>
        <v>157.84960000000001</v>
      </c>
      <c r="Z87" s="14">
        <f>VLOOKUP(A:A,[1]TDSheet!$A:$AA,27,0)</f>
        <v>96.180999999999997</v>
      </c>
      <c r="AA87" s="14">
        <f>VLOOKUP(A:A,[1]TDSheet!$A:$S,19,0)</f>
        <v>110.977</v>
      </c>
      <c r="AB87" s="14">
        <f>VLOOKUP(A:A,[3]TDSheet!$A:$D,4,0)</f>
        <v>79.962000000000003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9"/>
        <v>80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88</v>
      </c>
      <c r="B88" s="7" t="s">
        <v>8</v>
      </c>
      <c r="C88" s="8">
        <v>369</v>
      </c>
      <c r="D88" s="8">
        <v>174</v>
      </c>
      <c r="E88" s="8">
        <v>200</v>
      </c>
      <c r="F88" s="8">
        <v>329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214</v>
      </c>
      <c r="J88" s="14">
        <f t="shared" si="15"/>
        <v>-14</v>
      </c>
      <c r="K88" s="14">
        <f>VLOOKUP(A:A,[1]TDSheet!$A:$M,13,0)</f>
        <v>0</v>
      </c>
      <c r="L88" s="14">
        <f>VLOOKUP(A:A,[1]TDSheet!$A:$Q,17,0)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4"/>
      <c r="R88" s="16"/>
      <c r="S88" s="14">
        <f t="shared" si="16"/>
        <v>40</v>
      </c>
      <c r="T88" s="16"/>
      <c r="U88" s="17">
        <f t="shared" si="17"/>
        <v>8.2249999999999996</v>
      </c>
      <c r="V88" s="14">
        <f t="shared" si="18"/>
        <v>8.2249999999999996</v>
      </c>
      <c r="W88" s="14"/>
      <c r="X88" s="14"/>
      <c r="Y88" s="14">
        <f>VLOOKUP(A:A,[1]TDSheet!$A:$Z,26,0)</f>
        <v>71.2</v>
      </c>
      <c r="Z88" s="14">
        <f>VLOOKUP(A:A,[1]TDSheet!$A:$AA,27,0)</f>
        <v>60.6</v>
      </c>
      <c r="AA88" s="14">
        <f>VLOOKUP(A:A,[1]TDSheet!$A:$S,19,0)</f>
        <v>42.2</v>
      </c>
      <c r="AB88" s="14">
        <f>VLOOKUP(A:A,[3]TDSheet!$A:$D,4,0)</f>
        <v>25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0</v>
      </c>
      <c r="AG88" s="14"/>
      <c r="AH88" s="14"/>
    </row>
    <row r="89" spans="1:34" s="1" customFormat="1" ht="11.1" customHeight="1" outlineLevel="1" x14ac:dyDescent="0.2">
      <c r="A89" s="7" t="s">
        <v>89</v>
      </c>
      <c r="B89" s="7" t="s">
        <v>8</v>
      </c>
      <c r="C89" s="8">
        <v>858</v>
      </c>
      <c r="D89" s="8">
        <v>1372</v>
      </c>
      <c r="E89" s="8">
        <v>1307</v>
      </c>
      <c r="F89" s="8">
        <v>903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1325</v>
      </c>
      <c r="J89" s="14">
        <f t="shared" si="15"/>
        <v>-18</v>
      </c>
      <c r="K89" s="14">
        <f>VLOOKUP(A:A,[1]TDSheet!$A:$M,13,0)</f>
        <v>120</v>
      </c>
      <c r="L89" s="14">
        <f>VLOOKUP(A:A,[1]TDSheet!$A:$Q,17,0)</f>
        <v>400</v>
      </c>
      <c r="M89" s="14">
        <f>VLOOKUP(A:A,[1]TDSheet!$A:$R,18,0)</f>
        <v>160</v>
      </c>
      <c r="N89" s="14">
        <f>VLOOKUP(A:A,[1]TDSheet!$A:$T,20,0)</f>
        <v>280</v>
      </c>
      <c r="O89" s="14"/>
      <c r="P89" s="14"/>
      <c r="Q89" s="14"/>
      <c r="R89" s="16">
        <v>200</v>
      </c>
      <c r="S89" s="14">
        <f t="shared" si="16"/>
        <v>261.39999999999998</v>
      </c>
      <c r="T89" s="16"/>
      <c r="U89" s="17">
        <f t="shared" si="17"/>
        <v>7.89211935730681</v>
      </c>
      <c r="V89" s="14">
        <f t="shared" si="18"/>
        <v>3.4544758990053559</v>
      </c>
      <c r="W89" s="14"/>
      <c r="X89" s="14"/>
      <c r="Y89" s="14">
        <f>VLOOKUP(A:A,[1]TDSheet!$A:$Z,26,0)</f>
        <v>251.4</v>
      </c>
      <c r="Z89" s="14">
        <f>VLOOKUP(A:A,[1]TDSheet!$A:$AA,27,0)</f>
        <v>234.4</v>
      </c>
      <c r="AA89" s="14">
        <f>VLOOKUP(A:A,[1]TDSheet!$A:$S,19,0)</f>
        <v>264.2</v>
      </c>
      <c r="AB89" s="14">
        <f>VLOOKUP(A:A,[3]TDSheet!$A:$D,4,0)</f>
        <v>168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9"/>
        <v>80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104</v>
      </c>
      <c r="B90" s="7" t="s">
        <v>8</v>
      </c>
      <c r="C90" s="8">
        <v>52</v>
      </c>
      <c r="D90" s="8">
        <v>127</v>
      </c>
      <c r="E90" s="8">
        <v>69</v>
      </c>
      <c r="F90" s="8">
        <v>107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70</v>
      </c>
      <c r="J90" s="14">
        <f t="shared" si="15"/>
        <v>-1</v>
      </c>
      <c r="K90" s="14">
        <f>VLOOKUP(A:A,[1]TDSheet!$A:$M,13,0)</f>
        <v>0</v>
      </c>
      <c r="L90" s="14">
        <f>VLOOKUP(A:A,[1]TDSheet!$A:$Q,17,0)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4"/>
      <c r="R90" s="16"/>
      <c r="S90" s="14">
        <f t="shared" si="16"/>
        <v>13.8</v>
      </c>
      <c r="T90" s="16"/>
      <c r="U90" s="17">
        <f t="shared" si="17"/>
        <v>7.7536231884057969</v>
      </c>
      <c r="V90" s="14">
        <f t="shared" si="18"/>
        <v>7.7536231884057969</v>
      </c>
      <c r="W90" s="14"/>
      <c r="X90" s="14"/>
      <c r="Y90" s="14">
        <f>VLOOKUP(A:A,[1]TDSheet!$A:$Z,26,0)</f>
        <v>0</v>
      </c>
      <c r="Z90" s="14">
        <f>VLOOKUP(A:A,[1]TDSheet!$A:$AA,27,0)</f>
        <v>7</v>
      </c>
      <c r="AA90" s="14">
        <f>VLOOKUP(A:A,[1]TDSheet!$A:$S,19,0)</f>
        <v>13.6</v>
      </c>
      <c r="AB90" s="14">
        <f>VLOOKUP(A:A,[3]TDSheet!$A:$D,4,0)</f>
        <v>12</v>
      </c>
      <c r="AC90" s="14" t="str">
        <f>VLOOKUP(A:A,[1]TDSheet!$A:$AC,29,0)</f>
        <v>ко</v>
      </c>
      <c r="AD90" s="14" t="str">
        <f>VLOOKUP(A:A,[1]TDSheet!$A:$AD,30,0)</f>
        <v>ко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90</v>
      </c>
      <c r="B91" s="7" t="s">
        <v>8</v>
      </c>
      <c r="C91" s="8">
        <v>2572</v>
      </c>
      <c r="D91" s="8">
        <v>2435</v>
      </c>
      <c r="E91" s="8">
        <v>2723</v>
      </c>
      <c r="F91" s="8">
        <v>2250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2753</v>
      </c>
      <c r="J91" s="14">
        <f t="shared" si="15"/>
        <v>-30</v>
      </c>
      <c r="K91" s="14">
        <f>VLOOKUP(A:A,[1]TDSheet!$A:$M,13,0)</f>
        <v>0</v>
      </c>
      <c r="L91" s="14">
        <f>VLOOKUP(A:A,[1]TDSheet!$A:$Q,17,0)</f>
        <v>480</v>
      </c>
      <c r="M91" s="14">
        <f>VLOOKUP(A:A,[1]TDSheet!$A:$R,18,0)</f>
        <v>400</v>
      </c>
      <c r="N91" s="14">
        <f>VLOOKUP(A:A,[1]TDSheet!$A:$T,20,0)</f>
        <v>600</v>
      </c>
      <c r="O91" s="14"/>
      <c r="P91" s="14"/>
      <c r="Q91" s="14"/>
      <c r="R91" s="16">
        <v>400</v>
      </c>
      <c r="S91" s="14">
        <f t="shared" si="16"/>
        <v>544.6</v>
      </c>
      <c r="T91" s="16"/>
      <c r="U91" s="17">
        <f t="shared" si="17"/>
        <v>7.5835475578406166</v>
      </c>
      <c r="V91" s="14">
        <f t="shared" si="18"/>
        <v>4.1314726404700695</v>
      </c>
      <c r="W91" s="14"/>
      <c r="X91" s="14"/>
      <c r="Y91" s="14">
        <f>VLOOKUP(A:A,[1]TDSheet!$A:$Z,26,0)</f>
        <v>580.20000000000005</v>
      </c>
      <c r="Z91" s="14">
        <f>VLOOKUP(A:A,[1]TDSheet!$A:$AA,27,0)</f>
        <v>564.79999999999995</v>
      </c>
      <c r="AA91" s="14">
        <f>VLOOKUP(A:A,[1]TDSheet!$A:$S,19,0)</f>
        <v>531.79999999999995</v>
      </c>
      <c r="AB91" s="14">
        <f>VLOOKUP(A:A,[3]TDSheet!$A:$D,4,0)</f>
        <v>442</v>
      </c>
      <c r="AC91" s="14" t="str">
        <f>VLOOKUP(A:A,[1]TDSheet!$A:$AC,29,0)</f>
        <v>увел</v>
      </c>
      <c r="AD91" s="14" t="str">
        <f>VLOOKUP(A:A,[1]TDSheet!$A:$AD,30,0)</f>
        <v>увел</v>
      </c>
      <c r="AE91" s="14">
        <f t="shared" si="19"/>
        <v>140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91</v>
      </c>
      <c r="B92" s="7" t="s">
        <v>9</v>
      </c>
      <c r="C92" s="8">
        <v>75.128</v>
      </c>
      <c r="D92" s="8">
        <v>675.48800000000006</v>
      </c>
      <c r="E92" s="8">
        <v>304.66800000000001</v>
      </c>
      <c r="F92" s="8">
        <v>300.67700000000002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309.89999999999998</v>
      </c>
      <c r="J92" s="14">
        <f t="shared" si="15"/>
        <v>-5.2319999999999709</v>
      </c>
      <c r="K92" s="14">
        <f>VLOOKUP(A:A,[1]TDSheet!$A:$M,13,0)</f>
        <v>0</v>
      </c>
      <c r="L92" s="14">
        <f>VLOOKUP(A:A,[1]TDSheet!$A:$Q,17,0)</f>
        <v>70</v>
      </c>
      <c r="M92" s="14">
        <f>VLOOKUP(A:A,[1]TDSheet!$A:$R,18,0)</f>
        <v>50</v>
      </c>
      <c r="N92" s="14">
        <f>VLOOKUP(A:A,[1]TDSheet!$A:$T,20,0)</f>
        <v>60</v>
      </c>
      <c r="O92" s="14"/>
      <c r="P92" s="14"/>
      <c r="Q92" s="14"/>
      <c r="R92" s="16"/>
      <c r="S92" s="14">
        <f t="shared" si="16"/>
        <v>60.933599999999998</v>
      </c>
      <c r="T92" s="16"/>
      <c r="U92" s="17">
        <f t="shared" si="17"/>
        <v>7.8885376869247841</v>
      </c>
      <c r="V92" s="14">
        <f t="shared" si="18"/>
        <v>4.9345024748250559</v>
      </c>
      <c r="W92" s="14"/>
      <c r="X92" s="14"/>
      <c r="Y92" s="14">
        <f>VLOOKUP(A:A,[1]TDSheet!$A:$Z,26,0)</f>
        <v>42.0396</v>
      </c>
      <c r="Z92" s="14">
        <f>VLOOKUP(A:A,[1]TDSheet!$A:$AA,27,0)</f>
        <v>62.641999999999996</v>
      </c>
      <c r="AA92" s="14">
        <f>VLOOKUP(A:A,[1]TDSheet!$A:$S,19,0)</f>
        <v>64.596400000000003</v>
      </c>
      <c r="AB92" s="14">
        <f>VLOOKUP(A:A,[3]TDSheet!$A:$D,4,0)</f>
        <v>14.88</v>
      </c>
      <c r="AC92" s="14" t="str">
        <f>VLOOKUP(A:A,[1]TDSheet!$A:$AC,29,0)</f>
        <v>костик</v>
      </c>
      <c r="AD92" s="14" t="str">
        <f>VLOOKUP(A:A,[1]TDSheet!$A:$AD,30,0)</f>
        <v>костик</v>
      </c>
      <c r="AE92" s="14">
        <f t="shared" si="19"/>
        <v>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92</v>
      </c>
      <c r="B93" s="7" t="s">
        <v>8</v>
      </c>
      <c r="C93" s="8">
        <v>476</v>
      </c>
      <c r="D93" s="8">
        <v>553</v>
      </c>
      <c r="E93" s="8">
        <v>448</v>
      </c>
      <c r="F93" s="8">
        <v>400</v>
      </c>
      <c r="G93" s="1">
        <f>VLOOKUP(A:A,[1]TDSheet!$A:$G,7,0)</f>
        <v>0.6</v>
      </c>
      <c r="H93" s="1" t="e">
        <f>VLOOKUP(A:A,[1]TDSheet!$A:$H,8,0)</f>
        <v>#N/A</v>
      </c>
      <c r="I93" s="14">
        <f>VLOOKUP(A:A,[2]TDSheet!$A:$F,6,0)</f>
        <v>458</v>
      </c>
      <c r="J93" s="14">
        <f t="shared" si="15"/>
        <v>-10</v>
      </c>
      <c r="K93" s="14">
        <f>VLOOKUP(A:A,[1]TDSheet!$A:$M,13,0)</f>
        <v>0</v>
      </c>
      <c r="L93" s="14">
        <f>VLOOKUP(A:A,[1]TDSheet!$A:$Q,17,0)</f>
        <v>120</v>
      </c>
      <c r="M93" s="14">
        <f>VLOOKUP(A:A,[1]TDSheet!$A:$R,18,0)</f>
        <v>90</v>
      </c>
      <c r="N93" s="14">
        <f>VLOOKUP(A:A,[1]TDSheet!$A:$T,20,0)</f>
        <v>90</v>
      </c>
      <c r="O93" s="14"/>
      <c r="P93" s="14"/>
      <c r="Q93" s="14"/>
      <c r="R93" s="16"/>
      <c r="S93" s="14">
        <f t="shared" si="16"/>
        <v>89.6</v>
      </c>
      <c r="T93" s="16"/>
      <c r="U93" s="17">
        <f t="shared" si="17"/>
        <v>7.8125000000000009</v>
      </c>
      <c r="V93" s="14">
        <f t="shared" si="18"/>
        <v>4.4642857142857144</v>
      </c>
      <c r="W93" s="14"/>
      <c r="X93" s="14"/>
      <c r="Y93" s="14">
        <f>VLOOKUP(A:A,[1]TDSheet!$A:$Z,26,0)</f>
        <v>82.6</v>
      </c>
      <c r="Z93" s="14">
        <f>VLOOKUP(A:A,[1]TDSheet!$A:$AA,27,0)</f>
        <v>87.8</v>
      </c>
      <c r="AA93" s="14">
        <f>VLOOKUP(A:A,[1]TDSheet!$A:$S,19,0)</f>
        <v>95.8</v>
      </c>
      <c r="AB93" s="14">
        <f>VLOOKUP(A:A,[3]TDSheet!$A:$D,4,0)</f>
        <v>49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>
        <f t="shared" si="19"/>
        <v>0</v>
      </c>
      <c r="AF93" s="14">
        <f t="shared" si="20"/>
        <v>0</v>
      </c>
      <c r="AG93" s="14"/>
      <c r="AH93" s="14"/>
    </row>
    <row r="94" spans="1:34" s="1" customFormat="1" ht="11.1" customHeight="1" outlineLevel="1" x14ac:dyDescent="0.2">
      <c r="A94" s="7" t="s">
        <v>93</v>
      </c>
      <c r="B94" s="7" t="s">
        <v>9</v>
      </c>
      <c r="C94" s="8">
        <v>343.16899999999998</v>
      </c>
      <c r="D94" s="8">
        <v>775.74599999999998</v>
      </c>
      <c r="E94" s="19">
        <v>327</v>
      </c>
      <c r="F94" s="19">
        <v>763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303.39999999999998</v>
      </c>
      <c r="J94" s="14">
        <f t="shared" si="15"/>
        <v>23.600000000000023</v>
      </c>
      <c r="K94" s="14">
        <f>VLOOKUP(A:A,[1]TDSheet!$A:$M,13,0)</f>
        <v>0</v>
      </c>
      <c r="L94" s="14">
        <f>VLOOKUP(A:A,[1]TDSheet!$A:$Q,17,0)</f>
        <v>0</v>
      </c>
      <c r="M94" s="14">
        <f>VLOOKUP(A:A,[1]TDSheet!$A:$R,18,0)</f>
        <v>0</v>
      </c>
      <c r="N94" s="14">
        <f>VLOOKUP(A:A,[1]TDSheet!$A:$T,20,0)</f>
        <v>0</v>
      </c>
      <c r="O94" s="14"/>
      <c r="P94" s="14"/>
      <c r="Q94" s="14"/>
      <c r="R94" s="16"/>
      <c r="S94" s="14">
        <f t="shared" si="16"/>
        <v>65.400000000000006</v>
      </c>
      <c r="T94" s="16"/>
      <c r="U94" s="17">
        <f t="shared" si="17"/>
        <v>11.666666666666666</v>
      </c>
      <c r="V94" s="14">
        <f t="shared" si="18"/>
        <v>11.666666666666666</v>
      </c>
      <c r="W94" s="14"/>
      <c r="X94" s="14"/>
      <c r="Y94" s="14">
        <f>VLOOKUP(A:A,[1]TDSheet!$A:$Z,26,0)</f>
        <v>90.2</v>
      </c>
      <c r="Z94" s="14">
        <f>VLOOKUP(A:A,[1]TDSheet!$A:$AA,27,0)</f>
        <v>110.2</v>
      </c>
      <c r="AA94" s="14">
        <f>VLOOKUP(A:A,[1]TDSheet!$A:$S,19,0)</f>
        <v>63.4</v>
      </c>
      <c r="AB94" s="14">
        <f>VLOOKUP(A:A,[3]TDSheet!$A:$D,4,0)</f>
        <v>57.624000000000002</v>
      </c>
      <c r="AC94" s="14" t="str">
        <f>VLOOKUP(A:A,[1]TDSheet!$A:$AC,29,0)</f>
        <v>увел</v>
      </c>
      <c r="AD94" s="14" t="str">
        <f>VLOOKUP(A:A,[1]TDSheet!$A:$AD,30,0)</f>
        <v>увел</v>
      </c>
      <c r="AE94" s="14">
        <f t="shared" si="19"/>
        <v>0</v>
      </c>
      <c r="AF94" s="14">
        <f t="shared" si="20"/>
        <v>0</v>
      </c>
      <c r="AG94" s="14"/>
      <c r="AH94" s="14"/>
    </row>
    <row r="95" spans="1:34" s="1" customFormat="1" ht="11.1" customHeight="1" outlineLevel="1" x14ac:dyDescent="0.2">
      <c r="A95" s="7" t="s">
        <v>94</v>
      </c>
      <c r="B95" s="7" t="s">
        <v>9</v>
      </c>
      <c r="C95" s="8">
        <v>13.776999999999999</v>
      </c>
      <c r="D95" s="8">
        <v>236.49299999999999</v>
      </c>
      <c r="E95" s="8">
        <v>144.381</v>
      </c>
      <c r="F95" s="8">
        <v>99.947000000000003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151.30000000000001</v>
      </c>
      <c r="J95" s="14">
        <f t="shared" si="15"/>
        <v>-6.9190000000000111</v>
      </c>
      <c r="K95" s="14">
        <f>VLOOKUP(A:A,[1]TDSheet!$A:$M,13,0)</f>
        <v>0</v>
      </c>
      <c r="L95" s="14">
        <f>VLOOKUP(A:A,[1]TDSheet!$A:$Q,17,0)</f>
        <v>60</v>
      </c>
      <c r="M95" s="14">
        <f>VLOOKUP(A:A,[1]TDSheet!$A:$R,18,0)</f>
        <v>20</v>
      </c>
      <c r="N95" s="14">
        <f>VLOOKUP(A:A,[1]TDSheet!$A:$T,20,0)</f>
        <v>20</v>
      </c>
      <c r="O95" s="14"/>
      <c r="P95" s="14"/>
      <c r="Q95" s="14"/>
      <c r="R95" s="16">
        <v>20</v>
      </c>
      <c r="S95" s="14">
        <f t="shared" si="16"/>
        <v>28.876200000000001</v>
      </c>
      <c r="T95" s="16"/>
      <c r="U95" s="17">
        <f t="shared" si="17"/>
        <v>7.6168955749025145</v>
      </c>
      <c r="V95" s="14">
        <f t="shared" si="18"/>
        <v>3.4612241222875588</v>
      </c>
      <c r="W95" s="14"/>
      <c r="X95" s="14"/>
      <c r="Y95" s="14">
        <f>VLOOKUP(A:A,[1]TDSheet!$A:$Z,26,0)</f>
        <v>12.8332</v>
      </c>
      <c r="Z95" s="14">
        <f>VLOOKUP(A:A,[1]TDSheet!$A:$AA,27,0)</f>
        <v>25.078600000000002</v>
      </c>
      <c r="AA95" s="14">
        <f>VLOOKUP(A:A,[1]TDSheet!$A:$S,19,0)</f>
        <v>27.686399999999999</v>
      </c>
      <c r="AB95" s="14">
        <f>VLOOKUP(A:A,[3]TDSheet!$A:$D,4,0)</f>
        <v>11.003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9"/>
        <v>20</v>
      </c>
      <c r="AF95" s="14">
        <f t="shared" si="20"/>
        <v>0</v>
      </c>
      <c r="AG95" s="14"/>
      <c r="AH95" s="14"/>
    </row>
    <row r="96" spans="1:34" s="1" customFormat="1" ht="11.1" customHeight="1" outlineLevel="1" x14ac:dyDescent="0.2">
      <c r="A96" s="7" t="s">
        <v>95</v>
      </c>
      <c r="B96" s="7" t="s">
        <v>9</v>
      </c>
      <c r="C96" s="8">
        <v>233.33600000000001</v>
      </c>
      <c r="D96" s="8">
        <v>158.49</v>
      </c>
      <c r="E96" s="8">
        <v>215.59800000000001</v>
      </c>
      <c r="F96" s="8">
        <v>159.56399999999999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219.5</v>
      </c>
      <c r="J96" s="14">
        <f t="shared" si="15"/>
        <v>-3.9019999999999868</v>
      </c>
      <c r="K96" s="14">
        <f>VLOOKUP(A:A,[1]TDSheet!$A:$M,13,0)</f>
        <v>0</v>
      </c>
      <c r="L96" s="14">
        <f>VLOOKUP(A:A,[1]TDSheet!$A:$Q,17,0)</f>
        <v>120</v>
      </c>
      <c r="M96" s="14">
        <f>VLOOKUP(A:A,[1]TDSheet!$A:$R,18,0)</f>
        <v>20</v>
      </c>
      <c r="N96" s="14">
        <f>VLOOKUP(A:A,[1]TDSheet!$A:$T,20,0)</f>
        <v>60</v>
      </c>
      <c r="O96" s="14"/>
      <c r="P96" s="14"/>
      <c r="Q96" s="14"/>
      <c r="R96" s="16"/>
      <c r="S96" s="14">
        <f t="shared" si="16"/>
        <v>43.119600000000005</v>
      </c>
      <c r="T96" s="16"/>
      <c r="U96" s="17">
        <f t="shared" si="17"/>
        <v>8.3387600998153957</v>
      </c>
      <c r="V96" s="14">
        <f t="shared" si="18"/>
        <v>3.7004981493334812</v>
      </c>
      <c r="W96" s="14"/>
      <c r="X96" s="14"/>
      <c r="Y96" s="14">
        <f>VLOOKUP(A:A,[1]TDSheet!$A:$Z,26,0)</f>
        <v>32.9572</v>
      </c>
      <c r="Z96" s="14">
        <f>VLOOKUP(A:A,[1]TDSheet!$A:$AA,27,0)</f>
        <v>35.581599999999995</v>
      </c>
      <c r="AA96" s="14">
        <f>VLOOKUP(A:A,[1]TDSheet!$A:$S,19,0)</f>
        <v>45.817599999999999</v>
      </c>
      <c r="AB96" s="14">
        <f>VLOOKUP(A:A,[3]TDSheet!$A:$D,4,0)</f>
        <v>24.25</v>
      </c>
      <c r="AC96" s="14" t="e">
        <f>VLOOKUP(A:A,[1]TDSheet!$A:$AC,29,0)</f>
        <v>#N/A</v>
      </c>
      <c r="AD96" s="14" t="e">
        <f>VLOOKUP(A:A,[1]TDSheet!$A:$AD,30,0)</f>
        <v>#N/A</v>
      </c>
      <c r="AE96" s="14">
        <f t="shared" si="19"/>
        <v>0</v>
      </c>
      <c r="AF96" s="14">
        <f t="shared" si="20"/>
        <v>0</v>
      </c>
      <c r="AG96" s="14"/>
      <c r="AH96" s="14"/>
    </row>
    <row r="97" spans="1:34" s="1" customFormat="1" ht="11.1" customHeight="1" outlineLevel="1" x14ac:dyDescent="0.2">
      <c r="A97" s="7" t="s">
        <v>96</v>
      </c>
      <c r="B97" s="7" t="s">
        <v>8</v>
      </c>
      <c r="C97" s="8">
        <v>123</v>
      </c>
      <c r="D97" s="8">
        <v>121</v>
      </c>
      <c r="E97" s="8">
        <v>96</v>
      </c>
      <c r="F97" s="8">
        <v>147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97</v>
      </c>
      <c r="J97" s="14">
        <f t="shared" si="15"/>
        <v>-1</v>
      </c>
      <c r="K97" s="14">
        <f>VLOOKUP(A:A,[1]TDSheet!$A:$M,13,0)</f>
        <v>10</v>
      </c>
      <c r="L97" s="14">
        <f>VLOOKUP(A:A,[1]TDSheet!$A:$Q,17,0)</f>
        <v>0</v>
      </c>
      <c r="M97" s="14">
        <f>VLOOKUP(A:A,[1]TDSheet!$A:$R,18,0)</f>
        <v>0</v>
      </c>
      <c r="N97" s="14">
        <f>VLOOKUP(A:A,[1]TDSheet!$A:$T,20,0)</f>
        <v>0</v>
      </c>
      <c r="O97" s="14"/>
      <c r="P97" s="14"/>
      <c r="Q97" s="14"/>
      <c r="R97" s="16"/>
      <c r="S97" s="14">
        <f t="shared" si="16"/>
        <v>19.2</v>
      </c>
      <c r="T97" s="16"/>
      <c r="U97" s="17">
        <f t="shared" si="17"/>
        <v>8.1770833333333339</v>
      </c>
      <c r="V97" s="14">
        <f t="shared" si="18"/>
        <v>7.65625</v>
      </c>
      <c r="W97" s="14"/>
      <c r="X97" s="14"/>
      <c r="Y97" s="14">
        <f>VLOOKUP(A:A,[1]TDSheet!$A:$Z,26,0)</f>
        <v>22.6</v>
      </c>
      <c r="Z97" s="14">
        <f>VLOOKUP(A:A,[1]TDSheet!$A:$AA,27,0)</f>
        <v>24.6</v>
      </c>
      <c r="AA97" s="14">
        <f>VLOOKUP(A:A,[1]TDSheet!$A:$S,19,0)</f>
        <v>20.2</v>
      </c>
      <c r="AB97" s="14">
        <f>VLOOKUP(A:A,[3]TDSheet!$A:$D,4,0)</f>
        <v>11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9"/>
        <v>0</v>
      </c>
      <c r="AF97" s="14">
        <f t="shared" si="20"/>
        <v>0</v>
      </c>
      <c r="AG97" s="14"/>
      <c r="AH97" s="14"/>
    </row>
    <row r="98" spans="1:34" s="1" customFormat="1" ht="11.1" customHeight="1" outlineLevel="1" x14ac:dyDescent="0.2">
      <c r="A98" s="7" t="s">
        <v>97</v>
      </c>
      <c r="B98" s="7" t="s">
        <v>8</v>
      </c>
      <c r="C98" s="8">
        <v>272</v>
      </c>
      <c r="D98" s="8">
        <v>871</v>
      </c>
      <c r="E98" s="8">
        <v>659</v>
      </c>
      <c r="F98" s="8">
        <v>454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687</v>
      </c>
      <c r="J98" s="14">
        <f t="shared" si="15"/>
        <v>-28</v>
      </c>
      <c r="K98" s="14">
        <f>VLOOKUP(A:A,[1]TDSheet!$A:$M,13,0)</f>
        <v>160</v>
      </c>
      <c r="L98" s="14">
        <f>VLOOKUP(A:A,[1]TDSheet!$A:$Q,17,0)</f>
        <v>60</v>
      </c>
      <c r="M98" s="14">
        <f>VLOOKUP(A:A,[1]TDSheet!$A:$R,18,0)</f>
        <v>90</v>
      </c>
      <c r="N98" s="14">
        <f>VLOOKUP(A:A,[1]TDSheet!$A:$T,20,0)</f>
        <v>120</v>
      </c>
      <c r="O98" s="14"/>
      <c r="P98" s="14"/>
      <c r="Q98" s="14"/>
      <c r="R98" s="16">
        <v>80</v>
      </c>
      <c r="S98" s="14">
        <f t="shared" si="16"/>
        <v>131.80000000000001</v>
      </c>
      <c r="T98" s="16"/>
      <c r="U98" s="17">
        <f t="shared" si="17"/>
        <v>7.3141122913505301</v>
      </c>
      <c r="V98" s="14">
        <f t="shared" si="18"/>
        <v>3.4446130500758723</v>
      </c>
      <c r="W98" s="14"/>
      <c r="X98" s="14"/>
      <c r="Y98" s="14">
        <f>VLOOKUP(A:A,[1]TDSheet!$A:$Z,26,0)</f>
        <v>121.6</v>
      </c>
      <c r="Z98" s="14">
        <f>VLOOKUP(A:A,[1]TDSheet!$A:$AA,27,0)</f>
        <v>135.6</v>
      </c>
      <c r="AA98" s="14">
        <f>VLOOKUP(A:A,[1]TDSheet!$A:$S,19,0)</f>
        <v>131.6</v>
      </c>
      <c r="AB98" s="14">
        <f>VLOOKUP(A:A,[3]TDSheet!$A:$D,4,0)</f>
        <v>118</v>
      </c>
      <c r="AC98" s="14" t="str">
        <f>VLOOKUP(A:A,[1]TDSheet!$A:$AC,29,0)</f>
        <v>костик</v>
      </c>
      <c r="AD98" s="14" t="str">
        <f>VLOOKUP(A:A,[1]TDSheet!$A:$AD,30,0)</f>
        <v>костик</v>
      </c>
      <c r="AE98" s="14">
        <f t="shared" si="19"/>
        <v>26.400000000000002</v>
      </c>
      <c r="AF98" s="14">
        <f t="shared" si="20"/>
        <v>0</v>
      </c>
      <c r="AG98" s="14"/>
      <c r="AH98" s="14"/>
    </row>
    <row r="99" spans="1:34" s="1" customFormat="1" ht="11.1" customHeight="1" outlineLevel="1" x14ac:dyDescent="0.2">
      <c r="A99" s="7" t="s">
        <v>98</v>
      </c>
      <c r="B99" s="7" t="s">
        <v>8</v>
      </c>
      <c r="C99" s="8">
        <v>32</v>
      </c>
      <c r="D99" s="8">
        <v>1171</v>
      </c>
      <c r="E99" s="8">
        <v>481</v>
      </c>
      <c r="F99" s="8">
        <v>704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535</v>
      </c>
      <c r="J99" s="14">
        <f t="shared" si="15"/>
        <v>-54</v>
      </c>
      <c r="K99" s="14">
        <f>VLOOKUP(A:A,[1]TDSheet!$A:$M,13,0)</f>
        <v>160</v>
      </c>
      <c r="L99" s="14">
        <f>VLOOKUP(A:A,[1]TDSheet!$A:$Q,17,0)</f>
        <v>0</v>
      </c>
      <c r="M99" s="14">
        <f>VLOOKUP(A:A,[1]TDSheet!$A:$R,18,0)</f>
        <v>80</v>
      </c>
      <c r="N99" s="14">
        <f>VLOOKUP(A:A,[1]TDSheet!$A:$T,20,0)</f>
        <v>80</v>
      </c>
      <c r="O99" s="14"/>
      <c r="P99" s="14"/>
      <c r="Q99" s="14"/>
      <c r="R99" s="16">
        <v>100</v>
      </c>
      <c r="S99" s="14">
        <f t="shared" si="16"/>
        <v>96.2</v>
      </c>
      <c r="T99" s="16"/>
      <c r="U99" s="17">
        <f t="shared" si="17"/>
        <v>11.683991683991684</v>
      </c>
      <c r="V99" s="14">
        <f t="shared" si="18"/>
        <v>7.3180873180873176</v>
      </c>
      <c r="W99" s="14"/>
      <c r="X99" s="14"/>
      <c r="Y99" s="14">
        <f>VLOOKUP(A:A,[1]TDSheet!$A:$Z,26,0)</f>
        <v>76</v>
      </c>
      <c r="Z99" s="14">
        <f>VLOOKUP(A:A,[1]TDSheet!$A:$AA,27,0)</f>
        <v>85.4</v>
      </c>
      <c r="AA99" s="14">
        <f>VLOOKUP(A:A,[1]TDSheet!$A:$S,19,0)</f>
        <v>74</v>
      </c>
      <c r="AB99" s="14">
        <f>VLOOKUP(A:A,[3]TDSheet!$A:$D,4,0)</f>
        <v>147</v>
      </c>
      <c r="AC99" s="14" t="str">
        <f>VLOOKUP(A:A,[1]TDSheet!$A:$AC,29,0)</f>
        <v>костик</v>
      </c>
      <c r="AD99" s="14" t="str">
        <f>VLOOKUP(A:A,[1]TDSheet!$A:$AD,30,0)</f>
        <v>костик</v>
      </c>
      <c r="AE99" s="14">
        <f t="shared" si="19"/>
        <v>18</v>
      </c>
      <c r="AF99" s="14">
        <f t="shared" si="20"/>
        <v>0</v>
      </c>
      <c r="AG99" s="14"/>
      <c r="AH99" s="14"/>
    </row>
    <row r="100" spans="1:34" s="1" customFormat="1" ht="11.1" customHeight="1" outlineLevel="1" x14ac:dyDescent="0.2">
      <c r="A100" s="7" t="s">
        <v>99</v>
      </c>
      <c r="B100" s="7" t="s">
        <v>8</v>
      </c>
      <c r="C100" s="8">
        <v>112</v>
      </c>
      <c r="D100" s="8">
        <v>1134</v>
      </c>
      <c r="E100" s="8">
        <v>652</v>
      </c>
      <c r="F100" s="8">
        <v>514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797</v>
      </c>
      <c r="J100" s="14">
        <f t="shared" si="15"/>
        <v>-145</v>
      </c>
      <c r="K100" s="14">
        <f>VLOOKUP(A:A,[1]TDSheet!$A:$M,13,0)</f>
        <v>160</v>
      </c>
      <c r="L100" s="14">
        <f>VLOOKUP(A:A,[1]TDSheet!$A:$Q,17,0)</f>
        <v>0</v>
      </c>
      <c r="M100" s="14">
        <f>VLOOKUP(A:A,[1]TDSheet!$A:$R,18,0)</f>
        <v>80</v>
      </c>
      <c r="N100" s="14">
        <f>VLOOKUP(A:A,[1]TDSheet!$A:$T,20,0)</f>
        <v>80</v>
      </c>
      <c r="O100" s="14"/>
      <c r="P100" s="14"/>
      <c r="Q100" s="14"/>
      <c r="R100" s="16">
        <v>150</v>
      </c>
      <c r="S100" s="14">
        <f t="shared" si="16"/>
        <v>130.4</v>
      </c>
      <c r="T100" s="16"/>
      <c r="U100" s="17">
        <f t="shared" si="17"/>
        <v>7.5460122699386503</v>
      </c>
      <c r="V100" s="14">
        <f t="shared" si="18"/>
        <v>3.9417177914110426</v>
      </c>
      <c r="W100" s="14"/>
      <c r="X100" s="14"/>
      <c r="Y100" s="14">
        <f>VLOOKUP(A:A,[1]TDSheet!$A:$Z,26,0)</f>
        <v>71.8</v>
      </c>
      <c r="Z100" s="14">
        <f>VLOOKUP(A:A,[1]TDSheet!$A:$AA,27,0)</f>
        <v>96.6</v>
      </c>
      <c r="AA100" s="14">
        <f>VLOOKUP(A:A,[1]TDSheet!$A:$S,19,0)</f>
        <v>122.2</v>
      </c>
      <c r="AB100" s="14">
        <f>VLOOKUP(A:A,[3]TDSheet!$A:$D,4,0)</f>
        <v>160</v>
      </c>
      <c r="AC100" s="14" t="str">
        <f>VLOOKUP(A:A,[1]TDSheet!$A:$AC,29,0)</f>
        <v>костик</v>
      </c>
      <c r="AD100" s="14" t="str">
        <f>VLOOKUP(A:A,[1]TDSheet!$A:$AD,30,0)</f>
        <v>костик</v>
      </c>
      <c r="AE100" s="14">
        <f t="shared" si="19"/>
        <v>21.000000000000004</v>
      </c>
      <c r="AF100" s="14">
        <f t="shared" si="20"/>
        <v>0</v>
      </c>
      <c r="AG100" s="14"/>
      <c r="AH100" s="14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27</v>
      </c>
      <c r="D101" s="8">
        <v>51</v>
      </c>
      <c r="E101" s="19">
        <v>36</v>
      </c>
      <c r="F101" s="19">
        <v>41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37</v>
      </c>
      <c r="J101" s="14">
        <f t="shared" si="15"/>
        <v>-1</v>
      </c>
      <c r="K101" s="14">
        <f>VLOOKUP(A:A,[1]TDSheet!$A:$M,13,0)</f>
        <v>0</v>
      </c>
      <c r="L101" s="14">
        <f>VLOOKUP(A:A,[1]TDSheet!$A:$Q,17,0)</f>
        <v>0</v>
      </c>
      <c r="M101" s="14">
        <f>VLOOKUP(A:A,[1]TDSheet!$A:$R,18,0)</f>
        <v>0</v>
      </c>
      <c r="N101" s="14">
        <f>VLOOKUP(A:A,[1]TDSheet!$A:$T,20,0)</f>
        <v>0</v>
      </c>
      <c r="O101" s="14"/>
      <c r="P101" s="14"/>
      <c r="Q101" s="14"/>
      <c r="R101" s="16"/>
      <c r="S101" s="14">
        <f t="shared" si="16"/>
        <v>7.2</v>
      </c>
      <c r="T101" s="16"/>
      <c r="U101" s="17">
        <f t="shared" si="17"/>
        <v>5.6944444444444446</v>
      </c>
      <c r="V101" s="14">
        <f t="shared" si="18"/>
        <v>5.6944444444444446</v>
      </c>
      <c r="W101" s="14"/>
      <c r="X101" s="14"/>
      <c r="Y101" s="14">
        <f>VLOOKUP(A:A,[1]TDSheet!$A:$Z,26,0)</f>
        <v>10</v>
      </c>
      <c r="Z101" s="14">
        <f>VLOOKUP(A:A,[1]TDSheet!$A:$AA,27,0)</f>
        <v>11.4</v>
      </c>
      <c r="AA101" s="14">
        <f>VLOOKUP(A:A,[1]TDSheet!$A:$S,19,0)</f>
        <v>6.8</v>
      </c>
      <c r="AB101" s="14">
        <f>VLOOKUP(A:A,[3]TDSheet!$A:$D,4,0)</f>
        <v>7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0</v>
      </c>
      <c r="AF101" s="14">
        <f t="shared" si="20"/>
        <v>0</v>
      </c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14.98</v>
      </c>
      <c r="D102" s="8">
        <v>50</v>
      </c>
      <c r="E102" s="19">
        <v>37.531999999999996</v>
      </c>
      <c r="F102" s="19">
        <v>27.448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36</v>
      </c>
      <c r="J102" s="14">
        <f t="shared" si="15"/>
        <v>1.5319999999999965</v>
      </c>
      <c r="K102" s="14">
        <f>VLOOKUP(A:A,[1]TDSheet!$A:$M,13,0)</f>
        <v>0</v>
      </c>
      <c r="L102" s="14">
        <f>VLOOKUP(A:A,[1]TDSheet!$A:$Q,17,0)</f>
        <v>0</v>
      </c>
      <c r="M102" s="14">
        <f>VLOOKUP(A:A,[1]TDSheet!$A:$R,18,0)</f>
        <v>0</v>
      </c>
      <c r="N102" s="14">
        <f>VLOOKUP(A:A,[1]TDSheet!$A:$T,20,0)</f>
        <v>0</v>
      </c>
      <c r="O102" s="14"/>
      <c r="P102" s="14"/>
      <c r="Q102" s="14"/>
      <c r="R102" s="16"/>
      <c r="S102" s="14">
        <f t="shared" si="16"/>
        <v>7.5063999999999993</v>
      </c>
      <c r="T102" s="16"/>
      <c r="U102" s="17">
        <f t="shared" si="17"/>
        <v>3.656613023553235</v>
      </c>
      <c r="V102" s="14">
        <f t="shared" si="18"/>
        <v>3.656613023553235</v>
      </c>
      <c r="W102" s="14"/>
      <c r="X102" s="14"/>
      <c r="Y102" s="14">
        <f>VLOOKUP(A:A,[1]TDSheet!$A:$Z,26,0)</f>
        <v>6.7446000000000002</v>
      </c>
      <c r="Z102" s="14">
        <f>VLOOKUP(A:A,[1]TDSheet!$A:$AA,27,0)</f>
        <v>11.3794</v>
      </c>
      <c r="AA102" s="14">
        <f>VLOOKUP(A:A,[1]TDSheet!$A:$S,19,0)</f>
        <v>6.3116000000000003</v>
      </c>
      <c r="AB102" s="14">
        <f>VLOOKUP(A:A,[3]TDSheet!$A:$D,4,0)</f>
        <v>7.9480000000000004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0</v>
      </c>
      <c r="AG102" s="14"/>
      <c r="AH102" s="14"/>
    </row>
    <row r="103" spans="1:34" s="1" customFormat="1" ht="11.1" customHeight="1" outlineLevel="1" x14ac:dyDescent="0.2">
      <c r="A103" s="7" t="s">
        <v>100</v>
      </c>
      <c r="B103" s="7" t="s">
        <v>8</v>
      </c>
      <c r="C103" s="8">
        <v>929</v>
      </c>
      <c r="D103" s="8">
        <v>7</v>
      </c>
      <c r="E103" s="19">
        <v>203</v>
      </c>
      <c r="F103" s="19">
        <v>726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210</v>
      </c>
      <c r="J103" s="14">
        <f t="shared" si="15"/>
        <v>-7</v>
      </c>
      <c r="K103" s="14">
        <f>VLOOKUP(A:A,[1]TDSheet!$A:$M,13,0)</f>
        <v>0</v>
      </c>
      <c r="L103" s="14">
        <f>VLOOKUP(A:A,[1]TDSheet!$A:$Q,17,0)</f>
        <v>0</v>
      </c>
      <c r="M103" s="14">
        <f>VLOOKUP(A:A,[1]TDSheet!$A:$R,18,0)</f>
        <v>0</v>
      </c>
      <c r="N103" s="14">
        <f>VLOOKUP(A:A,[1]TDSheet!$A:$T,20,0)</f>
        <v>0</v>
      </c>
      <c r="O103" s="14"/>
      <c r="P103" s="14"/>
      <c r="Q103" s="14"/>
      <c r="R103" s="16"/>
      <c r="S103" s="14">
        <f t="shared" si="16"/>
        <v>40.6</v>
      </c>
      <c r="T103" s="16"/>
      <c r="U103" s="17">
        <f t="shared" si="17"/>
        <v>17.881773399014779</v>
      </c>
      <c r="V103" s="14">
        <f t="shared" si="18"/>
        <v>17.881773399014779</v>
      </c>
      <c r="W103" s="14"/>
      <c r="X103" s="14"/>
      <c r="Y103" s="14">
        <f>VLOOKUP(A:A,[1]TDSheet!$A:$Z,26,0)</f>
        <v>58</v>
      </c>
      <c r="Z103" s="14">
        <f>VLOOKUP(A:A,[1]TDSheet!$A:$AA,27,0)</f>
        <v>36</v>
      </c>
      <c r="AA103" s="14">
        <f>VLOOKUP(A:A,[1]TDSheet!$A:$S,19,0)</f>
        <v>42.8</v>
      </c>
      <c r="AB103" s="14">
        <f>VLOOKUP(A:A,[3]TDSheet!$A:$D,4,0)</f>
        <v>28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19"/>
        <v>0</v>
      </c>
      <c r="AF103" s="14">
        <f t="shared" si="20"/>
        <v>0</v>
      </c>
      <c r="AG103" s="14"/>
      <c r="AH103" s="14"/>
    </row>
    <row r="104" spans="1:34" s="1" customFormat="1" ht="11.1" customHeight="1" outlineLevel="1" x14ac:dyDescent="0.2">
      <c r="A104" s="7" t="s">
        <v>107</v>
      </c>
      <c r="B104" s="7" t="s">
        <v>9</v>
      </c>
      <c r="C104" s="8">
        <v>180.77699999999999</v>
      </c>
      <c r="D104" s="8">
        <v>508.07100000000003</v>
      </c>
      <c r="E104" s="19">
        <v>363.04199999999997</v>
      </c>
      <c r="F104" s="19">
        <v>317.73500000000001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395</v>
      </c>
      <c r="J104" s="14">
        <f t="shared" si="15"/>
        <v>-31.958000000000027</v>
      </c>
      <c r="K104" s="14">
        <f>VLOOKUP(A:A,[1]TDSheet!$A:$M,13,0)</f>
        <v>0</v>
      </c>
      <c r="L104" s="14">
        <f>VLOOKUP(A:A,[1]TDSheet!$A:$Q,17,0)</f>
        <v>0</v>
      </c>
      <c r="M104" s="14">
        <f>VLOOKUP(A:A,[1]TDSheet!$A:$R,18,0)</f>
        <v>0</v>
      </c>
      <c r="N104" s="14">
        <f>VLOOKUP(A:A,[1]TDSheet!$A:$T,20,0)</f>
        <v>0</v>
      </c>
      <c r="O104" s="14"/>
      <c r="P104" s="14"/>
      <c r="Q104" s="14"/>
      <c r="R104" s="16"/>
      <c r="S104" s="14">
        <f t="shared" si="16"/>
        <v>72.608399999999989</v>
      </c>
      <c r="T104" s="16"/>
      <c r="U104" s="17">
        <f t="shared" si="17"/>
        <v>4.3760088364431668</v>
      </c>
      <c r="V104" s="14">
        <f t="shared" si="18"/>
        <v>4.3760088364431668</v>
      </c>
      <c r="W104" s="14"/>
      <c r="X104" s="14"/>
      <c r="Y104" s="14">
        <f>VLOOKUP(A:A,[1]TDSheet!$A:$Z,26,0)</f>
        <v>62.5794</v>
      </c>
      <c r="Z104" s="14">
        <f>VLOOKUP(A:A,[1]TDSheet!$A:$AA,27,0)</f>
        <v>72.891400000000004</v>
      </c>
      <c r="AA104" s="14">
        <f>VLOOKUP(A:A,[1]TDSheet!$A:$S,19,0)</f>
        <v>71.225800000000007</v>
      </c>
      <c r="AB104" s="14">
        <f>VLOOKUP(A:A,[3]TDSheet!$A:$D,4,0)</f>
        <v>41.895000000000003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9"/>
        <v>0</v>
      </c>
      <c r="AF104" s="14">
        <f t="shared" si="20"/>
        <v>0</v>
      </c>
      <c r="AG104" s="14"/>
      <c r="AH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2024-10-21T11:54:47Z</dcterms:modified>
</cp:coreProperties>
</file>