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96C67231-D08C-4908-9DCB-DC23DDE0DF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Sheet!$A$3:$Y$37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6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6" i="1"/>
  <c r="Y5" i="1" s="1"/>
  <c r="O40" i="1"/>
  <c r="T40" i="1" s="1"/>
  <c r="O39" i="1"/>
  <c r="S39" i="1" s="1"/>
  <c r="O7" i="1"/>
  <c r="T7" i="1" s="1"/>
  <c r="O8" i="1"/>
  <c r="S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6" i="1"/>
  <c r="S6" i="1" s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W5" i="1"/>
  <c r="V5" i="1"/>
  <c r="U5" i="1"/>
  <c r="Q5" i="1"/>
  <c r="P5" i="1"/>
  <c r="N5" i="1"/>
  <c r="M5" i="1"/>
  <c r="L5" i="1"/>
  <c r="J5" i="1"/>
  <c r="F5" i="1"/>
  <c r="E5" i="1"/>
  <c r="S28" i="1" l="1"/>
  <c r="K5" i="1"/>
  <c r="S35" i="1"/>
  <c r="S31" i="1"/>
  <c r="S23" i="1"/>
  <c r="S19" i="1"/>
  <c r="S15" i="1"/>
  <c r="S11" i="1"/>
  <c r="S37" i="1"/>
  <c r="S33" i="1"/>
  <c r="S29" i="1"/>
  <c r="S26" i="1"/>
  <c r="S21" i="1"/>
  <c r="S17" i="1"/>
  <c r="S13" i="1"/>
  <c r="S10" i="1"/>
  <c r="S40" i="1"/>
  <c r="T6" i="1"/>
  <c r="S36" i="1"/>
  <c r="S34" i="1"/>
  <c r="S32" i="1"/>
  <c r="S30" i="1"/>
  <c r="S27" i="1"/>
  <c r="S25" i="1"/>
  <c r="S24" i="1"/>
  <c r="S22" i="1"/>
  <c r="S20" i="1"/>
  <c r="S18" i="1"/>
  <c r="S16" i="1"/>
  <c r="S14" i="1"/>
  <c r="S12" i="1"/>
  <c r="S9" i="1"/>
  <c r="S7" i="1"/>
  <c r="O5" i="1"/>
  <c r="T8" i="1"/>
  <c r="T39" i="1"/>
</calcChain>
</file>

<file path=xl/sharedStrings.xml><?xml version="1.0" encoding="utf-8"?>
<sst xmlns="http://schemas.openxmlformats.org/spreadsheetml/2006/main" count="128" uniqueCount="69">
  <si>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</si>
  <si>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</si>
  <si>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</si>
  <si>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</si>
  <si>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</si>
  <si>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</si>
  <si>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</si>
  <si>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</si>
  <si>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</si>
  <si>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</si>
  <si>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</si>
  <si>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</si>
  <si>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</si>
  <si>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</si>
  <si>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</si>
  <si>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</si>
  <si>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</si>
  <si>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</si>
  <si>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</si>
  <si>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</si>
  <si>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</si>
  <si>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</si>
  <si>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</si>
  <si>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14,10,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</si>
  <si>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</si>
  <si>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</si>
  <si>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</si>
  <si>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</si>
  <si>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</si>
  <si>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</si>
  <si>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</si>
  <si>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</si>
  <si>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нет потребности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</si>
  <si>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</si>
  <si>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</si>
  <si>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</si>
  <si>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</si>
  <si>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</si>
  <si>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</si>
  <si>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</si>
  <si>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</si>
  <si>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</si>
  <si>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</si>
  <si>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</si>
  <si>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</si>
  <si>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</si>
  <si>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</si>
  <si>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</si>
  <si>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</si>
  <si>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</si>
  <si>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</si>
  <si>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</si>
  <si>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</si>
  <si>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</si>
  <si>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</si>
  <si>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</si>
  <si>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</si>
  <si>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</si>
  <si>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</si>
  <si>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</si>
  <si>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</si>
  <si>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</si>
  <si>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</si>
  <si>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</si>
  <si>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</si>
  <si>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</si>
  <si>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22,10,</t>
  </si>
  <si>
    <t>22,10 отгрузят в Донецк</t>
  </si>
  <si>
    <t>22,10 отгрузят в Донецк / ПО ПРЕДЗАКАЗУ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</si>
</sst>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0" borderId="3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3" fillId="2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4,10,24%20&#1054;&#1089;&#1090;%20&#1057;&#1067;&#1056;%20&#1092;&#1080;&#1083;&#1080;&#1072;&#1083;&#1099;/&#1047;&#1072;&#1103;&#1074;&#1082;&#1072;%20&#1053;&#1042;%20&#1051;&#1053;&#1056;%20&#1057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метка</v>
          </cell>
          <cell r="E3" t="str">
            <v>заказ филиала</v>
          </cell>
        </row>
        <row r="5">
          <cell r="E5">
            <v>1429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0.14000000000000001</v>
          </cell>
          <cell r="D6">
            <v>9988421</v>
          </cell>
          <cell r="E6">
            <v>200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C7">
            <v>0.18</v>
          </cell>
          <cell r="D7">
            <v>9988438</v>
          </cell>
          <cell r="E7">
            <v>200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0.18</v>
          </cell>
          <cell r="D8">
            <v>9988445</v>
          </cell>
          <cell r="E8">
            <v>200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C9">
            <v>0.4</v>
          </cell>
          <cell r="D9">
            <v>9988452</v>
          </cell>
          <cell r="E9">
            <v>40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C10">
            <v>0.4</v>
          </cell>
          <cell r="D10">
            <v>9988476</v>
          </cell>
          <cell r="E10">
            <v>200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0.18</v>
          </cell>
          <cell r="D11">
            <v>5034819</v>
          </cell>
        </row>
        <row r="12">
          <cell r="A12" t="str">
            <v>Сыр "Пармезан" с массовой долей жира в сухом веществе 40%  Останкино</v>
          </cell>
          <cell r="B12" t="str">
            <v>кг</v>
          </cell>
          <cell r="C12">
            <v>1</v>
          </cell>
          <cell r="D12">
            <v>5039845</v>
          </cell>
        </row>
        <row r="13">
          <cell r="A13" t="str">
            <v>Сыр Боккончини копченый 40% 100 гр.  ОСТАНКИНО</v>
          </cell>
          <cell r="B13" t="str">
            <v>шт</v>
          </cell>
          <cell r="C13">
            <v>0.1</v>
          </cell>
          <cell r="D13">
            <v>8444163</v>
          </cell>
        </row>
        <row r="14">
          <cell r="A14" t="str">
            <v>Сыр ПАПА МОЖЕТ "Гауда Голд" 45 % 180 гр (10шт) Останкино</v>
          </cell>
          <cell r="B14" t="str">
            <v>шт</v>
          </cell>
          <cell r="C14">
            <v>0.18</v>
          </cell>
          <cell r="D14">
            <v>5038411</v>
          </cell>
        </row>
        <row r="15">
          <cell r="A15" t="str">
            <v>Сыр Папа Может Гауда  45% 200гр     Останкино</v>
          </cell>
          <cell r="B15" t="str">
            <v>шт</v>
          </cell>
          <cell r="D15" t="e">
            <v>#N/A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0.18</v>
          </cell>
          <cell r="D16">
            <v>5038459</v>
          </cell>
        </row>
        <row r="17">
          <cell r="A17" t="str">
            <v>Сыр Папа Может Голландский  45% 200гр     Останкино</v>
          </cell>
          <cell r="B17" t="str">
            <v>шт</v>
          </cell>
          <cell r="C17">
            <v>0</v>
          </cell>
          <cell r="D17" t="str">
            <v>дубль</v>
          </cell>
        </row>
        <row r="18">
          <cell r="A18" t="str">
            <v>Сыр ПАПА МОЖЕТ "Министерский" 180 г фасованный массовая  Останкино</v>
          </cell>
          <cell r="B18" t="str">
            <v>шт</v>
          </cell>
          <cell r="C18">
            <v>0.18</v>
          </cell>
          <cell r="D18">
            <v>5038831</v>
          </cell>
        </row>
        <row r="19">
          <cell r="A19" t="str">
            <v>Сыр ПАПА МОЖЕТ "Папин завтрак"  45% 180 г  Останкино</v>
          </cell>
          <cell r="B19" t="str">
            <v>шт</v>
          </cell>
          <cell r="C19">
            <v>0.18</v>
          </cell>
          <cell r="D19">
            <v>5038855</v>
          </cell>
        </row>
        <row r="20">
          <cell r="A20" t="str">
            <v>Сыр ПАПА МОЖЕТ "Российский традиционный"45 % 180 г Останкино</v>
          </cell>
          <cell r="B20" t="str">
            <v>шт</v>
          </cell>
          <cell r="C20">
            <v>0.18</v>
          </cell>
          <cell r="D20">
            <v>5038435</v>
          </cell>
        </row>
        <row r="21">
          <cell r="A21" t="str">
            <v>Сыр ПАПА МОЖЕТ "Тильзитер" ж. 45% газ среда, 400 гр (8 шт)  Останкино</v>
          </cell>
          <cell r="B21" t="str">
            <v>шт</v>
          </cell>
          <cell r="C21">
            <v>0.4</v>
          </cell>
          <cell r="D21">
            <v>5039609</v>
          </cell>
        </row>
        <row r="22">
          <cell r="A22" t="str">
            <v>Сыр ПАПА МОЖЕТ "Тильзитер" фасованный массовая доля жира в сухом веществе 45%, 180г  Останкино</v>
          </cell>
          <cell r="B22" t="str">
            <v>шт</v>
          </cell>
          <cell r="C22">
            <v>0.18</v>
          </cell>
          <cell r="D22">
            <v>5038398</v>
          </cell>
        </row>
        <row r="23">
          <cell r="A23" t="str">
            <v>Сыр Папа Может Тильзитер   45% 200гр     Останкино</v>
          </cell>
          <cell r="B23" t="str">
            <v>шт</v>
          </cell>
          <cell r="C23">
            <v>0</v>
          </cell>
          <cell r="D23" t="str">
            <v>дубль</v>
          </cell>
        </row>
        <row r="24">
          <cell r="A24" t="str">
            <v>Сыр Папа Может "Голландский традиционный" 45% (2,5кг)(6шт)  Останкино</v>
          </cell>
          <cell r="B24" t="str">
            <v>кг</v>
          </cell>
          <cell r="C24">
            <v>1</v>
          </cell>
          <cell r="D24">
            <v>5038596</v>
          </cell>
        </row>
        <row r="25">
          <cell r="A25" t="str">
            <v>Сыр полутвердый "Голландский" с массовой долей жира в пересчете на сухое  Останкино</v>
          </cell>
          <cell r="B25" t="str">
            <v>кг</v>
          </cell>
          <cell r="C25">
            <v>0</v>
          </cell>
          <cell r="D25" t="str">
            <v>дубль</v>
          </cell>
        </row>
        <row r="26">
          <cell r="A26" t="str">
            <v>Сыр Папа Может "Российский традиционный"  50%, вакуум  Останкино</v>
          </cell>
          <cell r="B26" t="str">
            <v>кг</v>
          </cell>
          <cell r="C26">
            <v>1</v>
          </cell>
          <cell r="D26">
            <v>8785204</v>
          </cell>
          <cell r="E26">
            <v>30</v>
          </cell>
        </row>
        <row r="27">
          <cell r="A27" t="str">
            <v>Российский сливочный 45% ТМ Папа Может, брус (2шт)  Останкино</v>
          </cell>
          <cell r="B27" t="str">
            <v>кг</v>
          </cell>
          <cell r="C27">
            <v>0</v>
          </cell>
          <cell r="D27" t="str">
            <v>дубль</v>
          </cell>
        </row>
        <row r="28">
          <cell r="A28" t="str">
            <v>Сыр Папа Может "Тильзитер" массовая доля жира в сухом веществе 45 %.брусок  Останкино</v>
          </cell>
          <cell r="B28" t="str">
            <v>кг</v>
          </cell>
          <cell r="C28">
            <v>1</v>
          </cell>
          <cell r="D28">
            <v>5038619</v>
          </cell>
        </row>
        <row r="29">
          <cell r="A29" t="str">
            <v>Сыр Папа Может Гауда  45% вес     Останкино</v>
          </cell>
          <cell r="B29" t="str">
            <v>кг</v>
          </cell>
          <cell r="C29">
            <v>1</v>
          </cell>
          <cell r="D29">
            <v>5038572</v>
          </cell>
          <cell r="E29">
            <v>75</v>
          </cell>
        </row>
        <row r="30">
          <cell r="A30" t="str">
            <v>Сыр Папа Может "Гауда Голд" 45% (-2,5 кг брус) (6 шт)  Останкино</v>
          </cell>
          <cell r="B30" t="str">
            <v>кг</v>
          </cell>
          <cell r="C30">
            <v>0</v>
          </cell>
          <cell r="D30" t="str">
            <v>дубль</v>
          </cell>
        </row>
        <row r="31">
          <cell r="A31" t="str">
            <v>Сыр Папа Может Эдам 45% вес (=3,5кг)  Останкино</v>
          </cell>
          <cell r="B31" t="str">
            <v>кг</v>
          </cell>
          <cell r="C31">
            <v>0</v>
          </cell>
          <cell r="D31" t="str">
            <v>вывод</v>
          </cell>
        </row>
        <row r="32">
          <cell r="A32" t="str">
            <v>Сыр Скаморца свежий 100 гр.  ОСТАНКИНО</v>
          </cell>
          <cell r="B32" t="str">
            <v>шт</v>
          </cell>
          <cell r="C32">
            <v>0.1</v>
          </cell>
          <cell r="D32">
            <v>8444170</v>
          </cell>
        </row>
        <row r="33">
          <cell r="A33" t="str">
            <v>Сыр Сливочный со вкусом топленого молока 45% ти Папа Может, брус (2 шт)  Останкино</v>
          </cell>
          <cell r="B33" t="str">
            <v>кг</v>
          </cell>
          <cell r="C33">
            <v>1</v>
          </cell>
          <cell r="D33">
            <v>5522704</v>
          </cell>
          <cell r="E33">
            <v>84</v>
          </cell>
        </row>
        <row r="34">
          <cell r="A34" t="str">
            <v>Сыр Творожный с зеленью 60% Папа может 140 гр.  Останкино</v>
          </cell>
          <cell r="B34" t="str">
            <v>шт</v>
          </cell>
          <cell r="C34">
            <v>0.14000000000000001</v>
          </cell>
          <cell r="D34">
            <v>9988391</v>
          </cell>
          <cell r="E34">
            <v>200</v>
          </cell>
        </row>
        <row r="35">
          <cell r="A35" t="str">
            <v>Сыр плавленный Сливочный ж.45% 180г ТМ Папа может (16шт)  Останкино</v>
          </cell>
          <cell r="B35" t="str">
            <v>шт</v>
          </cell>
          <cell r="C35">
            <v>0.18</v>
          </cell>
          <cell r="D35">
            <v>9988681</v>
          </cell>
        </row>
        <row r="36">
          <cell r="A36" t="str">
            <v>Сыр полутвердый "Пошехонский" с массовой долей жира в пересчете на сухое вещество 45%.1/5  Останкино</v>
          </cell>
          <cell r="B36" t="str">
            <v>кг</v>
          </cell>
          <cell r="C36">
            <v>0</v>
          </cell>
          <cell r="D36" t="str">
            <v>вывод</v>
          </cell>
        </row>
        <row r="37">
          <cell r="A37" t="str">
            <v>Сыр полутвердый "Сметанковый", с масс долей жира в пересчете на сухое вещес50%, брус  Останкино</v>
          </cell>
          <cell r="B37" t="str">
            <v>кг</v>
          </cell>
          <cell r="C37">
            <v>1</v>
          </cell>
          <cell r="D37">
            <v>8785198</v>
          </cell>
        </row>
        <row r="38">
          <cell r="A38" t="str">
            <v>Сыр рассольный жирный Чечил 45% 100 гр  ОСТАНКИНО</v>
          </cell>
          <cell r="B38" t="str">
            <v>шт</v>
          </cell>
          <cell r="C38">
            <v>0.1</v>
          </cell>
          <cell r="D38">
            <v>8444187</v>
          </cell>
        </row>
        <row r="39">
          <cell r="A39" t="str">
            <v>Сыр рассольный жирный Чечил копченый 43% 100 гр  Останкино</v>
          </cell>
          <cell r="B39" t="str">
            <v>шт</v>
          </cell>
          <cell r="C39">
            <v>0.1</v>
          </cell>
          <cell r="D39">
            <v>8444194</v>
          </cell>
        </row>
        <row r="40">
          <cell r="A40" t="str">
            <v>Сыч/Прод Коровино Российский 50% 200г СЗМЖ  Останкино</v>
          </cell>
          <cell r="B40" t="str">
            <v>шт</v>
          </cell>
          <cell r="C40">
            <v>0.2</v>
          </cell>
          <cell r="D40">
            <v>783798</v>
          </cell>
        </row>
        <row r="41">
          <cell r="A41" t="str">
            <v>Сыч/Прод Коровино Российский Оригин 50% ВЕС (3,5 кг)  Останкино</v>
          </cell>
          <cell r="B41" t="str">
            <v>кг</v>
          </cell>
          <cell r="C41">
            <v>1</v>
          </cell>
          <cell r="D41">
            <v>783811</v>
          </cell>
          <cell r="E41">
            <v>100</v>
          </cell>
        </row>
        <row r="42">
          <cell r="A42" t="str">
            <v>Сыч/Прод Коровино Тильзитер 50% 200г СЗМЖ  ОСТАНКИНО</v>
          </cell>
          <cell r="B42" t="str">
            <v>шт</v>
          </cell>
          <cell r="C42">
            <v>0.2</v>
          </cell>
          <cell r="D42">
            <v>783804</v>
          </cell>
        </row>
        <row r="43">
          <cell r="A43" t="str">
            <v>Сыч/Прод Коровино Тильзитер Оригин 50% ВЕС (3,5 кг брус) СЗМЖ  Останкино</v>
          </cell>
          <cell r="B43" t="str">
            <v>кг</v>
          </cell>
          <cell r="C43">
            <v>1</v>
          </cell>
          <cell r="D43">
            <v>783828</v>
          </cell>
          <cell r="E43">
            <v>100</v>
          </cell>
        </row>
        <row r="44">
          <cell r="A44" t="str">
            <v>Сыч/Прод Коровино Тильзитер Оригин 50% ВЕС (5 кг брус) СЗМЖ  ОСТАНКИНО</v>
          </cell>
          <cell r="B44" t="str">
            <v>кг</v>
          </cell>
          <cell r="C44">
            <v>0</v>
          </cell>
          <cell r="D44" t="str">
            <v>дубль</v>
          </cell>
        </row>
        <row r="46">
          <cell r="A46" t="str">
            <v>Масло "Папа может" 82,5% 180гр  Останкино</v>
          </cell>
          <cell r="B46" t="str">
            <v>шт</v>
          </cell>
        </row>
        <row r="47">
          <cell r="A47" t="str">
            <v>Масло сливочное 72,5 % 180 гр.(10 шт) СЛАВЯНА  Останкино</v>
          </cell>
          <cell r="B47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selection activeCell="R5" sqref="R5"/>
    </sheetView>
  </sheetViews>
  <sheetFormatPr defaultRowHeight="15" x14ac:dyDescent="0.25"/>
  <cols>
    <col min="1" max="1" width="60" customWidth="1"/>
    <col min="2" max="2" width="4.5703125" customWidth="1"/>
    <col min="3" max="6" width="5.85546875" customWidth="1"/>
    <col min="7" max="7" width="6" style="7" customWidth="1"/>
    <col min="8" max="8" width="6" customWidth="1"/>
    <col min="9" max="9" width="8.7109375" bestFit="1" customWidth="1"/>
    <col min="10" max="11" width="6" customWidth="1"/>
    <col min="12" max="14" width="0.5703125" customWidth="1"/>
    <col min="15" max="17" width="6" customWidth="1"/>
    <col min="18" max="18" width="21.28515625" customWidth="1"/>
    <col min="19" max="20" width="5.85546875" customWidth="1"/>
    <col min="21" max="23" width="5.7109375" customWidth="1"/>
    <col min="24" max="24" width="16.42578125" bestFit="1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2" t="s">
        <v>65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27" t="s">
        <v>66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SUM(E6:E495)</f>
        <v>73</v>
      </c>
      <c r="F5" s="3">
        <f>SUM(F6:F495)</f>
        <v>255.75800000000001</v>
      </c>
      <c r="G5" s="5"/>
      <c r="H5" s="1"/>
      <c r="I5" s="1"/>
      <c r="J5" s="3">
        <f t="shared" ref="J5:Q5" si="0">SUM(J6:J495)</f>
        <v>120</v>
      </c>
      <c r="K5" s="3">
        <f t="shared" si="0"/>
        <v>-47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14.6</v>
      </c>
      <c r="P5" s="3">
        <f t="shared" si="0"/>
        <v>1449</v>
      </c>
      <c r="Q5" s="3">
        <f t="shared" si="0"/>
        <v>30</v>
      </c>
      <c r="R5" s="1"/>
      <c r="S5" s="1"/>
      <c r="T5" s="1"/>
      <c r="U5" s="3">
        <f>SUM(U6:U495)</f>
        <v>41.132399999999997</v>
      </c>
      <c r="V5" s="3">
        <f>SUM(V6:V495)</f>
        <v>43.134399999999999</v>
      </c>
      <c r="W5" s="3">
        <f>SUM(W6:W495)</f>
        <v>0</v>
      </c>
      <c r="X5" s="1"/>
      <c r="Y5" s="3">
        <f>SUM(Y6:Y495)</f>
        <v>633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s="26" customFormat="1" x14ac:dyDescent="0.25">
      <c r="A6" s="23" t="s">
        <v>27</v>
      </c>
      <c r="B6" s="23" t="s">
        <v>28</v>
      </c>
      <c r="C6" s="23"/>
      <c r="D6" s="23"/>
      <c r="E6" s="23"/>
      <c r="F6" s="23"/>
      <c r="G6" s="24">
        <v>0.14000000000000001</v>
      </c>
      <c r="H6" s="23">
        <v>180</v>
      </c>
      <c r="I6" s="23">
        <v>9988421</v>
      </c>
      <c r="J6" s="23"/>
      <c r="K6" s="23">
        <f t="shared" ref="K6:K37" si="1">E6-J6</f>
        <v>0</v>
      </c>
      <c r="L6" s="23"/>
      <c r="M6" s="23"/>
      <c r="N6" s="23"/>
      <c r="O6" s="23">
        <f>E6/5</f>
        <v>0</v>
      </c>
      <c r="P6" s="25">
        <f>VLOOKUP(A6,[1]Sheet!$A:$E,5,0)</f>
        <v>200</v>
      </c>
      <c r="Q6" s="25"/>
      <c r="R6" s="23"/>
      <c r="S6" s="23" t="e">
        <f>(F6+P6)/O6</f>
        <v>#DIV/0!</v>
      </c>
      <c r="T6" s="23" t="e">
        <f>F6/O6</f>
        <v>#DIV/0!</v>
      </c>
      <c r="U6" s="23">
        <v>0</v>
      </c>
      <c r="V6" s="23">
        <v>3.2</v>
      </c>
      <c r="W6" s="23">
        <v>0</v>
      </c>
      <c r="X6" s="23" t="s">
        <v>67</v>
      </c>
      <c r="Y6" s="23">
        <f>P6*G6</f>
        <v>28.000000000000004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 s="26" customFormat="1" x14ac:dyDescent="0.25">
      <c r="A7" s="23" t="s">
        <v>29</v>
      </c>
      <c r="B7" s="23" t="s">
        <v>28</v>
      </c>
      <c r="C7" s="23"/>
      <c r="D7" s="23"/>
      <c r="E7" s="23"/>
      <c r="F7" s="23"/>
      <c r="G7" s="24">
        <v>0.18</v>
      </c>
      <c r="H7" s="23">
        <v>270</v>
      </c>
      <c r="I7" s="23">
        <v>9988438</v>
      </c>
      <c r="J7" s="23"/>
      <c r="K7" s="23">
        <f t="shared" si="1"/>
        <v>0</v>
      </c>
      <c r="L7" s="23"/>
      <c r="M7" s="23"/>
      <c r="N7" s="23"/>
      <c r="O7" s="23">
        <f t="shared" ref="O7:O37" si="2">E7/5</f>
        <v>0</v>
      </c>
      <c r="P7" s="25">
        <f>VLOOKUP(A7,[1]Sheet!$A:$E,5,0)</f>
        <v>200</v>
      </c>
      <c r="Q7" s="25"/>
      <c r="R7" s="23"/>
      <c r="S7" s="23" t="e">
        <f t="shared" ref="S7:S37" si="3">(F7+P7)/O7</f>
        <v>#DIV/0!</v>
      </c>
      <c r="T7" s="23" t="e">
        <f t="shared" ref="T7:T37" si="4">F7/O7</f>
        <v>#DIV/0!</v>
      </c>
      <c r="U7" s="23">
        <v>0</v>
      </c>
      <c r="V7" s="23">
        <v>3.2</v>
      </c>
      <c r="W7" s="23">
        <v>0</v>
      </c>
      <c r="X7" s="23" t="s">
        <v>67</v>
      </c>
      <c r="Y7" s="23">
        <f t="shared" ref="Y7:Y37" si="5">P7*G7</f>
        <v>36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 s="26" customFormat="1" x14ac:dyDescent="0.25">
      <c r="A8" s="23" t="s">
        <v>30</v>
      </c>
      <c r="B8" s="23" t="s">
        <v>28</v>
      </c>
      <c r="C8" s="23"/>
      <c r="D8" s="23"/>
      <c r="E8" s="23"/>
      <c r="F8" s="23"/>
      <c r="G8" s="24">
        <v>0.18</v>
      </c>
      <c r="H8" s="23">
        <v>270</v>
      </c>
      <c r="I8" s="23">
        <v>9988445</v>
      </c>
      <c r="J8" s="23"/>
      <c r="K8" s="23">
        <f t="shared" si="1"/>
        <v>0</v>
      </c>
      <c r="L8" s="23"/>
      <c r="M8" s="23"/>
      <c r="N8" s="23"/>
      <c r="O8" s="23">
        <f t="shared" si="2"/>
        <v>0</v>
      </c>
      <c r="P8" s="25">
        <f>VLOOKUP(A8,[1]Sheet!$A:$E,5,0)</f>
        <v>200</v>
      </c>
      <c r="Q8" s="25"/>
      <c r="R8" s="23"/>
      <c r="S8" s="23" t="e">
        <f t="shared" si="3"/>
        <v>#DIV/0!</v>
      </c>
      <c r="T8" s="23" t="e">
        <f t="shared" si="4"/>
        <v>#DIV/0!</v>
      </c>
      <c r="U8" s="23">
        <v>0</v>
      </c>
      <c r="V8" s="23">
        <v>3.2</v>
      </c>
      <c r="W8" s="23">
        <v>0</v>
      </c>
      <c r="X8" s="23" t="s">
        <v>67</v>
      </c>
      <c r="Y8" s="23">
        <f t="shared" si="5"/>
        <v>36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 x14ac:dyDescent="0.25">
      <c r="A9" s="1" t="s">
        <v>34</v>
      </c>
      <c r="B9" s="1" t="s">
        <v>28</v>
      </c>
      <c r="C9" s="1"/>
      <c r="D9" s="1">
        <v>16</v>
      </c>
      <c r="E9" s="1"/>
      <c r="F9" s="1">
        <v>16</v>
      </c>
      <c r="G9" s="5">
        <v>0.4</v>
      </c>
      <c r="H9" s="1">
        <v>270</v>
      </c>
      <c r="I9" s="1">
        <v>9988452</v>
      </c>
      <c r="J9" s="1"/>
      <c r="K9" s="1">
        <f t="shared" si="1"/>
        <v>0</v>
      </c>
      <c r="L9" s="1"/>
      <c r="M9" s="1"/>
      <c r="N9" s="1"/>
      <c r="O9" s="1">
        <f t="shared" si="2"/>
        <v>0</v>
      </c>
      <c r="P9" s="4">
        <f>VLOOKUP(A9,[1]Sheet!$A:$E,5,0)</f>
        <v>40</v>
      </c>
      <c r="Q9" s="4"/>
      <c r="R9" s="1"/>
      <c r="S9" s="1" t="e">
        <f t="shared" si="3"/>
        <v>#DIV/0!</v>
      </c>
      <c r="T9" s="1" t="e">
        <f t="shared" si="4"/>
        <v>#DIV/0!</v>
      </c>
      <c r="U9" s="1">
        <v>0</v>
      </c>
      <c r="V9" s="1">
        <v>8</v>
      </c>
      <c r="W9" s="1">
        <v>0</v>
      </c>
      <c r="X9" s="23" t="s">
        <v>67</v>
      </c>
      <c r="Y9" s="1">
        <f t="shared" si="5"/>
        <v>16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28</v>
      </c>
      <c r="C10" s="1"/>
      <c r="D10" s="1">
        <v>56</v>
      </c>
      <c r="E10" s="1"/>
      <c r="F10" s="1">
        <v>56</v>
      </c>
      <c r="G10" s="5">
        <v>0.4</v>
      </c>
      <c r="H10" s="1">
        <v>270</v>
      </c>
      <c r="I10" s="1">
        <v>9988476</v>
      </c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4">
        <f>VLOOKUP(A10,[1]Sheet!$A:$E,5,0)</f>
        <v>200</v>
      </c>
      <c r="Q10" s="4"/>
      <c r="R10" s="1"/>
      <c r="S10" s="1" t="e">
        <f t="shared" si="3"/>
        <v>#DIV/0!</v>
      </c>
      <c r="T10" s="1" t="e">
        <f t="shared" si="4"/>
        <v>#DIV/0!</v>
      </c>
      <c r="U10" s="1">
        <v>0</v>
      </c>
      <c r="V10" s="1">
        <v>15.2</v>
      </c>
      <c r="W10" s="1">
        <v>0</v>
      </c>
      <c r="X10" s="23" t="s">
        <v>67</v>
      </c>
      <c r="Y10" s="1">
        <f t="shared" si="5"/>
        <v>80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9" t="s">
        <v>38</v>
      </c>
      <c r="B11" s="19" t="s">
        <v>28</v>
      </c>
      <c r="C11" s="19"/>
      <c r="D11" s="19"/>
      <c r="E11" s="19"/>
      <c r="F11" s="19"/>
      <c r="G11" s="20">
        <v>0.18</v>
      </c>
      <c r="H11" s="19">
        <v>150</v>
      </c>
      <c r="I11" s="19">
        <v>5034819</v>
      </c>
      <c r="J11" s="19"/>
      <c r="K11" s="19">
        <f t="shared" si="1"/>
        <v>0</v>
      </c>
      <c r="L11" s="19"/>
      <c r="M11" s="19"/>
      <c r="N11" s="19"/>
      <c r="O11" s="19">
        <f t="shared" si="2"/>
        <v>0</v>
      </c>
      <c r="P11" s="21">
        <f>VLOOKUP(A11,[1]Sheet!$A:$E,5,0)</f>
        <v>0</v>
      </c>
      <c r="Q11" s="21"/>
      <c r="R11" s="19"/>
      <c r="S11" s="19" t="e">
        <f t="shared" si="3"/>
        <v>#DIV/0!</v>
      </c>
      <c r="T11" s="19" t="e">
        <f t="shared" si="4"/>
        <v>#DIV/0!</v>
      </c>
      <c r="U11" s="19">
        <v>0</v>
      </c>
      <c r="V11" s="19">
        <v>0</v>
      </c>
      <c r="W11" s="19">
        <v>0</v>
      </c>
      <c r="X11" s="19" t="s">
        <v>32</v>
      </c>
      <c r="Y11" s="19">
        <f t="shared" si="5"/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9" t="s">
        <v>39</v>
      </c>
      <c r="B12" s="19" t="s">
        <v>36</v>
      </c>
      <c r="C12" s="19"/>
      <c r="D12" s="19"/>
      <c r="E12" s="19"/>
      <c r="F12" s="19"/>
      <c r="G12" s="20">
        <v>1</v>
      </c>
      <c r="H12" s="19">
        <v>150</v>
      </c>
      <c r="I12" s="19">
        <v>5039845</v>
      </c>
      <c r="J12" s="19"/>
      <c r="K12" s="19">
        <f t="shared" si="1"/>
        <v>0</v>
      </c>
      <c r="L12" s="19"/>
      <c r="M12" s="19"/>
      <c r="N12" s="19"/>
      <c r="O12" s="19">
        <f t="shared" si="2"/>
        <v>0</v>
      </c>
      <c r="P12" s="21">
        <f>VLOOKUP(A12,[1]Sheet!$A:$E,5,0)</f>
        <v>0</v>
      </c>
      <c r="Q12" s="21"/>
      <c r="R12" s="19"/>
      <c r="S12" s="19" t="e">
        <f t="shared" si="3"/>
        <v>#DIV/0!</v>
      </c>
      <c r="T12" s="19" t="e">
        <f t="shared" si="4"/>
        <v>#DIV/0!</v>
      </c>
      <c r="U12" s="19">
        <v>0</v>
      </c>
      <c r="V12" s="19">
        <v>0</v>
      </c>
      <c r="W12" s="19">
        <v>0</v>
      </c>
      <c r="X12" s="19" t="s">
        <v>32</v>
      </c>
      <c r="Y12" s="19">
        <f t="shared" si="5"/>
        <v>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28</v>
      </c>
      <c r="C13" s="1">
        <v>24</v>
      </c>
      <c r="D13" s="1"/>
      <c r="E13" s="1">
        <v>2</v>
      </c>
      <c r="F13" s="1">
        <v>22</v>
      </c>
      <c r="G13" s="5">
        <v>0.1</v>
      </c>
      <c r="H13" s="1">
        <v>90</v>
      </c>
      <c r="I13" s="1">
        <v>8444163</v>
      </c>
      <c r="J13" s="1"/>
      <c r="K13" s="1">
        <f t="shared" si="1"/>
        <v>2</v>
      </c>
      <c r="L13" s="1"/>
      <c r="M13" s="1"/>
      <c r="N13" s="1"/>
      <c r="O13" s="1">
        <f t="shared" si="2"/>
        <v>0.4</v>
      </c>
      <c r="P13" s="4">
        <f>VLOOKUP(A13,[1]Sheet!$A:$E,5,0)</f>
        <v>0</v>
      </c>
      <c r="Q13" s="4"/>
      <c r="R13" s="1"/>
      <c r="S13" s="1">
        <f t="shared" si="3"/>
        <v>55</v>
      </c>
      <c r="T13" s="1">
        <f t="shared" si="4"/>
        <v>55</v>
      </c>
      <c r="U13" s="1">
        <v>4.5999999999999996</v>
      </c>
      <c r="V13" s="1">
        <v>0</v>
      </c>
      <c r="W13" s="1">
        <v>0</v>
      </c>
      <c r="X13" s="1"/>
      <c r="Y13" s="1">
        <f t="shared" si="5"/>
        <v>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9" t="s">
        <v>41</v>
      </c>
      <c r="B14" s="19" t="s">
        <v>28</v>
      </c>
      <c r="C14" s="19"/>
      <c r="D14" s="19"/>
      <c r="E14" s="19"/>
      <c r="F14" s="19"/>
      <c r="G14" s="20">
        <v>0.18</v>
      </c>
      <c r="H14" s="19">
        <v>150</v>
      </c>
      <c r="I14" s="19">
        <v>5038411</v>
      </c>
      <c r="J14" s="19"/>
      <c r="K14" s="19">
        <f t="shared" si="1"/>
        <v>0</v>
      </c>
      <c r="L14" s="19"/>
      <c r="M14" s="19"/>
      <c r="N14" s="19"/>
      <c r="O14" s="19">
        <f t="shared" si="2"/>
        <v>0</v>
      </c>
      <c r="P14" s="21">
        <f>VLOOKUP(A14,[1]Sheet!$A:$E,5,0)</f>
        <v>0</v>
      </c>
      <c r="Q14" s="21"/>
      <c r="R14" s="19"/>
      <c r="S14" s="19" t="e">
        <f t="shared" si="3"/>
        <v>#DIV/0!</v>
      </c>
      <c r="T14" s="19" t="e">
        <f t="shared" si="4"/>
        <v>#DIV/0!</v>
      </c>
      <c r="U14" s="19">
        <v>0</v>
      </c>
      <c r="V14" s="19">
        <v>0</v>
      </c>
      <c r="W14" s="19">
        <v>0</v>
      </c>
      <c r="X14" s="19" t="s">
        <v>32</v>
      </c>
      <c r="Y14" s="19">
        <f t="shared" si="5"/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42</v>
      </c>
      <c r="B15" s="19" t="s">
        <v>28</v>
      </c>
      <c r="C15" s="19"/>
      <c r="D15" s="19"/>
      <c r="E15" s="19"/>
      <c r="F15" s="19"/>
      <c r="G15" s="20">
        <v>0.18</v>
      </c>
      <c r="H15" s="19">
        <v>150</v>
      </c>
      <c r="I15" s="19">
        <v>5038459</v>
      </c>
      <c r="J15" s="19"/>
      <c r="K15" s="19">
        <f t="shared" si="1"/>
        <v>0</v>
      </c>
      <c r="L15" s="19"/>
      <c r="M15" s="19"/>
      <c r="N15" s="19"/>
      <c r="O15" s="19">
        <f t="shared" si="2"/>
        <v>0</v>
      </c>
      <c r="P15" s="21">
        <f>VLOOKUP(A15,[1]Sheet!$A:$E,5,0)</f>
        <v>0</v>
      </c>
      <c r="Q15" s="21"/>
      <c r="R15" s="19"/>
      <c r="S15" s="19" t="e">
        <f t="shared" si="3"/>
        <v>#DIV/0!</v>
      </c>
      <c r="T15" s="19" t="e">
        <f t="shared" si="4"/>
        <v>#DIV/0!</v>
      </c>
      <c r="U15" s="19">
        <v>0</v>
      </c>
      <c r="V15" s="19">
        <v>0</v>
      </c>
      <c r="W15" s="19">
        <v>0</v>
      </c>
      <c r="X15" s="19" t="s">
        <v>32</v>
      </c>
      <c r="Y15" s="19">
        <f t="shared" si="5"/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9" t="s">
        <v>43</v>
      </c>
      <c r="B16" s="19" t="s">
        <v>28</v>
      </c>
      <c r="C16" s="19"/>
      <c r="D16" s="19"/>
      <c r="E16" s="19"/>
      <c r="F16" s="19"/>
      <c r="G16" s="20">
        <v>0.18</v>
      </c>
      <c r="H16" s="19">
        <v>150</v>
      </c>
      <c r="I16" s="19">
        <v>5038831</v>
      </c>
      <c r="J16" s="19"/>
      <c r="K16" s="19">
        <f t="shared" si="1"/>
        <v>0</v>
      </c>
      <c r="L16" s="19"/>
      <c r="M16" s="19"/>
      <c r="N16" s="19"/>
      <c r="O16" s="19">
        <f t="shared" si="2"/>
        <v>0</v>
      </c>
      <c r="P16" s="21">
        <f>VLOOKUP(A16,[1]Sheet!$A:$E,5,0)</f>
        <v>0</v>
      </c>
      <c r="Q16" s="21"/>
      <c r="R16" s="19"/>
      <c r="S16" s="19" t="e">
        <f t="shared" si="3"/>
        <v>#DIV/0!</v>
      </c>
      <c r="T16" s="19" t="e">
        <f t="shared" si="4"/>
        <v>#DIV/0!</v>
      </c>
      <c r="U16" s="19">
        <v>0</v>
      </c>
      <c r="V16" s="19">
        <v>0</v>
      </c>
      <c r="W16" s="19">
        <v>0</v>
      </c>
      <c r="X16" s="19" t="s">
        <v>32</v>
      </c>
      <c r="Y16" s="19">
        <f t="shared" si="5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44</v>
      </c>
      <c r="B17" s="19" t="s">
        <v>28</v>
      </c>
      <c r="C17" s="19"/>
      <c r="D17" s="19"/>
      <c r="E17" s="19"/>
      <c r="F17" s="19"/>
      <c r="G17" s="20">
        <v>0.18</v>
      </c>
      <c r="H17" s="19">
        <v>120</v>
      </c>
      <c r="I17" s="19">
        <v>5038855</v>
      </c>
      <c r="J17" s="19"/>
      <c r="K17" s="19">
        <f t="shared" si="1"/>
        <v>0</v>
      </c>
      <c r="L17" s="19"/>
      <c r="M17" s="19"/>
      <c r="N17" s="19"/>
      <c r="O17" s="19">
        <f t="shared" si="2"/>
        <v>0</v>
      </c>
      <c r="P17" s="21">
        <f>VLOOKUP(A17,[1]Sheet!$A:$E,5,0)</f>
        <v>0</v>
      </c>
      <c r="Q17" s="21"/>
      <c r="R17" s="19"/>
      <c r="S17" s="19" t="e">
        <f t="shared" si="3"/>
        <v>#DIV/0!</v>
      </c>
      <c r="T17" s="19" t="e">
        <f t="shared" si="4"/>
        <v>#DIV/0!</v>
      </c>
      <c r="U17" s="19">
        <v>0</v>
      </c>
      <c r="V17" s="19">
        <v>0</v>
      </c>
      <c r="W17" s="19">
        <v>0</v>
      </c>
      <c r="X17" s="19" t="s">
        <v>32</v>
      </c>
      <c r="Y17" s="19">
        <f t="shared" si="5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45</v>
      </c>
      <c r="B18" s="19" t="s">
        <v>28</v>
      </c>
      <c r="C18" s="19"/>
      <c r="D18" s="19"/>
      <c r="E18" s="19"/>
      <c r="F18" s="19"/>
      <c r="G18" s="20">
        <v>0.18</v>
      </c>
      <c r="H18" s="19">
        <v>150</v>
      </c>
      <c r="I18" s="19">
        <v>5038435</v>
      </c>
      <c r="J18" s="19"/>
      <c r="K18" s="19">
        <f t="shared" si="1"/>
        <v>0</v>
      </c>
      <c r="L18" s="19"/>
      <c r="M18" s="19"/>
      <c r="N18" s="19"/>
      <c r="O18" s="19">
        <f t="shared" si="2"/>
        <v>0</v>
      </c>
      <c r="P18" s="21">
        <f>VLOOKUP(A18,[1]Sheet!$A:$E,5,0)</f>
        <v>0</v>
      </c>
      <c r="Q18" s="21"/>
      <c r="R18" s="19"/>
      <c r="S18" s="19" t="e">
        <f t="shared" si="3"/>
        <v>#DIV/0!</v>
      </c>
      <c r="T18" s="19" t="e">
        <f t="shared" si="4"/>
        <v>#DIV/0!</v>
      </c>
      <c r="U18" s="19">
        <v>0</v>
      </c>
      <c r="V18" s="19">
        <v>0</v>
      </c>
      <c r="W18" s="19">
        <v>0</v>
      </c>
      <c r="X18" s="19" t="s">
        <v>32</v>
      </c>
      <c r="Y18" s="19">
        <f t="shared" si="5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46</v>
      </c>
      <c r="B19" s="19" t="s">
        <v>28</v>
      </c>
      <c r="C19" s="19"/>
      <c r="D19" s="19"/>
      <c r="E19" s="19"/>
      <c r="F19" s="19"/>
      <c r="G19" s="20">
        <v>0.4</v>
      </c>
      <c r="H19" s="19" t="e">
        <v>#N/A</v>
      </c>
      <c r="I19" s="19">
        <v>5039609</v>
      </c>
      <c r="J19" s="19"/>
      <c r="K19" s="19">
        <f t="shared" si="1"/>
        <v>0</v>
      </c>
      <c r="L19" s="19"/>
      <c r="M19" s="19"/>
      <c r="N19" s="19"/>
      <c r="O19" s="19">
        <f t="shared" si="2"/>
        <v>0</v>
      </c>
      <c r="P19" s="21">
        <f>VLOOKUP(A19,[1]Sheet!$A:$E,5,0)</f>
        <v>0</v>
      </c>
      <c r="Q19" s="21"/>
      <c r="R19" s="19"/>
      <c r="S19" s="19" t="e">
        <f t="shared" si="3"/>
        <v>#DIV/0!</v>
      </c>
      <c r="T19" s="19" t="e">
        <f t="shared" si="4"/>
        <v>#DIV/0!</v>
      </c>
      <c r="U19" s="19">
        <v>0</v>
      </c>
      <c r="V19" s="19">
        <v>0</v>
      </c>
      <c r="W19" s="19">
        <v>0</v>
      </c>
      <c r="X19" s="19" t="s">
        <v>32</v>
      </c>
      <c r="Y19" s="19">
        <f t="shared" si="5"/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47</v>
      </c>
      <c r="B20" s="19" t="s">
        <v>28</v>
      </c>
      <c r="C20" s="19"/>
      <c r="D20" s="19"/>
      <c r="E20" s="19"/>
      <c r="F20" s="19"/>
      <c r="G20" s="20">
        <v>0.18</v>
      </c>
      <c r="H20" s="19">
        <v>120</v>
      </c>
      <c r="I20" s="19">
        <v>5038398</v>
      </c>
      <c r="J20" s="19"/>
      <c r="K20" s="19">
        <f t="shared" si="1"/>
        <v>0</v>
      </c>
      <c r="L20" s="19"/>
      <c r="M20" s="19"/>
      <c r="N20" s="19"/>
      <c r="O20" s="19">
        <f t="shared" si="2"/>
        <v>0</v>
      </c>
      <c r="P20" s="21">
        <f>VLOOKUP(A20,[1]Sheet!$A:$E,5,0)</f>
        <v>0</v>
      </c>
      <c r="Q20" s="21"/>
      <c r="R20" s="19"/>
      <c r="S20" s="19" t="e">
        <f t="shared" si="3"/>
        <v>#DIV/0!</v>
      </c>
      <c r="T20" s="19" t="e">
        <f t="shared" si="4"/>
        <v>#DIV/0!</v>
      </c>
      <c r="U20" s="19">
        <v>0</v>
      </c>
      <c r="V20" s="19">
        <v>0</v>
      </c>
      <c r="W20" s="19">
        <v>0</v>
      </c>
      <c r="X20" s="19" t="s">
        <v>32</v>
      </c>
      <c r="Y20" s="19">
        <f t="shared" si="5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48</v>
      </c>
      <c r="B21" s="19" t="s">
        <v>36</v>
      </c>
      <c r="C21" s="19"/>
      <c r="D21" s="19"/>
      <c r="E21" s="19"/>
      <c r="F21" s="19"/>
      <c r="G21" s="20">
        <v>1</v>
      </c>
      <c r="H21" s="19">
        <v>150</v>
      </c>
      <c r="I21" s="19">
        <v>5038596</v>
      </c>
      <c r="J21" s="19"/>
      <c r="K21" s="19">
        <f t="shared" si="1"/>
        <v>0</v>
      </c>
      <c r="L21" s="19"/>
      <c r="M21" s="19"/>
      <c r="N21" s="19"/>
      <c r="O21" s="19">
        <f t="shared" si="2"/>
        <v>0</v>
      </c>
      <c r="P21" s="21">
        <f>VLOOKUP(A21,[1]Sheet!$A:$E,5,0)</f>
        <v>0</v>
      </c>
      <c r="Q21" s="21"/>
      <c r="R21" s="19"/>
      <c r="S21" s="19" t="e">
        <f t="shared" si="3"/>
        <v>#DIV/0!</v>
      </c>
      <c r="T21" s="19" t="e">
        <f t="shared" si="4"/>
        <v>#DIV/0!</v>
      </c>
      <c r="U21" s="19">
        <v>3.0840000000000001</v>
      </c>
      <c r="V21" s="19">
        <v>6.1980000000000004</v>
      </c>
      <c r="W21" s="19">
        <v>0</v>
      </c>
      <c r="X21" s="19" t="s">
        <v>32</v>
      </c>
      <c r="Y21" s="19">
        <f t="shared" si="5"/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8" t="s">
        <v>49</v>
      </c>
      <c r="B22" s="28" t="s">
        <v>36</v>
      </c>
      <c r="C22" s="28"/>
      <c r="D22" s="28"/>
      <c r="E22" s="28"/>
      <c r="F22" s="28"/>
      <c r="G22" s="29">
        <v>1</v>
      </c>
      <c r="H22" s="28">
        <v>120</v>
      </c>
      <c r="I22" s="28">
        <v>8785204</v>
      </c>
      <c r="J22" s="28"/>
      <c r="K22" s="28">
        <f t="shared" si="1"/>
        <v>0</v>
      </c>
      <c r="L22" s="28"/>
      <c r="M22" s="28"/>
      <c r="N22" s="28"/>
      <c r="O22" s="28">
        <f t="shared" si="2"/>
        <v>0</v>
      </c>
      <c r="P22" s="30">
        <v>50</v>
      </c>
      <c r="Q22" s="30">
        <v>30</v>
      </c>
      <c r="R22" s="28"/>
      <c r="S22" s="28" t="e">
        <f t="shared" si="3"/>
        <v>#DIV/0!</v>
      </c>
      <c r="T22" s="28" t="e">
        <f t="shared" si="4"/>
        <v>#DIV/0!</v>
      </c>
      <c r="U22" s="28">
        <v>0</v>
      </c>
      <c r="V22" s="28">
        <v>0</v>
      </c>
      <c r="W22" s="28">
        <v>0</v>
      </c>
      <c r="X22" s="28" t="s">
        <v>68</v>
      </c>
      <c r="Y22" s="28">
        <f t="shared" si="5"/>
        <v>50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50</v>
      </c>
      <c r="B23" s="19" t="s">
        <v>36</v>
      </c>
      <c r="C23" s="19"/>
      <c r="D23" s="19"/>
      <c r="E23" s="19"/>
      <c r="F23" s="19"/>
      <c r="G23" s="20">
        <v>1</v>
      </c>
      <c r="H23" s="19">
        <v>180</v>
      </c>
      <c r="I23" s="19">
        <v>5038619</v>
      </c>
      <c r="J23" s="19"/>
      <c r="K23" s="19">
        <f t="shared" si="1"/>
        <v>0</v>
      </c>
      <c r="L23" s="19"/>
      <c r="M23" s="19"/>
      <c r="N23" s="19"/>
      <c r="O23" s="19">
        <f t="shared" si="2"/>
        <v>0</v>
      </c>
      <c r="P23" s="21">
        <f>VLOOKUP(A23,[1]Sheet!$A:$E,5,0)</f>
        <v>0</v>
      </c>
      <c r="Q23" s="21"/>
      <c r="R23" s="19"/>
      <c r="S23" s="19" t="e">
        <f t="shared" si="3"/>
        <v>#DIV/0!</v>
      </c>
      <c r="T23" s="19" t="e">
        <f t="shared" si="4"/>
        <v>#DIV/0!</v>
      </c>
      <c r="U23" s="19">
        <v>0</v>
      </c>
      <c r="V23" s="19">
        <v>0</v>
      </c>
      <c r="W23" s="19">
        <v>0</v>
      </c>
      <c r="X23" s="19" t="s">
        <v>32</v>
      </c>
      <c r="Y23" s="19">
        <f t="shared" si="5"/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36</v>
      </c>
      <c r="C24" s="1"/>
      <c r="D24" s="1"/>
      <c r="E24" s="1"/>
      <c r="F24" s="1"/>
      <c r="G24" s="5">
        <v>1</v>
      </c>
      <c r="H24" s="1">
        <v>150</v>
      </c>
      <c r="I24" s="1">
        <v>5038572</v>
      </c>
      <c r="J24" s="1"/>
      <c r="K24" s="1">
        <f t="shared" si="1"/>
        <v>0</v>
      </c>
      <c r="L24" s="1"/>
      <c r="M24" s="1"/>
      <c r="N24" s="1"/>
      <c r="O24" s="1">
        <f t="shared" si="2"/>
        <v>0</v>
      </c>
      <c r="P24" s="4">
        <f>VLOOKUP(A24,[1]Sheet!$A:$E,5,0)</f>
        <v>75</v>
      </c>
      <c r="Q24" s="4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0</v>
      </c>
      <c r="W24" s="1">
        <v>0</v>
      </c>
      <c r="X24" s="23" t="s">
        <v>67</v>
      </c>
      <c r="Y24" s="1">
        <f t="shared" si="5"/>
        <v>75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28</v>
      </c>
      <c r="C25" s="1">
        <v>32</v>
      </c>
      <c r="D25" s="1"/>
      <c r="E25" s="1">
        <v>32</v>
      </c>
      <c r="F25" s="1"/>
      <c r="G25" s="5">
        <v>0.1</v>
      </c>
      <c r="H25" s="1">
        <v>60</v>
      </c>
      <c r="I25" s="1">
        <v>8444170</v>
      </c>
      <c r="J25" s="1">
        <v>83</v>
      </c>
      <c r="K25" s="1">
        <f t="shared" si="1"/>
        <v>-51</v>
      </c>
      <c r="L25" s="1"/>
      <c r="M25" s="1"/>
      <c r="N25" s="1"/>
      <c r="O25" s="1">
        <f t="shared" si="2"/>
        <v>6.4</v>
      </c>
      <c r="P25" s="4">
        <f>VLOOKUP(A25,[1]Sheet!$A:$E,5,0)</f>
        <v>0</v>
      </c>
      <c r="Q25" s="4"/>
      <c r="R25" s="1"/>
      <c r="S25" s="1">
        <f t="shared" si="3"/>
        <v>0</v>
      </c>
      <c r="T25" s="1">
        <f t="shared" si="4"/>
        <v>0</v>
      </c>
      <c r="U25" s="1">
        <v>0</v>
      </c>
      <c r="V25" s="1">
        <v>0</v>
      </c>
      <c r="W25" s="1">
        <v>0</v>
      </c>
      <c r="X25" s="1"/>
      <c r="Y25" s="1">
        <f t="shared" si="5"/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s="26" customFormat="1" x14ac:dyDescent="0.25">
      <c r="A26" s="23" t="s">
        <v>53</v>
      </c>
      <c r="B26" s="23" t="s">
        <v>36</v>
      </c>
      <c r="C26" s="23"/>
      <c r="D26" s="23"/>
      <c r="E26" s="23"/>
      <c r="F26" s="23"/>
      <c r="G26" s="24">
        <v>1</v>
      </c>
      <c r="H26" s="23">
        <v>120</v>
      </c>
      <c r="I26" s="23">
        <v>5522704</v>
      </c>
      <c r="J26" s="23"/>
      <c r="K26" s="23">
        <f t="shared" si="1"/>
        <v>0</v>
      </c>
      <c r="L26" s="23"/>
      <c r="M26" s="23"/>
      <c r="N26" s="23"/>
      <c r="O26" s="23">
        <f t="shared" si="2"/>
        <v>0</v>
      </c>
      <c r="P26" s="25">
        <f>VLOOKUP(A26,[1]Sheet!$A:$E,5,0)</f>
        <v>84</v>
      </c>
      <c r="Q26" s="25"/>
      <c r="R26" s="23"/>
      <c r="S26" s="23" t="e">
        <f t="shared" si="3"/>
        <v>#DIV/0!</v>
      </c>
      <c r="T26" s="23" t="e">
        <f t="shared" si="4"/>
        <v>#DIV/0!</v>
      </c>
      <c r="U26" s="23">
        <v>6.1880000000000006</v>
      </c>
      <c r="V26" s="23">
        <v>2.3363999999999998</v>
      </c>
      <c r="W26" s="23">
        <v>0</v>
      </c>
      <c r="X26" s="23" t="s">
        <v>67</v>
      </c>
      <c r="Y26" s="23">
        <f t="shared" si="5"/>
        <v>84</v>
      </c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 spans="1:51" s="26" customFormat="1" x14ac:dyDescent="0.25">
      <c r="A27" s="23" t="s">
        <v>54</v>
      </c>
      <c r="B27" s="23" t="s">
        <v>28</v>
      </c>
      <c r="C27" s="23"/>
      <c r="D27" s="23"/>
      <c r="E27" s="23"/>
      <c r="F27" s="23"/>
      <c r="G27" s="24">
        <v>0.14000000000000001</v>
      </c>
      <c r="H27" s="23">
        <v>180</v>
      </c>
      <c r="I27" s="23">
        <v>9988391</v>
      </c>
      <c r="J27" s="23"/>
      <c r="K27" s="23">
        <f t="shared" si="1"/>
        <v>0</v>
      </c>
      <c r="L27" s="23"/>
      <c r="M27" s="23"/>
      <c r="N27" s="23"/>
      <c r="O27" s="23">
        <f t="shared" si="2"/>
        <v>0</v>
      </c>
      <c r="P27" s="25">
        <f>VLOOKUP(A27,[1]Sheet!$A:$E,5,0)</f>
        <v>200</v>
      </c>
      <c r="Q27" s="25"/>
      <c r="R27" s="23"/>
      <c r="S27" s="23" t="e">
        <f t="shared" si="3"/>
        <v>#DIV/0!</v>
      </c>
      <c r="T27" s="23" t="e">
        <f t="shared" si="4"/>
        <v>#DIV/0!</v>
      </c>
      <c r="U27" s="23">
        <v>0.4</v>
      </c>
      <c r="V27" s="23">
        <v>0</v>
      </c>
      <c r="W27" s="23">
        <v>0</v>
      </c>
      <c r="X27" s="23" t="s">
        <v>67</v>
      </c>
      <c r="Y27" s="23">
        <f t="shared" si="5"/>
        <v>28.000000000000004</v>
      </c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</row>
    <row r="28" spans="1:51" x14ac:dyDescent="0.25">
      <c r="A28" s="1" t="s">
        <v>55</v>
      </c>
      <c r="B28" s="1" t="s">
        <v>28</v>
      </c>
      <c r="C28" s="1">
        <v>38</v>
      </c>
      <c r="D28" s="1"/>
      <c r="E28" s="1">
        <v>37</v>
      </c>
      <c r="F28" s="1">
        <v>1</v>
      </c>
      <c r="G28" s="5">
        <v>0.18</v>
      </c>
      <c r="H28" s="1">
        <v>270</v>
      </c>
      <c r="I28" s="1">
        <v>9988681</v>
      </c>
      <c r="J28" s="1">
        <v>35</v>
      </c>
      <c r="K28" s="1">
        <f t="shared" si="1"/>
        <v>2</v>
      </c>
      <c r="L28" s="1"/>
      <c r="M28" s="1"/>
      <c r="N28" s="1"/>
      <c r="O28" s="1">
        <f t="shared" si="2"/>
        <v>7.4</v>
      </c>
      <c r="P28" s="4">
        <f>VLOOKUP(A28,[1]Sheet!$A:$E,5,0)</f>
        <v>0</v>
      </c>
      <c r="Q28" s="4"/>
      <c r="R28" s="1"/>
      <c r="S28" s="1">
        <f t="shared" si="3"/>
        <v>0.13513513513513511</v>
      </c>
      <c r="T28" s="1">
        <f t="shared" si="4"/>
        <v>0.13513513513513511</v>
      </c>
      <c r="U28" s="1">
        <v>0.6</v>
      </c>
      <c r="V28" s="1">
        <v>0.6</v>
      </c>
      <c r="W28" s="1">
        <v>0</v>
      </c>
      <c r="X28" s="1"/>
      <c r="Y28" s="1">
        <f t="shared" si="5"/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9" t="s">
        <v>56</v>
      </c>
      <c r="B29" s="19" t="s">
        <v>36</v>
      </c>
      <c r="C29" s="19"/>
      <c r="D29" s="19"/>
      <c r="E29" s="19"/>
      <c r="F29" s="19"/>
      <c r="G29" s="20">
        <v>1</v>
      </c>
      <c r="H29" s="19">
        <v>120</v>
      </c>
      <c r="I29" s="19">
        <v>8785198</v>
      </c>
      <c r="J29" s="19"/>
      <c r="K29" s="19">
        <f t="shared" si="1"/>
        <v>0</v>
      </c>
      <c r="L29" s="19"/>
      <c r="M29" s="19"/>
      <c r="N29" s="19"/>
      <c r="O29" s="19">
        <f t="shared" si="2"/>
        <v>0</v>
      </c>
      <c r="P29" s="21">
        <f>VLOOKUP(A29,[1]Sheet!$A:$E,5,0)</f>
        <v>0</v>
      </c>
      <c r="Q29" s="21"/>
      <c r="R29" s="19"/>
      <c r="S29" s="19" t="e">
        <f t="shared" si="3"/>
        <v>#DIV/0!</v>
      </c>
      <c r="T29" s="19" t="e">
        <f t="shared" si="4"/>
        <v>#DIV/0!</v>
      </c>
      <c r="U29" s="19">
        <v>0</v>
      </c>
      <c r="V29" s="19">
        <v>0</v>
      </c>
      <c r="W29" s="19">
        <v>0</v>
      </c>
      <c r="X29" s="19" t="s">
        <v>32</v>
      </c>
      <c r="Y29" s="19">
        <f t="shared" si="5"/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28</v>
      </c>
      <c r="C30" s="1">
        <v>18</v>
      </c>
      <c r="D30" s="1"/>
      <c r="E30" s="1">
        <v>1</v>
      </c>
      <c r="F30" s="1">
        <v>17</v>
      </c>
      <c r="G30" s="5">
        <v>0.1</v>
      </c>
      <c r="H30" s="1">
        <v>60</v>
      </c>
      <c r="I30" s="1">
        <v>8444187</v>
      </c>
      <c r="J30" s="1">
        <v>1</v>
      </c>
      <c r="K30" s="1">
        <f t="shared" si="1"/>
        <v>0</v>
      </c>
      <c r="L30" s="1"/>
      <c r="M30" s="1"/>
      <c r="N30" s="1"/>
      <c r="O30" s="1">
        <f t="shared" si="2"/>
        <v>0.2</v>
      </c>
      <c r="P30" s="4">
        <f>VLOOKUP(A30,[1]Sheet!$A:$E,5,0)</f>
        <v>0</v>
      </c>
      <c r="Q30" s="4"/>
      <c r="R30" s="1"/>
      <c r="S30" s="1">
        <f t="shared" si="3"/>
        <v>85</v>
      </c>
      <c r="T30" s="1">
        <f t="shared" si="4"/>
        <v>85</v>
      </c>
      <c r="U30" s="1">
        <v>2.4</v>
      </c>
      <c r="V30" s="1">
        <v>0</v>
      </c>
      <c r="W30" s="1">
        <v>0</v>
      </c>
      <c r="X30" s="1"/>
      <c r="Y30" s="1">
        <f t="shared" si="5"/>
        <v>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28</v>
      </c>
      <c r="C31" s="1">
        <v>24</v>
      </c>
      <c r="D31" s="1"/>
      <c r="E31" s="1">
        <v>1</v>
      </c>
      <c r="F31" s="1">
        <v>23</v>
      </c>
      <c r="G31" s="5">
        <v>0.1</v>
      </c>
      <c r="H31" s="1">
        <v>90</v>
      </c>
      <c r="I31" s="1">
        <v>8444194</v>
      </c>
      <c r="J31" s="1">
        <v>1</v>
      </c>
      <c r="K31" s="1">
        <f t="shared" si="1"/>
        <v>0</v>
      </c>
      <c r="L31" s="1"/>
      <c r="M31" s="1"/>
      <c r="N31" s="1"/>
      <c r="O31" s="1">
        <f t="shared" si="2"/>
        <v>0.2</v>
      </c>
      <c r="P31" s="4">
        <f>VLOOKUP(A31,[1]Sheet!$A:$E,5,0)</f>
        <v>0</v>
      </c>
      <c r="Q31" s="4"/>
      <c r="R31" s="1"/>
      <c r="S31" s="1">
        <f t="shared" si="3"/>
        <v>115</v>
      </c>
      <c r="T31" s="1">
        <f t="shared" si="4"/>
        <v>115</v>
      </c>
      <c r="U31" s="1">
        <v>2.4</v>
      </c>
      <c r="V31" s="1">
        <v>1.2</v>
      </c>
      <c r="W31" s="1">
        <v>0</v>
      </c>
      <c r="X31" s="1"/>
      <c r="Y31" s="1">
        <f t="shared" si="5"/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9" t="s">
        <v>59</v>
      </c>
      <c r="B32" s="19" t="s">
        <v>28</v>
      </c>
      <c r="C32" s="19"/>
      <c r="D32" s="19"/>
      <c r="E32" s="19"/>
      <c r="F32" s="19"/>
      <c r="G32" s="20">
        <v>0.2</v>
      </c>
      <c r="H32" s="19">
        <v>120</v>
      </c>
      <c r="I32" s="19">
        <v>783798</v>
      </c>
      <c r="J32" s="19"/>
      <c r="K32" s="19">
        <f t="shared" si="1"/>
        <v>0</v>
      </c>
      <c r="L32" s="19"/>
      <c r="M32" s="19"/>
      <c r="N32" s="19"/>
      <c r="O32" s="19">
        <f t="shared" si="2"/>
        <v>0</v>
      </c>
      <c r="P32" s="21">
        <f>VLOOKUP(A32,[1]Sheet!$A:$E,5,0)</f>
        <v>0</v>
      </c>
      <c r="Q32" s="21"/>
      <c r="R32" s="19"/>
      <c r="S32" s="19" t="e">
        <f t="shared" si="3"/>
        <v>#DIV/0!</v>
      </c>
      <c r="T32" s="19" t="e">
        <f t="shared" si="4"/>
        <v>#DIV/0!</v>
      </c>
      <c r="U32" s="19">
        <v>0</v>
      </c>
      <c r="V32" s="19">
        <v>0</v>
      </c>
      <c r="W32" s="19">
        <v>0</v>
      </c>
      <c r="X32" s="19" t="s">
        <v>32</v>
      </c>
      <c r="Y32" s="19">
        <f t="shared" si="5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60</v>
      </c>
      <c r="B33" s="13" t="s">
        <v>36</v>
      </c>
      <c r="C33" s="13"/>
      <c r="D33" s="13"/>
      <c r="E33" s="13"/>
      <c r="F33" s="14"/>
      <c r="G33" s="5">
        <v>1</v>
      </c>
      <c r="H33" s="1">
        <v>120</v>
      </c>
      <c r="I33" s="1">
        <v>783811</v>
      </c>
      <c r="J33" s="1"/>
      <c r="K33" s="1">
        <f t="shared" si="1"/>
        <v>0</v>
      </c>
      <c r="L33" s="1"/>
      <c r="M33" s="1"/>
      <c r="N33" s="1"/>
      <c r="O33" s="1">
        <f t="shared" si="2"/>
        <v>0</v>
      </c>
      <c r="P33" s="4">
        <f>VLOOKUP(A33,[1]Sheet!$A:$E,5,0)</f>
        <v>100</v>
      </c>
      <c r="Q33" s="4"/>
      <c r="R33" s="1"/>
      <c r="S33" s="1" t="e">
        <f t="shared" si="3"/>
        <v>#DIV/0!</v>
      </c>
      <c r="T33" s="1" t="e">
        <f t="shared" si="4"/>
        <v>#DIV/0!</v>
      </c>
      <c r="U33" s="1">
        <v>6.1623999999999999</v>
      </c>
      <c r="V33" s="1">
        <v>0</v>
      </c>
      <c r="W33" s="1">
        <v>0</v>
      </c>
      <c r="X33" s="23" t="s">
        <v>67</v>
      </c>
      <c r="Y33" s="1">
        <f t="shared" si="5"/>
        <v>100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5" t="s">
        <v>61</v>
      </c>
      <c r="B34" s="16" t="s">
        <v>36</v>
      </c>
      <c r="C34" s="16"/>
      <c r="D34" s="16">
        <v>62.834000000000003</v>
      </c>
      <c r="E34" s="16"/>
      <c r="F34" s="17">
        <v>62.834000000000003</v>
      </c>
      <c r="G34" s="11">
        <v>0</v>
      </c>
      <c r="H34" s="10" t="e">
        <v>#N/A</v>
      </c>
      <c r="I34" s="10" t="s">
        <v>37</v>
      </c>
      <c r="J34" s="10"/>
      <c r="K34" s="10">
        <f t="shared" si="1"/>
        <v>0</v>
      </c>
      <c r="L34" s="10"/>
      <c r="M34" s="10"/>
      <c r="N34" s="10"/>
      <c r="O34" s="10">
        <f t="shared" si="2"/>
        <v>0</v>
      </c>
      <c r="P34" s="12">
        <v>0</v>
      </c>
      <c r="Q34" s="12"/>
      <c r="R34" s="10"/>
      <c r="S34" s="10" t="e">
        <f t="shared" si="3"/>
        <v>#DIV/0!</v>
      </c>
      <c r="T34" s="10" t="e">
        <f t="shared" si="4"/>
        <v>#DIV/0!</v>
      </c>
      <c r="U34" s="10">
        <v>0</v>
      </c>
      <c r="V34" s="10">
        <v>0</v>
      </c>
      <c r="W34" s="10">
        <v>0</v>
      </c>
      <c r="X34" s="10"/>
      <c r="Y34" s="10">
        <f t="shared" si="5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9" t="s">
        <v>62</v>
      </c>
      <c r="B35" s="19" t="s">
        <v>28</v>
      </c>
      <c r="C35" s="19"/>
      <c r="D35" s="19"/>
      <c r="E35" s="19"/>
      <c r="F35" s="19"/>
      <c r="G35" s="20">
        <v>0.2</v>
      </c>
      <c r="H35" s="19">
        <v>120</v>
      </c>
      <c r="I35" s="19">
        <v>783804</v>
      </c>
      <c r="J35" s="19"/>
      <c r="K35" s="19">
        <f t="shared" si="1"/>
        <v>0</v>
      </c>
      <c r="L35" s="19"/>
      <c r="M35" s="19"/>
      <c r="N35" s="19"/>
      <c r="O35" s="19">
        <f t="shared" si="2"/>
        <v>0</v>
      </c>
      <c r="P35" s="21">
        <f>VLOOKUP(A35,[1]Sheet!$A:$E,5,0)</f>
        <v>0</v>
      </c>
      <c r="Q35" s="21"/>
      <c r="R35" s="19"/>
      <c r="S35" s="19" t="e">
        <f t="shared" si="3"/>
        <v>#DIV/0!</v>
      </c>
      <c r="T35" s="19" t="e">
        <f t="shared" si="4"/>
        <v>#DIV/0!</v>
      </c>
      <c r="U35" s="19">
        <v>1</v>
      </c>
      <c r="V35" s="19">
        <v>0</v>
      </c>
      <c r="W35" s="19">
        <v>0</v>
      </c>
      <c r="X35" s="19" t="s">
        <v>32</v>
      </c>
      <c r="Y35" s="19">
        <f t="shared" si="5"/>
        <v>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63</v>
      </c>
      <c r="B36" s="13" t="s">
        <v>36</v>
      </c>
      <c r="C36" s="13"/>
      <c r="D36" s="13"/>
      <c r="E36" s="13"/>
      <c r="F36" s="14"/>
      <c r="G36" s="5">
        <v>1</v>
      </c>
      <c r="H36" s="1">
        <v>120</v>
      </c>
      <c r="I36" s="1">
        <v>783828</v>
      </c>
      <c r="J36" s="1"/>
      <c r="K36" s="1">
        <f t="shared" si="1"/>
        <v>0</v>
      </c>
      <c r="L36" s="1"/>
      <c r="M36" s="1"/>
      <c r="N36" s="1"/>
      <c r="O36" s="1">
        <f t="shared" si="2"/>
        <v>0</v>
      </c>
      <c r="P36" s="4">
        <f>VLOOKUP(A36,[1]Sheet!$A:$E,5,0)</f>
        <v>100</v>
      </c>
      <c r="Q36" s="4"/>
      <c r="R36" s="1"/>
      <c r="S36" s="1" t="e">
        <f t="shared" si="3"/>
        <v>#DIV/0!</v>
      </c>
      <c r="T36" s="1" t="e">
        <f t="shared" si="4"/>
        <v>#DIV/0!</v>
      </c>
      <c r="U36" s="1">
        <v>8.6519999999999992</v>
      </c>
      <c r="V36" s="1">
        <v>0</v>
      </c>
      <c r="W36" s="1">
        <v>0</v>
      </c>
      <c r="X36" s="23" t="s">
        <v>67</v>
      </c>
      <c r="Y36" s="1">
        <f t="shared" si="5"/>
        <v>100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64</v>
      </c>
      <c r="B37" s="16" t="s">
        <v>36</v>
      </c>
      <c r="C37" s="16"/>
      <c r="D37" s="16">
        <v>57.923999999999999</v>
      </c>
      <c r="E37" s="16"/>
      <c r="F37" s="17">
        <v>57.923999999999999</v>
      </c>
      <c r="G37" s="11">
        <v>0</v>
      </c>
      <c r="H37" s="10" t="e">
        <v>#N/A</v>
      </c>
      <c r="I37" s="10" t="s">
        <v>37</v>
      </c>
      <c r="J37" s="10"/>
      <c r="K37" s="10">
        <f t="shared" si="1"/>
        <v>0</v>
      </c>
      <c r="L37" s="10"/>
      <c r="M37" s="10"/>
      <c r="N37" s="10"/>
      <c r="O37" s="10">
        <f t="shared" si="2"/>
        <v>0</v>
      </c>
      <c r="P37" s="12">
        <f>VLOOKUP(A37,[1]Sheet!$A:$E,5,0)</f>
        <v>0</v>
      </c>
      <c r="Q37" s="12"/>
      <c r="R37" s="10"/>
      <c r="S37" s="10" t="e">
        <f t="shared" si="3"/>
        <v>#DIV/0!</v>
      </c>
      <c r="T37" s="10" t="e">
        <f t="shared" si="4"/>
        <v>#DIV/0!</v>
      </c>
      <c r="U37" s="10">
        <v>5.6459999999999999</v>
      </c>
      <c r="V37" s="10">
        <v>0</v>
      </c>
      <c r="W37" s="10">
        <v>0</v>
      </c>
      <c r="X37" s="10"/>
      <c r="Y37" s="10">
        <f t="shared" si="5"/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8"/>
      <c r="B38" s="8"/>
      <c r="C38" s="8"/>
      <c r="D38" s="8"/>
      <c r="E38" s="8"/>
      <c r="F38" s="8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9" t="s">
        <v>31</v>
      </c>
      <c r="B39" s="19" t="s">
        <v>28</v>
      </c>
      <c r="C39" s="19"/>
      <c r="D39" s="19"/>
      <c r="E39" s="19"/>
      <c r="F39" s="19"/>
      <c r="G39" s="20">
        <v>0.18</v>
      </c>
      <c r="H39" s="19">
        <v>120</v>
      </c>
      <c r="I39" s="19"/>
      <c r="J39" s="19"/>
      <c r="K39" s="19">
        <f>E39-J39</f>
        <v>0</v>
      </c>
      <c r="L39" s="19"/>
      <c r="M39" s="19"/>
      <c r="N39" s="19"/>
      <c r="O39" s="19">
        <f t="shared" ref="O39:O40" si="6">E39/5</f>
        <v>0</v>
      </c>
      <c r="P39" s="21"/>
      <c r="Q39" s="21"/>
      <c r="R39" s="19"/>
      <c r="S39" s="19" t="e">
        <f t="shared" ref="S39:S40" si="7">(F39+P39)/O39</f>
        <v>#DIV/0!</v>
      </c>
      <c r="T39" s="19" t="e">
        <f t="shared" ref="T39:T40" si="8">F39/O39</f>
        <v>#DIV/0!</v>
      </c>
      <c r="U39" s="19">
        <v>0</v>
      </c>
      <c r="V39" s="19">
        <v>0</v>
      </c>
      <c r="W39" s="19">
        <v>0</v>
      </c>
      <c r="X39" s="19" t="s">
        <v>32</v>
      </c>
      <c r="Y39" s="1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33</v>
      </c>
      <c r="B40" s="19" t="s">
        <v>28</v>
      </c>
      <c r="C40" s="19"/>
      <c r="D40" s="19"/>
      <c r="E40" s="19"/>
      <c r="F40" s="19"/>
      <c r="G40" s="20">
        <v>0.18</v>
      </c>
      <c r="H40" s="19">
        <v>120</v>
      </c>
      <c r="I40" s="19"/>
      <c r="J40" s="19"/>
      <c r="K40" s="19">
        <f>E40-J40</f>
        <v>0</v>
      </c>
      <c r="L40" s="19"/>
      <c r="M40" s="19"/>
      <c r="N40" s="19"/>
      <c r="O40" s="19">
        <f t="shared" si="6"/>
        <v>0</v>
      </c>
      <c r="P40" s="21"/>
      <c r="Q40" s="21"/>
      <c r="R40" s="19"/>
      <c r="S40" s="19" t="e">
        <f t="shared" si="7"/>
        <v>#DIV/0!</v>
      </c>
      <c r="T40" s="19" t="e">
        <f t="shared" si="8"/>
        <v>#DIV/0!</v>
      </c>
      <c r="U40" s="19">
        <v>0</v>
      </c>
      <c r="V40" s="19">
        <v>0</v>
      </c>
      <c r="W40" s="19">
        <v>0</v>
      </c>
      <c r="X40" s="19" t="s">
        <v>32</v>
      </c>
      <c r="Y40" s="19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Y37" xr:uid="{9FC9E73D-DD42-4EFB-863C-7E919123A2C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2024-10-14T14:08:31Z</dcterms:created>
  <dcterms:modified xsi:type="dcterms:W3CDTF">2024-10-21T08:47:24Z</dcterms:modified>
</cp:coreProperties>
</file>