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3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1'!$A$9:$J$133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3" i="1"/>
  <c r="F133" i="1"/>
  <c r="E133" i="1"/>
  <c r="G132" i="1"/>
  <c r="A132" i="1"/>
  <c r="G131" i="1"/>
  <c r="A131" i="1"/>
  <c r="G130" i="1"/>
  <c r="A130" i="1"/>
  <c r="A129" i="1"/>
  <c r="A128" i="1"/>
  <c r="G127" i="1"/>
  <c r="A127" i="1"/>
  <c r="G126" i="1"/>
  <c r="A126" i="1"/>
  <c r="G125" i="1"/>
  <c r="A125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A117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3" i="1" l="1"/>
</calcChain>
</file>

<file path=xl/sharedStrings.xml><?xml version="1.0" encoding="utf-8"?>
<sst xmlns="http://schemas.openxmlformats.org/spreadsheetml/2006/main" count="343" uniqueCount="178">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</sst>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7"/>
  <sheetViews>
    <sheetView tabSelected="1" zoomScale="87" zoomScaleNormal="87" workbookViewId="0">
      <pane ySplit="9" topLeftCell="A99" activePane="bottomLeft" state="frozen"/>
      <selection pane="bottomLeft" activeCell="E112" sqref="E11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45442</v>
      </c>
      <c r="E3" s="7" t="s">
        <v>3</v>
      </c>
      <c r="F3" s="100"/>
      <c r="G3" s="104">
        <v>45445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RIGHT(D11:D132,4)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RIGHT(D12:D133,4)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RIGHT(D13:D134,4)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7" t="str">
        <f>RIGHT(D14:D135,4)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>RIGHT(D15:D135,4)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>RIGHT(D16:D136,4)</f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>RIGHT(D17:D137,4)</f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>RIGHT(D18:D138,4)</f>
        <v>6427</v>
      </c>
      <c r="B18" s="27" t="s">
        <v>31</v>
      </c>
      <c r="C18" s="34" t="s">
        <v>25</v>
      </c>
      <c r="D18" s="28">
        <v>1001013956427</v>
      </c>
      <c r="E18" s="24">
        <v>320</v>
      </c>
      <c r="F18" s="23"/>
      <c r="G18" s="23">
        <f>E18*0.35</f>
        <v>112</v>
      </c>
      <c r="H18" s="14"/>
      <c r="I18" s="14"/>
      <c r="J18" s="40"/>
    </row>
    <row r="19" spans="1:10" ht="16.5" customHeight="1" x14ac:dyDescent="0.25">
      <c r="A19" s="97" t="str">
        <f>RIGHT(D19:D139,4)</f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>RIGHT(D20:D140,4)</f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RIGHT(D21:D139,4)</f>
        <v>4063</v>
      </c>
      <c r="B21" s="27" t="s">
        <v>34</v>
      </c>
      <c r="C21" s="32" t="s">
        <v>23</v>
      </c>
      <c r="D21" s="28">
        <v>1001012484063</v>
      </c>
      <c r="E21" s="24">
        <v>150</v>
      </c>
      <c r="F21" s="23">
        <v>1.366666666666666</v>
      </c>
      <c r="G21" s="23">
        <f>E21*1</f>
        <v>150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RIGHT(D22:D140,4)</f>
        <v>6333</v>
      </c>
      <c r="B22" s="27" t="s">
        <v>35</v>
      </c>
      <c r="C22" s="35" t="s">
        <v>25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RIGHT(D23:D141,4)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RIGHT(D24:D142,4)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RIGHT(D25:D143,4)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RIGHT(D26:D145,4)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RIGHT(D27:D146,4)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RIGHT(D28:D147,4)</f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RIGHT(D29:D148,4)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RIGHT(D30:D149,4)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RIGHT(D31:D149,4)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RIGHT(D32:D150,4)</f>
        <v>4813</v>
      </c>
      <c r="B32" s="27" t="s">
        <v>45</v>
      </c>
      <c r="C32" s="31" t="s">
        <v>23</v>
      </c>
      <c r="D32" s="28">
        <v>1001012564813</v>
      </c>
      <c r="E32" s="24">
        <v>30</v>
      </c>
      <c r="F32" s="23">
        <v>1.366666666666666</v>
      </c>
      <c r="G32" s="23">
        <f>E32*1</f>
        <v>30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RIGHT(D33:D151,4)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RIGHT(D34:D153,4)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RIGHT(D35:D154,4)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RIGHT(D36:D156,4)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RIGHT(D37:D154,4)</f>
        <v>6353</v>
      </c>
      <c r="B37" s="27" t="s">
        <v>50</v>
      </c>
      <c r="C37" s="34" t="s">
        <v>25</v>
      </c>
      <c r="D37" s="28">
        <v>1001012506353</v>
      </c>
      <c r="E37" s="24">
        <v>280</v>
      </c>
      <c r="F37" s="23">
        <v>0.4</v>
      </c>
      <c r="G37" s="23">
        <f>E37*0.4</f>
        <v>112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RIGHT(D38:D155,4)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RIGHT(D39:D157,4)</f>
        <v>6601</v>
      </c>
      <c r="B39" s="27" t="s">
        <v>52</v>
      </c>
      <c r="C39" s="31" t="s">
        <v>23</v>
      </c>
      <c r="D39" s="28">
        <v>1001022296601</v>
      </c>
      <c r="E39" s="24">
        <v>40</v>
      </c>
      <c r="F39" s="23"/>
      <c r="G39" s="23">
        <f>E39*1</f>
        <v>40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RIGHT(D40:D158,4)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RIGHT(D41:D157,4)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RIGHT(D42:D158,4)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RIGHT(D43:D159,4)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RIGHT(D44:D160,4)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RIGHT(D45:D165,4)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RIGHT(D46:D166,4)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RIGHT(D47:D170,4)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RIGHT(D48:D171,4)</f>
        <v>5976</v>
      </c>
      <c r="B48" s="27" t="s">
        <v>61</v>
      </c>
      <c r="C48" s="34" t="s">
        <v>25</v>
      </c>
      <c r="D48" s="28">
        <v>1001020965976</v>
      </c>
      <c r="E48" s="24">
        <v>440</v>
      </c>
      <c r="F48" s="23"/>
      <c r="G48" s="23">
        <f>E48*0.35</f>
        <v>154</v>
      </c>
      <c r="H48" s="14"/>
      <c r="I48" s="14"/>
      <c r="J48" s="40"/>
    </row>
    <row r="49" spans="1:11" ht="16.5" customHeight="1" x14ac:dyDescent="0.25">
      <c r="A49" s="97" t="str">
        <f>RIGHT(D49:D171,4)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RIGHT(D50:D172,4)</f>
        <v>6303</v>
      </c>
      <c r="B50" s="71" t="s">
        <v>63</v>
      </c>
      <c r="C50" s="31" t="s">
        <v>23</v>
      </c>
      <c r="D50" s="28">
        <v>1001022726303</v>
      </c>
      <c r="E50" s="24">
        <v>80</v>
      </c>
      <c r="F50" s="23">
        <v>1.0666666666666671</v>
      </c>
      <c r="G50" s="23">
        <f>E50*1</f>
        <v>80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RIGHT(D51:D173,4)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7" t="str">
        <f>RIGHT(D52:D173,4)</f>
        <v>6726</v>
      </c>
      <c r="B52" s="46" t="s">
        <v>65</v>
      </c>
      <c r="C52" s="34" t="s">
        <v>25</v>
      </c>
      <c r="D52" s="28">
        <v>1001022466726</v>
      </c>
      <c r="E52" s="24">
        <v>200</v>
      </c>
      <c r="F52" s="23">
        <v>0.45</v>
      </c>
      <c r="G52" s="23">
        <f>E52*0.41</f>
        <v>82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RIGHT(D53:D174,4)</f>
        <v>5820</v>
      </c>
      <c r="B53" s="46" t="s">
        <v>66</v>
      </c>
      <c r="C53" s="31" t="s">
        <v>23</v>
      </c>
      <c r="D53" s="28">
        <v>1001022465820</v>
      </c>
      <c r="E53" s="24">
        <v>30</v>
      </c>
      <c r="F53" s="23"/>
      <c r="G53" s="23">
        <f>E53*1</f>
        <v>30</v>
      </c>
      <c r="H53" s="14"/>
      <c r="I53" s="14">
        <v>45</v>
      </c>
      <c r="J53" s="40"/>
    </row>
    <row r="54" spans="1:11" ht="16.5" customHeight="1" x14ac:dyDescent="0.25">
      <c r="A54" s="97" t="str">
        <f>RIGHT(D54:D175,4)</f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>RIGHT(D55:D176,4)</f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>RIGHT(D56:D177,4)</f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>RIGHT(D57:D178,4)</f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>RIGHT(D58:D179,4)</f>
        <v>6722</v>
      </c>
      <c r="B58" s="46" t="s">
        <v>71</v>
      </c>
      <c r="C58" s="34" t="s">
        <v>25</v>
      </c>
      <c r="D58" s="28">
        <v>1001022376722</v>
      </c>
      <c r="E58" s="24">
        <v>1000</v>
      </c>
      <c r="F58" s="23">
        <v>0.41</v>
      </c>
      <c r="G58" s="23">
        <f>E58*0.41</f>
        <v>410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>RIGHT(D59:D180,4)</f>
        <v>3812</v>
      </c>
      <c r="B59" s="46" t="s">
        <v>72</v>
      </c>
      <c r="C59" s="31" t="s">
        <v>23</v>
      </c>
      <c r="D59" s="28">
        <v>1001022373812</v>
      </c>
      <c r="E59" s="24">
        <v>100</v>
      </c>
      <c r="F59" s="23">
        <v>2.125</v>
      </c>
      <c r="G59" s="23">
        <f>E59*1</f>
        <v>100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>RIGHT(D60:D181,4)</f>
        <v>6113</v>
      </c>
      <c r="B60" s="27" t="s">
        <v>73</v>
      </c>
      <c r="C60" s="31" t="s">
        <v>23</v>
      </c>
      <c r="D60" s="28">
        <v>1001022376113</v>
      </c>
      <c r="E60" s="24">
        <v>500</v>
      </c>
      <c r="F60" s="23">
        <v>1.033333333333333</v>
      </c>
      <c r="G60" s="23">
        <f>E60*1</f>
        <v>500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>RIGHT(D61:D182,4)</f>
        <v>6661</v>
      </c>
      <c r="B61" s="27" t="s">
        <v>74</v>
      </c>
      <c r="C61" s="31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40"/>
      <c r="K61" s="83"/>
    </row>
    <row r="62" spans="1:11" s="15" customFormat="1" ht="16.5" customHeight="1" x14ac:dyDescent="0.25">
      <c r="A62" s="97" t="str">
        <f>RIGHT(D62:D183,4)</f>
        <v>6713</v>
      </c>
      <c r="B62" s="27" t="s">
        <v>75</v>
      </c>
      <c r="C62" s="36" t="s">
        <v>25</v>
      </c>
      <c r="D62" s="28">
        <v>1001022246713</v>
      </c>
      <c r="E62" s="24"/>
      <c r="F62" s="23"/>
      <c r="G62" s="23">
        <f>E62*0.41</f>
        <v>0</v>
      </c>
      <c r="H62" s="14"/>
      <c r="I62" s="14"/>
      <c r="J62" s="40"/>
      <c r="K62" s="83"/>
    </row>
    <row r="63" spans="1:11" s="15" customFormat="1" ht="16.5" customHeight="1" x14ac:dyDescent="0.25">
      <c r="A63" s="97" t="str">
        <f>RIGHT(D63:D184,4)</f>
        <v>6475</v>
      </c>
      <c r="B63" s="27" t="s">
        <v>76</v>
      </c>
      <c r="C63" s="36" t="s">
        <v>25</v>
      </c>
      <c r="D63" s="28">
        <v>1001025176475</v>
      </c>
      <c r="E63" s="24">
        <v>150</v>
      </c>
      <c r="F63" s="23"/>
      <c r="G63" s="23">
        <f>E63*0.4</f>
        <v>60</v>
      </c>
      <c r="H63" s="14"/>
      <c r="I63" s="14"/>
      <c r="J63" s="40"/>
      <c r="K63" s="83"/>
    </row>
    <row r="64" spans="1:11" s="15" customFormat="1" ht="16.5" customHeight="1" x14ac:dyDescent="0.25">
      <c r="A64" s="97" t="str">
        <f>RIGHT(D64:D185,4)</f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7" t="str">
        <f>RIGHT(D65:D186,4)</f>
        <v>6297</v>
      </c>
      <c r="B65" s="47" t="s">
        <v>78</v>
      </c>
      <c r="C65" s="36" t="s">
        <v>25</v>
      </c>
      <c r="D65" s="28">
        <v>1001022556297</v>
      </c>
      <c r="E65" s="24"/>
      <c r="F65" s="23"/>
      <c r="G65" s="23">
        <f>E65*0.27</f>
        <v>0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RIGHT(D66:D179,4)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RIGHT(D67:D180,4)</f>
        <v>3297</v>
      </c>
      <c r="B67" s="47" t="s">
        <v>80</v>
      </c>
      <c r="C67" s="31" t="s">
        <v>23</v>
      </c>
      <c r="D67" s="28">
        <v>1001034063297</v>
      </c>
      <c r="E67" s="24">
        <v>20</v>
      </c>
      <c r="F67" s="23">
        <v>1.013333333333333</v>
      </c>
      <c r="G67" s="23">
        <f>E67*1</f>
        <v>20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RIGHT(D68:D183,4)</f>
        <v>6528</v>
      </c>
      <c r="B68" s="47" t="s">
        <v>81</v>
      </c>
      <c r="C68" s="34" t="s">
        <v>25</v>
      </c>
      <c r="D68" s="28">
        <v>1001031076528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7" t="str">
        <f>RIGHT(D69:D185,4)</f>
        <v>6527</v>
      </c>
      <c r="B69" s="47" t="s">
        <v>82</v>
      </c>
      <c r="C69" s="31" t="s">
        <v>23</v>
      </c>
      <c r="D69" s="28">
        <v>1001031076527</v>
      </c>
      <c r="E69" s="24"/>
      <c r="F69" s="23">
        <v>1.0166666666666671</v>
      </c>
      <c r="G69" s="23">
        <f>E69*1</f>
        <v>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RIGHT(D70:D186,4)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RIGHT(D71:D187,4)</f>
        <v>6666</v>
      </c>
      <c r="B71" s="27" t="s">
        <v>84</v>
      </c>
      <c r="C71" s="34" t="s">
        <v>25</v>
      </c>
      <c r="D71" s="28">
        <v>1001302276666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RIGHT(D72:D188,4)</f>
        <v>6785</v>
      </c>
      <c r="B72" s="27" t="s">
        <v>85</v>
      </c>
      <c r="C72" s="34" t="s">
        <v>25</v>
      </c>
      <c r="D72" s="28">
        <v>1001300516785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7" t="str">
        <f>RIGHT(D73:D188,4)</f>
        <v>6773</v>
      </c>
      <c r="B73" s="27" t="s">
        <v>86</v>
      </c>
      <c r="C73" s="34" t="s">
        <v>25</v>
      </c>
      <c r="D73" s="28">
        <v>1001303106773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RIGHT(D74:D189,4)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RIGHT(D75:D191,4)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RIGHT(D76:D192,4)</f>
        <v>6683</v>
      </c>
      <c r="B76" s="27" t="s">
        <v>89</v>
      </c>
      <c r="C76" s="34" t="s">
        <v>25</v>
      </c>
      <c r="D76" s="28">
        <v>1001300386683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RIGHT(D77:D194,4)</f>
        <v>6793</v>
      </c>
      <c r="B77" s="27" t="s">
        <v>90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0" ht="16.5" customHeight="1" x14ac:dyDescent="0.25">
      <c r="A78" s="97" t="str">
        <f>RIGHT(D78:D195,4)</f>
        <v>6795</v>
      </c>
      <c r="B78" s="27" t="s">
        <v>91</v>
      </c>
      <c r="C78" s="34" t="s">
        <v>25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40"/>
    </row>
    <row r="79" spans="1:10" ht="16.5" customHeight="1" x14ac:dyDescent="0.25">
      <c r="A79" s="97" t="str">
        <f>RIGHT(D79:D195,4)</f>
        <v>6807</v>
      </c>
      <c r="B79" s="27" t="s">
        <v>92</v>
      </c>
      <c r="C79" s="34" t="s">
        <v>25</v>
      </c>
      <c r="D79" s="28">
        <v>1001300366807</v>
      </c>
      <c r="E79" s="24"/>
      <c r="F79" s="23"/>
      <c r="G79" s="23">
        <f>E79*0.33</f>
        <v>0</v>
      </c>
      <c r="H79" s="14"/>
      <c r="I79" s="14"/>
      <c r="J79" s="40"/>
    </row>
    <row r="80" spans="1:10" ht="16.5" customHeight="1" x14ac:dyDescent="0.25">
      <c r="A80" s="97" t="str">
        <f>RIGHT(D80:D195,4)</f>
        <v>6684</v>
      </c>
      <c r="B80" s="27" t="s">
        <v>93</v>
      </c>
      <c r="C80" s="34" t="s">
        <v>25</v>
      </c>
      <c r="D80" s="28">
        <v>1001304506684</v>
      </c>
      <c r="E80" s="24"/>
      <c r="F80" s="23">
        <v>0.28000000000000003</v>
      </c>
      <c r="G80" s="23">
        <f>E80*0.28</f>
        <v>0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RIGHT(D81:D196,4)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RIGHT(D82:D197,4)</f>
        <v>6787</v>
      </c>
      <c r="B82" s="27" t="s">
        <v>95</v>
      </c>
      <c r="C82" s="34" t="s">
        <v>25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RIGHT(D83:D197,4)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RIGHT(D84:D198,4)</f>
        <v>6689</v>
      </c>
      <c r="B84" s="65" t="s">
        <v>97</v>
      </c>
      <c r="C84" s="34" t="s">
        <v>25</v>
      </c>
      <c r="D84" s="28">
        <v>1001303986689</v>
      </c>
      <c r="E84" s="24">
        <v>600</v>
      </c>
      <c r="F84" s="23">
        <v>0.35</v>
      </c>
      <c r="G84" s="23">
        <f>E84*0.35</f>
        <v>210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RIGHT(D85:D199,4)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RIGHT(D86:D199,4)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RIGHT(D87:D200,4)</f>
        <v>5341</v>
      </c>
      <c r="B87" s="65" t="s">
        <v>100</v>
      </c>
      <c r="C87" s="31" t="s">
        <v>23</v>
      </c>
      <c r="D87" s="28">
        <v>1001053985341</v>
      </c>
      <c r="E87" s="24">
        <v>100</v>
      </c>
      <c r="F87" s="23">
        <v>0.71250000000000002</v>
      </c>
      <c r="G87" s="23">
        <f>E87*1</f>
        <v>100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RIGHT(D88:D201,4)</f>
        <v>6692</v>
      </c>
      <c r="B88" s="65" t="s">
        <v>101</v>
      </c>
      <c r="C88" s="34" t="s">
        <v>25</v>
      </c>
      <c r="D88" s="28">
        <v>1001303056692</v>
      </c>
      <c r="E88" s="24">
        <v>40</v>
      </c>
      <c r="F88" s="23">
        <v>0.28000000000000003</v>
      </c>
      <c r="G88" s="23">
        <f>E88*0.28</f>
        <v>11.200000000000001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RIGHT(D89:D202,4)</f>
        <v>6586</v>
      </c>
      <c r="B89" s="65" t="s">
        <v>102</v>
      </c>
      <c r="C89" s="34" t="s">
        <v>25</v>
      </c>
      <c r="D89" s="28">
        <v>1001215576586</v>
      </c>
      <c r="E89" s="24">
        <v>80</v>
      </c>
      <c r="F89" s="23"/>
      <c r="G89" s="23">
        <f>E89*0.09</f>
        <v>7.1999999999999993</v>
      </c>
      <c r="H89" s="14"/>
      <c r="I89" s="14"/>
      <c r="J89" s="40"/>
    </row>
    <row r="90" spans="1:10" ht="16.5" customHeight="1" x14ac:dyDescent="0.25">
      <c r="A90" s="97" t="str">
        <f>RIGHT(D90:D200,4)</f>
        <v>6228</v>
      </c>
      <c r="B90" s="65" t="s">
        <v>103</v>
      </c>
      <c r="C90" s="34" t="s">
        <v>25</v>
      </c>
      <c r="D90" s="28">
        <v>1001225416228</v>
      </c>
      <c r="E90" s="24">
        <v>60</v>
      </c>
      <c r="F90" s="23"/>
      <c r="G90" s="23">
        <f>E90*0.09</f>
        <v>5.3999999999999995</v>
      </c>
      <c r="H90" s="14"/>
      <c r="I90" s="14"/>
      <c r="J90" s="40"/>
    </row>
    <row r="91" spans="1:10" ht="16.5" customHeight="1" x14ac:dyDescent="0.25">
      <c r="A91" s="97" t="str">
        <f>RIGHT(D91:D200,4)</f>
        <v>5544</v>
      </c>
      <c r="B91" s="27" t="s">
        <v>104</v>
      </c>
      <c r="C91" s="31" t="s">
        <v>23</v>
      </c>
      <c r="D91" s="28">
        <v>1001051875544</v>
      </c>
      <c r="E91" s="24">
        <v>100</v>
      </c>
      <c r="F91" s="23">
        <v>0.85</v>
      </c>
      <c r="G91" s="23">
        <f>E91*1</f>
        <v>100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>RIGHT(D92:D201,4)</f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>RIGHT(D93:D202,4)</f>
        <v>6697</v>
      </c>
      <c r="B93" s="27" t="s">
        <v>106</v>
      </c>
      <c r="C93" s="37" t="s">
        <v>25</v>
      </c>
      <c r="D93" s="28">
        <v>1001301876697</v>
      </c>
      <c r="E93" s="24">
        <v>600</v>
      </c>
      <c r="F93" s="23">
        <v>0.35</v>
      </c>
      <c r="G93" s="23">
        <f>E93*0.35</f>
        <v>210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>RIGHT(D94:D203,4)</f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>RIGHT(D95:D204,4)</f>
        <v>5706</v>
      </c>
      <c r="B95" s="27" t="s">
        <v>108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>RIGHT(D96:D205,4)</f>
        <v>6454</v>
      </c>
      <c r="B96" s="27" t="s">
        <v>109</v>
      </c>
      <c r="C96" s="34" t="s">
        <v>25</v>
      </c>
      <c r="D96" s="28">
        <v>1001201976454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>RIGHT(D97:D206,4)</f>
        <v>6222</v>
      </c>
      <c r="B97" s="27" t="s">
        <v>110</v>
      </c>
      <c r="C97" s="34" t="s">
        <v>25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40"/>
    </row>
    <row r="98" spans="1:10" ht="16.5" customHeight="1" x14ac:dyDescent="0.25">
      <c r="A98" s="97" t="str">
        <f>RIGHT(D98:D207,4)</f>
        <v>5931</v>
      </c>
      <c r="B98" s="27" t="s">
        <v>111</v>
      </c>
      <c r="C98" s="34" t="s">
        <v>25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RIGHT(D99:D209,4)</f>
        <v>5708</v>
      </c>
      <c r="B99" s="27" t="s">
        <v>112</v>
      </c>
      <c r="C99" s="31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RIGHT(D100:D210,4)</f>
        <v>6555</v>
      </c>
      <c r="B100" s="27" t="s">
        <v>113</v>
      </c>
      <c r="C100" s="34" t="s">
        <v>25</v>
      </c>
      <c r="D100" s="28">
        <v>1001203146555</v>
      </c>
      <c r="E100" s="24"/>
      <c r="F100" s="23"/>
      <c r="G100" s="23">
        <f>E100*0.1</f>
        <v>0</v>
      </c>
      <c r="H100" s="14"/>
      <c r="I100" s="14"/>
      <c r="J100" s="40"/>
    </row>
    <row r="101" spans="1:10" ht="16.5" customHeight="1" x14ac:dyDescent="0.25">
      <c r="A101" s="97" t="str">
        <f>RIGHT(D101:D214,4)</f>
        <v>4993</v>
      </c>
      <c r="B101" s="27" t="s">
        <v>114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RIGHT(D102:D215,4)</f>
        <v>5682</v>
      </c>
      <c r="B102" s="27" t="s">
        <v>115</v>
      </c>
      <c r="C102" s="34" t="s">
        <v>25</v>
      </c>
      <c r="D102" s="28">
        <v>1001193115682</v>
      </c>
      <c r="E102" s="24">
        <v>200</v>
      </c>
      <c r="F102" s="23">
        <v>0.12</v>
      </c>
      <c r="G102" s="23">
        <f>E102*0.12</f>
        <v>24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4117</v>
      </c>
      <c r="B103" s="27" t="s">
        <v>116</v>
      </c>
      <c r="C103" s="31" t="s">
        <v>23</v>
      </c>
      <c r="D103" s="28">
        <v>1001062504117</v>
      </c>
      <c r="E103" s="24">
        <v>30</v>
      </c>
      <c r="F103" s="23">
        <v>0.48749999999999999</v>
      </c>
      <c r="G103" s="23">
        <f>E103*1</f>
        <v>30</v>
      </c>
      <c r="H103" s="14">
        <v>3.9</v>
      </c>
      <c r="I103" s="14">
        <v>120</v>
      </c>
      <c r="J103" s="40"/>
    </row>
    <row r="104" spans="1:10" ht="16.5" customHeight="1" x14ac:dyDescent="0.25">
      <c r="A104" s="97" t="str">
        <f>RIGHT(D104:D219,4)</f>
        <v>5483</v>
      </c>
      <c r="B104" s="27" t="s">
        <v>117</v>
      </c>
      <c r="C104" s="34" t="s">
        <v>25</v>
      </c>
      <c r="D104" s="28">
        <v>1001062505483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40"/>
    </row>
    <row r="105" spans="1:10" ht="16.5" customHeight="1" thickBot="1" x14ac:dyDescent="0.3">
      <c r="A105" s="97" t="str">
        <f>RIGHT(D105:D220,4)</f>
        <v>6453</v>
      </c>
      <c r="B105" s="27" t="s">
        <v>118</v>
      </c>
      <c r="C105" s="34" t="s">
        <v>25</v>
      </c>
      <c r="D105" s="28">
        <v>1001202506453</v>
      </c>
      <c r="E105" s="24">
        <v>280</v>
      </c>
      <c r="F105" s="23">
        <v>0.1</v>
      </c>
      <c r="G105" s="23">
        <f>E105*0.1</f>
        <v>28</v>
      </c>
      <c r="H105" s="14">
        <v>0.8</v>
      </c>
      <c r="I105" s="14">
        <v>60</v>
      </c>
      <c r="J105" s="40"/>
    </row>
    <row r="106" spans="1:10" ht="16.5" customHeight="1" thickTop="1" thickBot="1" x14ac:dyDescent="0.3">
      <c r="A106" s="97" t="str">
        <f>RIGHT(D106:D221,4)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7" t="str">
        <f>RIGHT(D107:D222,4)</f>
        <v>6756</v>
      </c>
      <c r="B107" s="29" t="s">
        <v>120</v>
      </c>
      <c r="C107" s="33" t="s">
        <v>23</v>
      </c>
      <c r="D107" s="30">
        <v>1001092446756</v>
      </c>
      <c r="E107" s="24">
        <v>150</v>
      </c>
      <c r="F107" s="23">
        <v>1.5249999999999999</v>
      </c>
      <c r="G107" s="23">
        <f>E107*1</f>
        <v>150</v>
      </c>
      <c r="H107" s="14">
        <v>6.1</v>
      </c>
      <c r="I107" s="14">
        <v>60</v>
      </c>
      <c r="J107" s="40"/>
    </row>
    <row r="108" spans="1:10" ht="16.5" customHeight="1" x14ac:dyDescent="0.25">
      <c r="A108" s="97" t="str">
        <f>RIGHT(D108:D223,4)</f>
        <v>4611</v>
      </c>
      <c r="B108" s="29" t="s">
        <v>121</v>
      </c>
      <c r="C108" s="38" t="s">
        <v>25</v>
      </c>
      <c r="D108" s="81">
        <v>1001092444611</v>
      </c>
      <c r="E108" s="24"/>
      <c r="F108" s="23"/>
      <c r="G108" s="23">
        <f>E108*0.4</f>
        <v>0</v>
      </c>
      <c r="H108" s="14"/>
      <c r="I108" s="14"/>
      <c r="J108" s="40"/>
    </row>
    <row r="109" spans="1:10" ht="16.5" customHeight="1" x14ac:dyDescent="0.25">
      <c r="A109" s="97" t="str">
        <f>RIGHT(D109:D224,4)</f>
        <v>6645</v>
      </c>
      <c r="B109" s="29" t="s">
        <v>122</v>
      </c>
      <c r="C109" s="38" t="s">
        <v>25</v>
      </c>
      <c r="D109" s="81">
        <v>1001093956645</v>
      </c>
      <c r="E109" s="24"/>
      <c r="F109" s="23"/>
      <c r="G109" s="23">
        <f>E109*0.8</f>
        <v>0</v>
      </c>
      <c r="H109" s="14"/>
      <c r="I109" s="14"/>
      <c r="J109" s="40"/>
    </row>
    <row r="110" spans="1:10" ht="16.5" customHeight="1" x14ac:dyDescent="0.25">
      <c r="A110" s="97" t="str">
        <f>RIGHT(D110:D225,4)</f>
        <v>6470</v>
      </c>
      <c r="B110" s="29" t="s">
        <v>123</v>
      </c>
      <c r="C110" s="33" t="s">
        <v>23</v>
      </c>
      <c r="D110" s="81">
        <v>1001092436470</v>
      </c>
      <c r="E110" s="24"/>
      <c r="F110" s="23"/>
      <c r="G110" s="23">
        <f>E110*1</f>
        <v>0</v>
      </c>
      <c r="H110" s="14"/>
      <c r="I110" s="14"/>
      <c r="J110" s="40"/>
    </row>
    <row r="111" spans="1:10" ht="16.5" customHeight="1" x14ac:dyDescent="0.25">
      <c r="A111" s="97" t="str">
        <f>RIGHT(D111:D225,4)</f>
        <v>6025</v>
      </c>
      <c r="B111" s="29" t="s">
        <v>124</v>
      </c>
      <c r="C111" s="33" t="s">
        <v>23</v>
      </c>
      <c r="D111" s="81">
        <v>1001094966025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thickBot="1" x14ac:dyDescent="0.3">
      <c r="A112" s="97" t="str">
        <f>RIGHT(D112:D223,4)</f>
        <v>3215</v>
      </c>
      <c r="B112" s="27" t="s">
        <v>125</v>
      </c>
      <c r="C112" s="38" t="s">
        <v>25</v>
      </c>
      <c r="D112" s="52">
        <v>1001094053215</v>
      </c>
      <c r="E112" s="24"/>
      <c r="F112" s="23">
        <v>0.4</v>
      </c>
      <c r="G112" s="23">
        <f>E112*0.4</f>
        <v>0</v>
      </c>
      <c r="H112" s="14">
        <v>3.2</v>
      </c>
      <c r="I112" s="14">
        <v>60</v>
      </c>
      <c r="J112" s="40"/>
    </row>
    <row r="113" spans="1:11" ht="16.5" customHeight="1" thickTop="1" thickBot="1" x14ac:dyDescent="0.3">
      <c r="A113" s="97" t="str">
        <f>RIGHT(D113:D226,4)</f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x14ac:dyDescent="0.25">
      <c r="A114" s="97" t="str">
        <f>RIGHT(D114:D229,4)</f>
        <v>6281</v>
      </c>
      <c r="B114" s="48" t="s">
        <v>127</v>
      </c>
      <c r="C114" s="36" t="s">
        <v>25</v>
      </c>
      <c r="D114" s="28">
        <v>1001082576281</v>
      </c>
      <c r="E114" s="24"/>
      <c r="F114" s="23">
        <v>0.3</v>
      </c>
      <c r="G114" s="23">
        <f>E114*0.3</f>
        <v>0</v>
      </c>
      <c r="H114" s="14">
        <v>1.8</v>
      </c>
      <c r="I114" s="14">
        <v>30</v>
      </c>
      <c r="J114" s="40"/>
    </row>
    <row r="115" spans="1:11" ht="16.5" customHeight="1" thickBot="1" x14ac:dyDescent="0.3">
      <c r="A115" s="97" t="str">
        <f>RIGHT(D115:D230,4)</f>
        <v>6445</v>
      </c>
      <c r="B115" s="48" t="s">
        <v>128</v>
      </c>
      <c r="C115" s="36" t="s">
        <v>25</v>
      </c>
      <c r="D115" s="28">
        <v>1001233296445</v>
      </c>
      <c r="E115" s="24"/>
      <c r="F115" s="23"/>
      <c r="G115" s="23">
        <f>E115*0.18</f>
        <v>0</v>
      </c>
      <c r="H115" s="99"/>
      <c r="I115" s="99"/>
      <c r="J115" s="96"/>
    </row>
    <row r="116" spans="1:11" ht="16.5" customHeight="1" thickTop="1" thickBot="1" x14ac:dyDescent="0.3">
      <c r="A116" s="97" t="str">
        <f>RIGHT(D116:D231,4)</f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97" t="str">
        <f>RIGHT(D117:D234,4)</f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x14ac:dyDescent="0.25">
      <c r="A118" s="97" t="str">
        <f>RIGHT(D118:D235,4)</f>
        <v>6314</v>
      </c>
      <c r="B118" s="48" t="s">
        <v>131</v>
      </c>
      <c r="C118" s="34" t="s">
        <v>25</v>
      </c>
      <c r="D118" s="28">
        <v>1002112606314</v>
      </c>
      <c r="E118" s="24"/>
      <c r="F118" s="23">
        <v>0.5</v>
      </c>
      <c r="G118" s="23">
        <f>E118*0.5</f>
        <v>0</v>
      </c>
      <c r="H118" s="14">
        <v>8</v>
      </c>
      <c r="I118" s="73">
        <v>120</v>
      </c>
      <c r="J118" s="40"/>
    </row>
    <row r="119" spans="1:11" ht="16.5" customHeight="1" x14ac:dyDescent="0.25">
      <c r="A119" s="97" t="str">
        <f>RIGHT(D119:D236,4)</f>
        <v>6155</v>
      </c>
      <c r="B119" s="48" t="s">
        <v>132</v>
      </c>
      <c r="C119" s="34" t="s">
        <v>25</v>
      </c>
      <c r="D119" s="28">
        <v>1002115036155</v>
      </c>
      <c r="E119" s="24"/>
      <c r="F119" s="23"/>
      <c r="G119" s="23">
        <f>E119*0.45</f>
        <v>0</v>
      </c>
      <c r="H119" s="14"/>
      <c r="I119" s="73"/>
      <c r="J119" s="40"/>
    </row>
    <row r="120" spans="1:11" ht="16.5" customHeight="1" x14ac:dyDescent="0.25">
      <c r="A120" s="97" t="str">
        <f>RIGHT(D120:D237,4)</f>
        <v>6157</v>
      </c>
      <c r="B120" s="48" t="s">
        <v>133</v>
      </c>
      <c r="C120" s="34" t="s">
        <v>25</v>
      </c>
      <c r="D120" s="28">
        <v>1002115056157</v>
      </c>
      <c r="E120" s="24"/>
      <c r="F120" s="23"/>
      <c r="G120" s="23">
        <f>E120*0.45</f>
        <v>0</v>
      </c>
      <c r="H120" s="14"/>
      <c r="I120" s="73"/>
      <c r="J120" s="40"/>
    </row>
    <row r="121" spans="1:11" ht="16.5" customHeight="1" thickBot="1" x14ac:dyDescent="0.3">
      <c r="A121" s="97" t="str">
        <f t="shared" ref="A121:A132" si="0">RIGHT(D121:D236,4)</f>
        <v>6313</v>
      </c>
      <c r="B121" s="48" t="s">
        <v>134</v>
      </c>
      <c r="C121" s="37" t="s">
        <v>25</v>
      </c>
      <c r="D121" s="28">
        <v>1002112606313</v>
      </c>
      <c r="E121" s="24"/>
      <c r="F121" s="23">
        <v>0.9</v>
      </c>
      <c r="G121" s="23">
        <f>E121*0.9</f>
        <v>0</v>
      </c>
      <c r="H121" s="14">
        <v>9</v>
      </c>
      <c r="I121" s="73">
        <v>120</v>
      </c>
      <c r="J121" s="40"/>
    </row>
    <row r="122" spans="1:11" ht="16.5" customHeight="1" thickTop="1" thickBot="1" x14ac:dyDescent="0.3">
      <c r="A122" s="97" t="str">
        <f t="shared" si="0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7" t="str">
        <f t="shared" si="0"/>
        <v>4945</v>
      </c>
      <c r="B123" s="48" t="s">
        <v>136</v>
      </c>
      <c r="C123" s="37" t="s">
        <v>25</v>
      </c>
      <c r="D123" s="28">
        <v>1002151784945</v>
      </c>
      <c r="E123" s="24"/>
      <c r="F123" s="23">
        <v>0.5</v>
      </c>
      <c r="G123" s="23">
        <f>E123*0.5</f>
        <v>0</v>
      </c>
      <c r="H123" s="14">
        <v>8</v>
      </c>
      <c r="I123" s="73">
        <v>120</v>
      </c>
      <c r="J123" s="40"/>
    </row>
    <row r="124" spans="1:11" ht="16.5" customHeight="1" thickTop="1" thickBot="1" x14ac:dyDescent="0.3">
      <c r="A124" s="97" t="str">
        <f t="shared" si="0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s="91" customFormat="1" ht="16.5" customHeight="1" thickTop="1" thickBot="1" x14ac:dyDescent="0.3">
      <c r="A125" s="97" t="str">
        <f t="shared" si="0"/>
        <v>4956</v>
      </c>
      <c r="B125" s="92" t="s">
        <v>138</v>
      </c>
      <c r="C125" s="93" t="s">
        <v>25</v>
      </c>
      <c r="D125" s="86">
        <v>1002133974956</v>
      </c>
      <c r="E125" s="87"/>
      <c r="F125" s="88">
        <v>0.42</v>
      </c>
      <c r="G125" s="88">
        <f>E125*0.42</f>
        <v>0</v>
      </c>
      <c r="H125" s="89">
        <v>4.2</v>
      </c>
      <c r="I125" s="94">
        <v>120</v>
      </c>
      <c r="J125" s="89"/>
      <c r="K125" s="90"/>
    </row>
    <row r="126" spans="1:11" ht="16.5" customHeight="1" thickTop="1" x14ac:dyDescent="0.25">
      <c r="A126" s="97" t="str">
        <f t="shared" si="0"/>
        <v>1762</v>
      </c>
      <c r="B126" s="48" t="s">
        <v>139</v>
      </c>
      <c r="C126" s="34" t="s">
        <v>25</v>
      </c>
      <c r="D126" s="28">
        <v>1002131151762</v>
      </c>
      <c r="E126" s="24"/>
      <c r="F126" s="23">
        <v>0.42</v>
      </c>
      <c r="G126" s="23">
        <f>E126*0.42</f>
        <v>0</v>
      </c>
      <c r="H126" s="14">
        <v>4.2</v>
      </c>
      <c r="I126" s="73">
        <v>120</v>
      </c>
      <c r="J126" s="40"/>
    </row>
    <row r="127" spans="1:11" ht="16.5" customHeight="1" thickBot="1" x14ac:dyDescent="0.3">
      <c r="A127" s="97" t="str">
        <f t="shared" si="0"/>
        <v>1764</v>
      </c>
      <c r="B127" s="48" t="s">
        <v>140</v>
      </c>
      <c r="C127" s="37" t="s">
        <v>25</v>
      </c>
      <c r="D127" s="28">
        <v>1002131181764</v>
      </c>
      <c r="E127" s="24"/>
      <c r="F127" s="23">
        <v>0.42</v>
      </c>
      <c r="G127" s="23">
        <f>E127*0.42</f>
        <v>0</v>
      </c>
      <c r="H127" s="14">
        <v>4.2</v>
      </c>
      <c r="I127" s="73">
        <v>120</v>
      </c>
      <c r="J127" s="40"/>
    </row>
    <row r="128" spans="1:11" ht="16.5" customHeight="1" thickTop="1" thickBot="1" x14ac:dyDescent="0.3">
      <c r="A128" s="97" t="str">
        <f t="shared" si="0"/>
        <v/>
      </c>
      <c r="B128" s="75" t="s">
        <v>141</v>
      </c>
      <c r="C128" s="75"/>
      <c r="D128" s="75"/>
      <c r="E128" s="75"/>
      <c r="F128" s="74"/>
      <c r="G128" s="75"/>
      <c r="H128" s="75"/>
      <c r="I128" s="75"/>
      <c r="J128" s="76"/>
    </row>
    <row r="129" spans="1:10" ht="16.5" customHeight="1" thickTop="1" thickBot="1" x14ac:dyDescent="0.3">
      <c r="A129" s="97" t="str">
        <f t="shared" si="0"/>
        <v/>
      </c>
      <c r="B129" s="75" t="s">
        <v>142</v>
      </c>
      <c r="C129" s="75"/>
      <c r="D129" s="75"/>
      <c r="E129" s="75"/>
      <c r="F129" s="74"/>
      <c r="G129" s="75"/>
      <c r="H129" s="75"/>
      <c r="I129" s="75"/>
      <c r="J129" s="76"/>
    </row>
    <row r="130" spans="1:10" ht="16.5" customHeight="1" thickTop="1" thickBot="1" x14ac:dyDescent="0.3">
      <c r="A130" s="97" t="str">
        <f t="shared" si="0"/>
        <v>6004</v>
      </c>
      <c r="B130" s="48" t="s">
        <v>143</v>
      </c>
      <c r="C130" s="37" t="s">
        <v>25</v>
      </c>
      <c r="D130" s="69" t="s">
        <v>144</v>
      </c>
      <c r="E130" s="24"/>
      <c r="F130" s="23">
        <v>1</v>
      </c>
      <c r="G130" s="23">
        <f>E130*1</f>
        <v>0</v>
      </c>
      <c r="H130" s="14">
        <v>8</v>
      </c>
      <c r="I130" s="73">
        <v>120</v>
      </c>
      <c r="J130" s="40"/>
    </row>
    <row r="131" spans="1:10" ht="15.75" customHeight="1" thickTop="1" x14ac:dyDescent="0.25">
      <c r="A131" s="97" t="str">
        <f t="shared" si="0"/>
        <v>5417</v>
      </c>
      <c r="B131" s="48" t="s">
        <v>145</v>
      </c>
      <c r="C131" s="31" t="s">
        <v>23</v>
      </c>
      <c r="D131" s="69" t="s">
        <v>146</v>
      </c>
      <c r="E131" s="24"/>
      <c r="F131" s="23">
        <v>2</v>
      </c>
      <c r="G131" s="23">
        <f>E131*1</f>
        <v>0</v>
      </c>
      <c r="H131" s="14">
        <v>6</v>
      </c>
      <c r="I131" s="73">
        <v>90</v>
      </c>
      <c r="J131" s="40"/>
    </row>
    <row r="132" spans="1:10" ht="15.75" customHeight="1" thickBot="1" x14ac:dyDescent="0.3">
      <c r="A132" s="97" t="str">
        <f t="shared" si="0"/>
        <v>6019</v>
      </c>
      <c r="B132" s="48" t="s">
        <v>147</v>
      </c>
      <c r="C132" s="37" t="s">
        <v>25</v>
      </c>
      <c r="D132" s="70" t="s">
        <v>148</v>
      </c>
      <c r="E132" s="24"/>
      <c r="F132" s="23">
        <v>1</v>
      </c>
      <c r="G132" s="23">
        <f>E132*1</f>
        <v>0</v>
      </c>
      <c r="H132" s="14">
        <v>12</v>
      </c>
      <c r="I132" s="73">
        <v>120</v>
      </c>
      <c r="J132" s="40"/>
    </row>
    <row r="133" spans="1:10" ht="16.5" customHeight="1" thickTop="1" thickBot="1" x14ac:dyDescent="0.3">
      <c r="A133" s="78"/>
      <c r="B133" s="78" t="s">
        <v>149</v>
      </c>
      <c r="C133" s="16"/>
      <c r="D133" s="49"/>
      <c r="E133" s="17">
        <f>SUM(E5:E132)</f>
        <v>6300</v>
      </c>
      <c r="F133" s="17">
        <f>SUM(F10:F132)</f>
        <v>39.107916666666675</v>
      </c>
      <c r="G133" s="17">
        <f>SUM(G11:G132)</f>
        <v>3091.7999999999997</v>
      </c>
      <c r="H133" s="17">
        <f>SUM(H10:H129)</f>
        <v>175.22999999999993</v>
      </c>
      <c r="I133" s="17"/>
      <c r="J133" s="17"/>
    </row>
    <row r="134" spans="1:10" ht="15.75" customHeight="1" thickTop="1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</sheetData>
  <autoFilter ref="A9:J133"/>
  <mergeCells count="2">
    <mergeCell ref="E1:J1"/>
    <mergeCell ref="G3:J3"/>
  </mergeCells>
  <dataValidations disablePrompts="1" count="2">
    <dataValidation type="textLength" operator="lessThanOrEqual" showInputMessage="1" showErrorMessage="1" sqref="B126">
      <formula1>40</formula1>
    </dataValidation>
    <dataValidation type="textLength" operator="equal" showInputMessage="1" showErrorMessage="1" sqref="D130:D13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125</v>
      </c>
    </row>
    <row r="2" spans="2:3" x14ac:dyDescent="0.25">
      <c r="B2" s="59" t="s">
        <v>150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116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121</v>
      </c>
      <c r="C9" s="82"/>
    </row>
    <row r="10" spans="2:3" x14ac:dyDescent="0.25">
      <c r="B10" s="29" t="s">
        <v>120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151</v>
      </c>
    </row>
    <row r="14" spans="2:3" x14ac:dyDescent="0.25">
      <c r="B14" s="27" t="s">
        <v>152</v>
      </c>
    </row>
    <row r="15" spans="2:3" x14ac:dyDescent="0.25">
      <c r="B15" s="59" t="s">
        <v>22</v>
      </c>
      <c r="C15" s="62"/>
    </row>
    <row r="16" spans="2:3" x14ac:dyDescent="0.25">
      <c r="B16" s="59" t="s">
        <v>153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117</v>
      </c>
    </row>
    <row r="21" spans="2:3" x14ac:dyDescent="0.25">
      <c r="B21" s="59" t="s">
        <v>154</v>
      </c>
      <c r="C21" s="82"/>
    </row>
    <row r="22" spans="2:3" x14ac:dyDescent="0.25">
      <c r="B22" s="68" t="s">
        <v>155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156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157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158</v>
      </c>
      <c r="C34" s="62"/>
    </row>
    <row r="35" spans="2:3" x14ac:dyDescent="0.25">
      <c r="B35" s="27" t="s">
        <v>159</v>
      </c>
    </row>
    <row r="36" spans="2:3" x14ac:dyDescent="0.25">
      <c r="B36" s="27" t="s">
        <v>160</v>
      </c>
    </row>
    <row r="37" spans="2:3" x14ac:dyDescent="0.25">
      <c r="B37" s="80" t="s">
        <v>161</v>
      </c>
      <c r="C37" s="82"/>
    </row>
    <row r="38" spans="2:3" x14ac:dyDescent="0.25">
      <c r="B38" s="67" t="s">
        <v>127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162</v>
      </c>
      <c r="C48" s="62"/>
    </row>
    <row r="49" spans="2:3" x14ac:dyDescent="0.25">
      <c r="B49" s="67" t="s">
        <v>163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164</v>
      </c>
      <c r="C53" s="62"/>
    </row>
    <row r="54" spans="2:3" x14ac:dyDescent="0.25">
      <c r="B54" s="80" t="s">
        <v>165</v>
      </c>
      <c r="C54" s="62"/>
    </row>
    <row r="55" spans="2:3" x14ac:dyDescent="0.25">
      <c r="B55" s="80" t="s">
        <v>166</v>
      </c>
      <c r="C55" s="82"/>
    </row>
    <row r="56" spans="2:3" x14ac:dyDescent="0.25">
      <c r="B56" s="71" t="s">
        <v>118</v>
      </c>
    </row>
    <row r="57" spans="2:3" x14ac:dyDescent="0.25">
      <c r="B57" s="27" t="s">
        <v>109</v>
      </c>
    </row>
    <row r="58" spans="2:3" x14ac:dyDescent="0.25">
      <c r="B58" s="80" t="s">
        <v>167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168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169</v>
      </c>
      <c r="C75" s="82"/>
    </row>
    <row r="76" spans="2:3" x14ac:dyDescent="0.25">
      <c r="B76" s="61" t="s">
        <v>170</v>
      </c>
      <c r="C76" s="62"/>
    </row>
    <row r="77" spans="2:3" x14ac:dyDescent="0.25">
      <c r="B77" s="61" t="s">
        <v>171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172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173</v>
      </c>
      <c r="C82" s="62"/>
    </row>
    <row r="83" spans="2:4" x14ac:dyDescent="0.25">
      <c r="B83" s="61" t="s">
        <v>174</v>
      </c>
      <c r="C83" s="62"/>
    </row>
    <row r="84" spans="2:4" x14ac:dyDescent="0.25">
      <c r="B84" s="61" t="s">
        <v>175</v>
      </c>
      <c r="C84" s="62"/>
    </row>
    <row r="85" spans="2:4" x14ac:dyDescent="0.25">
      <c r="B85" s="61" t="s">
        <v>176</v>
      </c>
      <c r="C85" s="62"/>
    </row>
    <row r="86" spans="2:4" x14ac:dyDescent="0.25">
      <c r="B86" s="68" t="s">
        <v>177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2024-05-28T11:32:48Z</dcterms:modified>
</cp:coreProperties>
</file>