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0" activePane="bottomLeft" state="frozen"/>
      <selection pane="bottomLeft" activeCell="M13" sqref="M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45437</v>
      </c>
      <c r="E3" s="7" t="inlineStr">
        <is>
          <t xml:space="preserve">Доставка: </t>
        </is>
      </c>
      <c r="F3" s="104" t="n"/>
      <c r="G3" s="104" t="n">
        <v>45440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960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40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250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1600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200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280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1200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60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120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160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800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60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250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640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1600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100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RIGHT(D54:D177,4)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7">
        <f>RIGHT(D55:D178,4)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RIGHT(D56:D179,4)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RIGHT(D57:D180,4)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RIGHT(D58:D181,4)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3600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7">
        <f>RIGHT(D59:D182,4)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>
        <v>650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7">
        <f>RIGHT(D60:D183,4)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1400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7">
        <f>RIGHT(D61:D184,4)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>
        <v>20</v>
      </c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7">
        <f>RIGHT(D62:D185,4)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1000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>
        <v>150</v>
      </c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>
        <v>80</v>
      </c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7">
        <f>RIGHT(D65:D188,4)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>
        <v>960</v>
      </c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7">
        <f>RIGHT(D66:D181,4)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7">
        <f>RIGHT(D67:D182,4)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>
        <v>70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7">
        <f>RIGHT(D68:D185,4)</f>
        <v/>
      </c>
      <c r="B68" s="47" t="inlineStr">
        <is>
          <t>ШПИКАЧКИ СОЧНЫЕ ПМ сар б/о мгс 0.4кг_45с</t>
        </is>
      </c>
      <c r="C68" s="34" t="inlineStr">
        <is>
          <t>ШТ</t>
        </is>
      </c>
      <c r="D68" s="28" t="n">
        <v>1001031076528</v>
      </c>
      <c r="E68" s="24" t="n">
        <v>80</v>
      </c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7">
        <f>RIGHT(D69:D187,4)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>
        <v>260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7">
        <f>RIGHT(D70:D188,4)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RIGHT(D71:D189,4)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600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7">
        <f>RIGHT(D72:D190,4)</f>
        <v/>
      </c>
      <c r="B72" s="27" t="inlineStr">
        <is>
          <t>ВЕНСКАЯ САЛЯМИ п/к в/у 0.33кг 8шт.</t>
        </is>
      </c>
      <c r="C72" s="34" t="inlineStr">
        <is>
          <t>ШТ</t>
        </is>
      </c>
      <c r="D72" s="28" t="n">
        <v>1001300516785</v>
      </c>
      <c r="E72" s="24" t="n">
        <v>80</v>
      </c>
      <c r="F72" s="23" t="n"/>
      <c r="G72" s="23">
        <f>E72*0.33</f>
        <v/>
      </c>
      <c r="H72" s="14" t="n"/>
      <c r="I72" s="14" t="n"/>
      <c r="J72" s="40" t="n"/>
    </row>
    <row r="73" ht="16.5" customHeight="1" s="95">
      <c r="A73" s="97">
        <f>RIGHT(D73:D190,4)</f>
        <v/>
      </c>
      <c r="B73" s="27" t="inlineStr">
        <is>
          <t>САЛЯМИ Папа может п/к в/у 0.28кг 8шт.</t>
        </is>
      </c>
      <c r="C73" s="34" t="inlineStr">
        <is>
          <t>ШТ</t>
        </is>
      </c>
      <c r="D73" s="28" t="n">
        <v>1001303106773</v>
      </c>
      <c r="E73" s="24" t="n">
        <v>40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7">
        <f>RIGHT(D74:D191,4)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7">
        <f>RIGHT(D75:D193,4)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7">
        <f>RIGHT(D76:D194,4)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1000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7">
        <f>RIGHT(D77:D196,4)</f>
        <v/>
      </c>
      <c r="B77" s="27" t="inlineStr">
        <is>
          <t>БАЛЫКОВАЯ в/к в/у 0.33кг 8шт.</t>
        </is>
      </c>
      <c r="C77" s="34" t="inlineStr">
        <is>
          <t>ШТ</t>
        </is>
      </c>
      <c r="D77" s="28" t="n">
        <v>1001303636793</v>
      </c>
      <c r="E77" s="24" t="n"/>
      <c r="F77" s="23" t="n"/>
      <c r="G77" s="23">
        <f>E77*0.33</f>
        <v/>
      </c>
      <c r="H77" s="14" t="n"/>
      <c r="I77" s="14" t="n"/>
      <c r="J77" s="40" t="n"/>
    </row>
    <row r="78" ht="16.5" customHeight="1" s="95">
      <c r="A78" s="97">
        <f>RIGHT(D78:D197,4)</f>
        <v/>
      </c>
      <c r="B78" s="27" t="inlineStr">
        <is>
          <t>ОСТАНКИНСКАЯ в/к в/у 0.33кг 8шт.</t>
        </is>
      </c>
      <c r="C78" s="34" t="inlineStr">
        <is>
          <t>ШТ</t>
        </is>
      </c>
      <c r="D78" s="28" t="n">
        <v>1001302596795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RIGHT(D79:D197,4)</f>
        <v/>
      </c>
      <c r="B79" s="27" t="inlineStr">
        <is>
          <t>СЕРВЕЛАТ ЕВРОПЕЙСКИЙ в/к в/у 0,33кг 8шт.</t>
        </is>
      </c>
      <c r="C79" s="34" t="inlineStr">
        <is>
          <t>ШТ</t>
        </is>
      </c>
      <c r="D79" s="28" t="n">
        <v>1001300366807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RIGHT(D80:D197,4)</f>
        <v/>
      </c>
      <c r="B80" s="27" t="inlineStr">
        <is>
          <t>СЕРВЕЛАТ КАРЕЛЬСКИЙ ПМ в/к в/у 0.28кг</t>
        </is>
      </c>
      <c r="C80" s="34" t="inlineStr">
        <is>
          <t>ШТ</t>
        </is>
      </c>
      <c r="D80" s="28" t="n">
        <v>1001304506684</v>
      </c>
      <c r="E80" s="24" t="n">
        <v>1200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>
      <c r="A81" s="97">
        <f>RIGHT(D81:D198,4)</f>
        <v/>
      </c>
      <c r="B81" s="27" t="inlineStr">
        <is>
          <t>СЕРВЕЛАТ КАРЕЛЬСКИЙ СН в/к в/у 0.28к</t>
        </is>
      </c>
      <c r="C81" s="34" t="inlineStr">
        <is>
          <t>ШТ</t>
        </is>
      </c>
      <c r="D81" s="28" t="n">
        <v>1001304506562</v>
      </c>
      <c r="E81" s="24" t="n"/>
      <c r="F81" s="23" t="n"/>
      <c r="G81" s="23">
        <f>E81*0.28</f>
        <v/>
      </c>
      <c r="H81" s="14" t="n"/>
      <c r="I81" s="14" t="n"/>
      <c r="J81" s="40" t="n"/>
    </row>
    <row r="82" ht="16.5" customHeight="1" s="95">
      <c r="A82" s="97">
        <f>RIGHT(D82:D199,4)</f>
        <v/>
      </c>
      <c r="B82" s="27" t="inlineStr">
        <is>
          <t>СЕРВЕЛАТ КРЕМЛЕВСКИЙ в/к в/у 0.33кг 8шт.</t>
        </is>
      </c>
      <c r="C82" s="34" t="inlineStr">
        <is>
          <t>ШТ</t>
        </is>
      </c>
      <c r="D82" s="28" t="n">
        <v>1001300456787</v>
      </c>
      <c r="E82" s="24" t="n"/>
      <c r="F82" s="23" t="n"/>
      <c r="G82" s="23">
        <f>E82*0.33</f>
        <v/>
      </c>
      <c r="H82" s="14" t="n"/>
      <c r="I82" s="14" t="n"/>
      <c r="J82" s="40" t="n"/>
    </row>
    <row r="83" ht="16.5" customHeight="1" s="95">
      <c r="A83" s="97">
        <f>RIGHT(D83:D199,4)</f>
        <v/>
      </c>
      <c r="B83" s="27" t="inlineStr">
        <is>
          <t>СЕРВЕЛАТ ОРЕХОВЫЙ СН в/к п/о 0,35кг 8шт</t>
        </is>
      </c>
      <c r="C83" s="34" t="inlineStr">
        <is>
          <t>ШТ</t>
        </is>
      </c>
      <c r="D83" s="28" t="n">
        <v>1001305196215</v>
      </c>
      <c r="E83" s="24" t="n"/>
      <c r="F83" s="23" t="n"/>
      <c r="G83" s="23">
        <f>E83*0.35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65" t="inlineStr">
        <is>
          <t>СЕРВЕЛАТ ОХОТНИЧИЙ в/к в/у срез 0.35кг</t>
        </is>
      </c>
      <c r="C84" s="34" t="inlineStr">
        <is>
          <t>ШТ</t>
        </is>
      </c>
      <c r="D84" s="28" t="n">
        <v>1001303986689</v>
      </c>
      <c r="E84" s="24" t="n">
        <v>2200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40" t="n"/>
    </row>
    <row r="85" ht="16.5" customHeight="1" s="95">
      <c r="A85" s="97">
        <f>RIGHT(D85:D201,4)</f>
        <v/>
      </c>
      <c r="B85" s="65" t="inlineStr">
        <is>
          <t>СЕРВЕЛАТ ПРЕМИУМ в/к в/у 0.33кг 8шт.</t>
        </is>
      </c>
      <c r="C85" s="34" t="inlineStr">
        <is>
          <t>ШТ</t>
        </is>
      </c>
      <c r="D85" s="28" t="n">
        <v>1001304096791</v>
      </c>
      <c r="E85" s="24" t="n"/>
      <c r="F85" s="23" t="n"/>
      <c r="G85" s="23">
        <f>E85*0.33</f>
        <v/>
      </c>
      <c r="H85" s="14" t="n"/>
      <c r="I85" s="14" t="n"/>
      <c r="J85" s="40" t="n"/>
    </row>
    <row r="86" ht="16.5" customHeight="1" s="95">
      <c r="A86" s="97">
        <f>RIGHT(D86:D201,4)</f>
        <v/>
      </c>
      <c r="B86" s="65" t="inlineStr">
        <is>
          <t>СЕРВЕЛАТ ФИНСКИЙ СН в/к в/у</t>
        </is>
      </c>
      <c r="C86" s="31" t="inlineStr">
        <is>
          <t>КГ</t>
        </is>
      </c>
      <c r="D86" s="28" t="n">
        <v>1001301876212</v>
      </c>
      <c r="E86" s="24" t="n"/>
      <c r="F86" s="23" t="n">
        <v>0.68</v>
      </c>
      <c r="G86" s="23">
        <f>E86*1</f>
        <v/>
      </c>
      <c r="H86" s="14" t="n"/>
      <c r="I86" s="14" t="n">
        <v>45</v>
      </c>
      <c r="J86" s="40" t="n"/>
    </row>
    <row r="87" ht="16.5" customHeight="1" s="95">
      <c r="A87" s="97">
        <f>RIGHT(D87:D202,4)</f>
        <v/>
      </c>
      <c r="B87" s="65" t="inlineStr">
        <is>
          <t>СЕРВЕЛАТ ОХОТНИЧИЙ в/к в/у</t>
        </is>
      </c>
      <c r="C87" s="31" t="inlineStr">
        <is>
          <t>КГ</t>
        </is>
      </c>
      <c r="D87" s="28" t="n">
        <v>1001053985341</v>
      </c>
      <c r="E87" s="24" t="n">
        <v>200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40" t="n"/>
    </row>
    <row r="88" ht="16.5" customHeight="1" s="95">
      <c r="A88" s="97">
        <f>RIGHT(D88:D203,4)</f>
        <v/>
      </c>
      <c r="B88" s="65" t="inlineStr">
        <is>
          <t>СЕРВЕЛАТ ПРИМА в/к в/у 0.28кг 8шт.</t>
        </is>
      </c>
      <c r="C88" s="34" t="inlineStr">
        <is>
          <t>ШТ</t>
        </is>
      </c>
      <c r="D88" s="28" t="n">
        <v>1001303056692</v>
      </c>
      <c r="E88" s="24" t="n">
        <v>200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МРАМОРНАЯ И БАЛЫКОВАЯ в/к с/н мгс 1/90</t>
        </is>
      </c>
      <c r="C89" s="34" t="inlineStr">
        <is>
          <t>ШТ</t>
        </is>
      </c>
      <c r="D89" s="28" t="n">
        <v>1001215576586</v>
      </c>
      <c r="E89" s="24" t="n">
        <v>80</v>
      </c>
      <c r="F89" s="23" t="n"/>
      <c r="G89" s="23">
        <f>E89*0.09</f>
        <v/>
      </c>
      <c r="H89" s="14" t="n"/>
      <c r="I89" s="14" t="n"/>
      <c r="J89" s="40" t="n"/>
    </row>
    <row r="90" ht="16.5" customHeight="1" s="95">
      <c r="A90" s="97">
        <f>RIGHT(D90:D202,4)</f>
        <v/>
      </c>
      <c r="B90" s="65" t="inlineStr">
        <is>
          <t>МЯСНОЕ АССОРТИ к/з с/н мгс 1/90 10шт.</t>
        </is>
      </c>
      <c r="C90" s="34" t="inlineStr">
        <is>
          <t>ШТ</t>
        </is>
      </c>
      <c r="D90" s="28" t="n">
        <v>1001225416228</v>
      </c>
      <c r="E90" s="24" t="n">
        <v>170</v>
      </c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27" t="inlineStr">
        <is>
          <t>СЕРВЕЛАТ ФИНСКИЙ в/к в/у_45с</t>
        </is>
      </c>
      <c r="C91" s="31" t="inlineStr">
        <is>
          <t>КГ</t>
        </is>
      </c>
      <c r="D91" s="28" t="n">
        <v>1001051875544</v>
      </c>
      <c r="E91" s="24" t="n">
        <v>450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40" t="n"/>
    </row>
    <row r="92" ht="16.5" customHeight="1" s="95">
      <c r="A92" s="97">
        <f>RIGHT(D92:D203,4)</f>
        <v/>
      </c>
      <c r="B92" s="27" t="inlineStr">
        <is>
          <t>СЕРВЕЛАТ ФИНСКИЙ СН в/к п/о 0.35кг 8шт</t>
        </is>
      </c>
      <c r="C92" s="34" t="inlineStr">
        <is>
          <t>ШТ</t>
        </is>
      </c>
      <c r="D92" s="28" t="n">
        <v>1001301876213</v>
      </c>
      <c r="E92" s="24" t="n"/>
      <c r="F92" s="23" t="n"/>
      <c r="G92" s="23">
        <f>E92*0.35</f>
        <v/>
      </c>
      <c r="H92" s="14" t="n"/>
      <c r="I92" s="14" t="n"/>
      <c r="J92" s="40" t="n"/>
    </row>
    <row r="93" ht="15.75" customHeight="1" s="95" thickBot="1">
      <c r="A93" s="97">
        <f>RIGHT(D93:D204,4)</f>
        <v/>
      </c>
      <c r="B93" s="27" t="inlineStr">
        <is>
          <t>СЕРВЕЛАТ ФИНСКИЙ в/к в/у срез 0.35кг_45c</t>
        </is>
      </c>
      <c r="C93" s="37" t="inlineStr">
        <is>
          <t>ШТ</t>
        </is>
      </c>
      <c r="D93" s="28" t="n">
        <v>1001301876697</v>
      </c>
      <c r="E93" s="24" t="n">
        <v>2800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40" t="n"/>
    </row>
    <row r="94" ht="16.5" customHeight="1" s="95" thickBot="1" thickTop="1">
      <c r="A94" s="97">
        <f>RIGHT(D94:D205,4)</f>
        <v/>
      </c>
      <c r="B94" s="75" t="inlineStr">
        <is>
          <t>Сырокопченые колбасы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6.5" customHeight="1" s="95" thickTop="1">
      <c r="A95" s="97">
        <f>RIGHT(D95:D206,4)</f>
        <v/>
      </c>
      <c r="B95" s="27" t="inlineStr">
        <is>
          <t>АРОМАТНАЯ Папа может с/к в/у 1/250 8шт.</t>
        </is>
      </c>
      <c r="C95" s="34" t="inlineStr">
        <is>
          <t>ШТ</t>
        </is>
      </c>
      <c r="D95" s="28" t="n">
        <v>1001061975706</v>
      </c>
      <c r="E95" s="24" t="n">
        <v>800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95">
      <c r="A96" s="97">
        <f>RIGHT(D96:D207,4)</f>
        <v/>
      </c>
      <c r="B96" s="27" t="inlineStr">
        <is>
          <t>АРОМАТНАЯ с/к с/н в/у 1/100*8_60с</t>
        </is>
      </c>
      <c r="C96" s="34" t="inlineStr">
        <is>
          <t>ШТ</t>
        </is>
      </c>
      <c r="D96" s="28" t="n">
        <v>1001201976454</v>
      </c>
      <c r="E96" s="24" t="n">
        <v>560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95">
      <c r="A97" s="97">
        <f>RIGHT(D97:D208,4)</f>
        <v/>
      </c>
      <c r="B97" s="27" t="inlineStr">
        <is>
          <t xml:space="preserve"> ИТАЛЬЯНСКОЕ АССОРТИ с/в с/н мгс 1/90</t>
        </is>
      </c>
      <c r="C97" s="34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40" t="n"/>
    </row>
    <row r="98" ht="16.5" customHeight="1" s="95">
      <c r="A98" s="97">
        <f>RIGHT(D98:D209,4)</f>
        <v/>
      </c>
      <c r="B98" s="27" t="inlineStr">
        <is>
          <t xml:space="preserve"> ОХОТНИЧЬЯ Папа может с/к в/у 1/220 8шт.</t>
        </is>
      </c>
      <c r="C98" s="34" t="inlineStr">
        <is>
          <t>ШТ</t>
        </is>
      </c>
      <c r="D98" s="28" t="n">
        <v>1001060755931</v>
      </c>
      <c r="E98" s="24" t="n">
        <v>400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40" t="n"/>
    </row>
    <row r="99" ht="16.5" customHeight="1" s="95">
      <c r="A99" s="97">
        <f>RIGHT(D99:D211,4)</f>
        <v/>
      </c>
      <c r="B99" s="27" t="inlineStr">
        <is>
          <t>ПОСОЛЬСКАЯ Папа может с/к в/у</t>
        </is>
      </c>
      <c r="C99" s="31" t="inlineStr">
        <is>
          <t>КГ</t>
        </is>
      </c>
      <c r="D99" s="28" t="n">
        <v>1001063145708</v>
      </c>
      <c r="E99" s="24" t="n">
        <v>50</v>
      </c>
      <c r="F99" s="23" t="n">
        <v>0.5125</v>
      </c>
      <c r="G99" s="23">
        <f>E99*1</f>
        <v/>
      </c>
      <c r="H99" s="14" t="n">
        <v>4.1</v>
      </c>
      <c r="I99" s="14" t="n">
        <v>120</v>
      </c>
      <c r="J99" s="40" t="n"/>
    </row>
    <row r="100" ht="16.5" customHeight="1" s="95">
      <c r="A100" s="97">
        <f>RIGHT(D100:D212,4)</f>
        <v/>
      </c>
      <c r="B100" s="27" t="inlineStr">
        <is>
          <t>ПОСОЛЬСКАЯ с/к с/н в/у 1/100 10шт.</t>
        </is>
      </c>
      <c r="C100" s="34" t="inlineStr">
        <is>
          <t>ШТ</t>
        </is>
      </c>
      <c r="D100" s="28" t="n">
        <v>1001203146555</v>
      </c>
      <c r="E100" s="24" t="n"/>
      <c r="F100" s="23" t="n"/>
      <c r="G100" s="23">
        <f>E100*0.1</f>
        <v/>
      </c>
      <c r="H100" s="14" t="n"/>
      <c r="I100" s="14" t="n"/>
      <c r="J100" s="40" t="n"/>
    </row>
    <row r="101" ht="16.5" customHeight="1" s="95">
      <c r="A101" s="97">
        <f>RIGHT(D101:D216,4)</f>
        <v/>
      </c>
      <c r="B101" s="27" t="inlineStr">
        <is>
          <t>САЛЯМИ ИТАЛЬЯНСКАЯ с/к в/у 1/250*8_120c</t>
        </is>
      </c>
      <c r="C101" s="34" t="inlineStr">
        <is>
          <t>ШТ</t>
        </is>
      </c>
      <c r="D101" s="28" t="n">
        <v>1001060764993</v>
      </c>
      <c r="E101" s="24" t="n">
        <v>400</v>
      </c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40" t="n"/>
    </row>
    <row r="102" ht="16.5" customHeight="1" s="95">
      <c r="A102" s="97">
        <f>RIGHT(D102:D217,4)</f>
        <v/>
      </c>
      <c r="B102" s="27" t="inlineStr">
        <is>
          <t>САЛЯМИ МЕЛКОЗЕРНЕНАЯ с/к в/у 1/120_60с</t>
        </is>
      </c>
      <c r="C102" s="34" t="inlineStr">
        <is>
          <t>ШТ</t>
        </is>
      </c>
      <c r="D102" s="28" t="n">
        <v>1001193115682</v>
      </c>
      <c r="E102" s="24" t="n">
        <v>1000</v>
      </c>
      <c r="F102" s="23" t="n">
        <v>0.12</v>
      </c>
      <c r="G102" s="23">
        <f>E102*0.12</f>
        <v/>
      </c>
      <c r="H102" s="14" t="n">
        <v>0.96</v>
      </c>
      <c r="I102" s="14" t="n">
        <v>60</v>
      </c>
      <c r="J102" s="40" t="n"/>
    </row>
    <row r="103" ht="16.5" customHeight="1" s="95">
      <c r="A103" s="97">
        <f>RIGHT(D103:D218,4)</f>
        <v/>
      </c>
      <c r="B103" s="27" t="inlineStr">
        <is>
          <t>НЕАПОЛИТАНСКИЙ ДУЭТ с/к с/н мгс 1/90</t>
        </is>
      </c>
      <c r="C103" s="34" t="inlineStr">
        <is>
          <t>ШТ</t>
        </is>
      </c>
      <c r="D103" s="28" t="n">
        <v>1001205376221</v>
      </c>
      <c r="E103" s="24" t="n"/>
      <c r="F103" s="23" t="n"/>
      <c r="G103" s="23">
        <f>E103*0.09</f>
        <v/>
      </c>
      <c r="H103" s="14" t="n"/>
      <c r="I103" s="14" t="n"/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>
        <v>50</v>
      </c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>
        <v>800</v>
      </c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>
        <v>700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>
        <v>100</v>
      </c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/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>
        <v>120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/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40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2024-05-29T07:03:48Z</dcterms:modified>
  <cp:lastModifiedBy>Uaer4</cp:lastModifiedBy>
  <cp:lastPrinted>2023-11-08T08:22:20Z</cp:lastPrinted>
</cp:coreProperties>
</file>