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5,24 Ост КИ филиалы\"/>
    </mc:Choice>
  </mc:AlternateContent>
  <xr:revisionPtr revIDLastSave="0" documentId="13_ncr:1_{B0B60EDD-8E53-4989-8CC9-6043DE3A49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8" i="1" l="1"/>
  <c r="P107" i="1"/>
  <c r="AB107" i="1" s="1"/>
  <c r="P106" i="1"/>
  <c r="P105" i="1"/>
  <c r="AB105" i="1" s="1"/>
  <c r="P104" i="1"/>
  <c r="P103" i="1"/>
  <c r="AB103" i="1" s="1"/>
  <c r="P102" i="1"/>
  <c r="U107" i="1"/>
  <c r="U106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1" i="1"/>
  <c r="I32" i="1"/>
  <c r="I34" i="1"/>
  <c r="I35" i="1"/>
  <c r="I36" i="1"/>
  <c r="I37" i="1"/>
  <c r="I38" i="1"/>
  <c r="I39" i="1"/>
  <c r="I40" i="1"/>
  <c r="I41" i="1"/>
  <c r="I42" i="1"/>
  <c r="I44" i="1"/>
  <c r="I46" i="1"/>
  <c r="I47" i="1"/>
  <c r="I48" i="1"/>
  <c r="I49" i="1"/>
  <c r="I50" i="1"/>
  <c r="I51" i="1"/>
  <c r="I52" i="1"/>
  <c r="I53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9" i="1"/>
  <c r="I100" i="1"/>
  <c r="I101" i="1"/>
  <c r="U102" i="1" l="1"/>
  <c r="U104" i="1"/>
  <c r="T102" i="1"/>
  <c r="AB102" i="1"/>
  <c r="T104" i="1"/>
  <c r="AB104" i="1"/>
  <c r="T106" i="1"/>
  <c r="AB106" i="1"/>
  <c r="AB108" i="1"/>
  <c r="T108" i="1"/>
  <c r="U108" i="1"/>
  <c r="T103" i="1"/>
  <c r="T105" i="1"/>
  <c r="T107" i="1"/>
  <c r="U103" i="1"/>
  <c r="U105" i="1"/>
  <c r="I29" i="1"/>
  <c r="I33" i="1"/>
  <c r="I43" i="1"/>
  <c r="I45" i="1"/>
  <c r="I72" i="1"/>
  <c r="AB15" i="1" l="1"/>
  <c r="AB29" i="1"/>
  <c r="AB33" i="1"/>
  <c r="AB43" i="1"/>
  <c r="AB45" i="1"/>
  <c r="AB54" i="1"/>
  <c r="AB55" i="1"/>
  <c r="AB56" i="1"/>
  <c r="AB63" i="1"/>
  <c r="AB72" i="1"/>
  <c r="AB98" i="1"/>
  <c r="AB99" i="1"/>
  <c r="AB100" i="1"/>
  <c r="AB101" i="1"/>
  <c r="P6" i="1"/>
  <c r="P7" i="1"/>
  <c r="P8" i="1"/>
  <c r="P9" i="1"/>
  <c r="P10" i="1"/>
  <c r="P11" i="1"/>
  <c r="AB11" i="1" s="1"/>
  <c r="P12" i="1"/>
  <c r="Q12" i="1" s="1"/>
  <c r="P13" i="1"/>
  <c r="P14" i="1"/>
  <c r="AB14" i="1" s="1"/>
  <c r="P15" i="1"/>
  <c r="P16" i="1"/>
  <c r="AB16" i="1" s="1"/>
  <c r="P17" i="1"/>
  <c r="AB17" i="1" s="1"/>
  <c r="P18" i="1"/>
  <c r="Q18" i="1" s="1"/>
  <c r="P19" i="1"/>
  <c r="P20" i="1"/>
  <c r="P21" i="1"/>
  <c r="AB21" i="1" s="1"/>
  <c r="P22" i="1"/>
  <c r="P23" i="1"/>
  <c r="P24" i="1"/>
  <c r="AB24" i="1" s="1"/>
  <c r="P25" i="1"/>
  <c r="AB25" i="1" s="1"/>
  <c r="P26" i="1"/>
  <c r="P27" i="1"/>
  <c r="P28" i="1"/>
  <c r="P29" i="1"/>
  <c r="P30" i="1"/>
  <c r="P31" i="1"/>
  <c r="P32" i="1"/>
  <c r="AB32" i="1" s="1"/>
  <c r="P33" i="1"/>
  <c r="P34" i="1"/>
  <c r="AB34" i="1" s="1"/>
  <c r="P35" i="1"/>
  <c r="P36" i="1"/>
  <c r="AB36" i="1" s="1"/>
  <c r="P37" i="1"/>
  <c r="P38" i="1"/>
  <c r="AB38" i="1" s="1"/>
  <c r="P39" i="1"/>
  <c r="P40" i="1"/>
  <c r="Q40" i="1" s="1"/>
  <c r="P41" i="1"/>
  <c r="P42" i="1"/>
  <c r="P43" i="1"/>
  <c r="P44" i="1"/>
  <c r="P45" i="1"/>
  <c r="P46" i="1"/>
  <c r="P47" i="1"/>
  <c r="P48" i="1"/>
  <c r="AB48" i="1" s="1"/>
  <c r="P49" i="1"/>
  <c r="P50" i="1"/>
  <c r="P51" i="1"/>
  <c r="P52" i="1"/>
  <c r="AB52" i="1" s="1"/>
  <c r="P53" i="1"/>
  <c r="AB53" i="1" s="1"/>
  <c r="P54" i="1"/>
  <c r="P55" i="1"/>
  <c r="P56" i="1"/>
  <c r="P57" i="1"/>
  <c r="AB57" i="1" s="1"/>
  <c r="P58" i="1"/>
  <c r="Q58" i="1" s="1"/>
  <c r="P59" i="1"/>
  <c r="P60" i="1"/>
  <c r="AB60" i="1" s="1"/>
  <c r="P61" i="1"/>
  <c r="P62" i="1"/>
  <c r="P63" i="1"/>
  <c r="P64" i="1"/>
  <c r="P65" i="1"/>
  <c r="Q65" i="1" s="1"/>
  <c r="P66" i="1"/>
  <c r="P67" i="1"/>
  <c r="Q67" i="1" s="1"/>
  <c r="P68" i="1"/>
  <c r="AB68" i="1" s="1"/>
  <c r="P69" i="1"/>
  <c r="P70" i="1"/>
  <c r="P71" i="1"/>
  <c r="AB71" i="1" s="1"/>
  <c r="P72" i="1"/>
  <c r="P73" i="1"/>
  <c r="Q73" i="1" s="1"/>
  <c r="P74" i="1"/>
  <c r="P75" i="1"/>
  <c r="AB75" i="1" s="1"/>
  <c r="P76" i="1"/>
  <c r="AB76" i="1" s="1"/>
  <c r="P77" i="1"/>
  <c r="AB77" i="1" s="1"/>
  <c r="P78" i="1"/>
  <c r="P79" i="1"/>
  <c r="P80" i="1"/>
  <c r="AB80" i="1" s="1"/>
  <c r="P81" i="1"/>
  <c r="AB81" i="1" s="1"/>
  <c r="P82" i="1"/>
  <c r="Q82" i="1" s="1"/>
  <c r="P83" i="1"/>
  <c r="Q83" i="1" s="1"/>
  <c r="P84" i="1"/>
  <c r="P85" i="1"/>
  <c r="AB85" i="1" s="1"/>
  <c r="P86" i="1"/>
  <c r="Q86" i="1" s="1"/>
  <c r="P87" i="1"/>
  <c r="Q87" i="1" s="1"/>
  <c r="P88" i="1"/>
  <c r="P89" i="1"/>
  <c r="AB89" i="1" s="1"/>
  <c r="P90" i="1"/>
  <c r="P91" i="1"/>
  <c r="P92" i="1"/>
  <c r="AB92" i="1" s="1"/>
  <c r="P93" i="1"/>
  <c r="P94" i="1"/>
  <c r="P95" i="1"/>
  <c r="AB95" i="1" s="1"/>
  <c r="P96" i="1"/>
  <c r="P97" i="1"/>
  <c r="P98" i="1"/>
  <c r="P99" i="1"/>
  <c r="P100" i="1"/>
  <c r="P101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97" i="1" l="1"/>
  <c r="AB97" i="1" s="1"/>
  <c r="Q93" i="1"/>
  <c r="AB93" i="1" s="1"/>
  <c r="Q91" i="1"/>
  <c r="AB91" i="1" s="1"/>
  <c r="AB87" i="1"/>
  <c r="AB83" i="1"/>
  <c r="Q79" i="1"/>
  <c r="AB79" i="1" s="1"/>
  <c r="AB73" i="1"/>
  <c r="Q69" i="1"/>
  <c r="AB69" i="1" s="1"/>
  <c r="AB67" i="1"/>
  <c r="AB65" i="1"/>
  <c r="Q61" i="1"/>
  <c r="AB61" i="1" s="1"/>
  <c r="Q59" i="1"/>
  <c r="AB59" i="1" s="1"/>
  <c r="Q51" i="1"/>
  <c r="AB51" i="1" s="1"/>
  <c r="Q49" i="1"/>
  <c r="AB49" i="1" s="1"/>
  <c r="Q47" i="1"/>
  <c r="AB47" i="1" s="1"/>
  <c r="Q41" i="1"/>
  <c r="AB41" i="1" s="1"/>
  <c r="Q39" i="1"/>
  <c r="AB39" i="1" s="1"/>
  <c r="Q37" i="1"/>
  <c r="AB37" i="1" s="1"/>
  <c r="Q35" i="1"/>
  <c r="AB35" i="1" s="1"/>
  <c r="Q31" i="1"/>
  <c r="AB31" i="1" s="1"/>
  <c r="Q27" i="1"/>
  <c r="AB27" i="1" s="1"/>
  <c r="Q23" i="1"/>
  <c r="AB23" i="1" s="1"/>
  <c r="Q19" i="1"/>
  <c r="AB19" i="1" s="1"/>
  <c r="Q13" i="1"/>
  <c r="AB13" i="1" s="1"/>
  <c r="Q9" i="1"/>
  <c r="AB9" i="1" s="1"/>
  <c r="Q96" i="1"/>
  <c r="AB96" i="1" s="1"/>
  <c r="Q94" i="1"/>
  <c r="AB94" i="1" s="1"/>
  <c r="Q90" i="1"/>
  <c r="AB90" i="1" s="1"/>
  <c r="Q88" i="1"/>
  <c r="AB88" i="1" s="1"/>
  <c r="AB86" i="1"/>
  <c r="Q84" i="1"/>
  <c r="AB84" i="1" s="1"/>
  <c r="AB82" i="1"/>
  <c r="Q78" i="1"/>
  <c r="AB78" i="1" s="1"/>
  <c r="Q74" i="1"/>
  <c r="AB74" i="1" s="1"/>
  <c r="Q70" i="1"/>
  <c r="AB70" i="1" s="1"/>
  <c r="Q66" i="1"/>
  <c r="AB66" i="1" s="1"/>
  <c r="Q64" i="1"/>
  <c r="AB64" i="1" s="1"/>
  <c r="Q62" i="1"/>
  <c r="AB62" i="1" s="1"/>
  <c r="AB58" i="1"/>
  <c r="Q50" i="1"/>
  <c r="AB50" i="1" s="1"/>
  <c r="Q46" i="1"/>
  <c r="AB46" i="1" s="1"/>
  <c r="Q44" i="1"/>
  <c r="AB44" i="1" s="1"/>
  <c r="Q42" i="1"/>
  <c r="AB42" i="1" s="1"/>
  <c r="AB40" i="1"/>
  <c r="Q30" i="1"/>
  <c r="AB30" i="1" s="1"/>
  <c r="Q28" i="1"/>
  <c r="AB28" i="1" s="1"/>
  <c r="Q26" i="1"/>
  <c r="AB26" i="1" s="1"/>
  <c r="Q22" i="1"/>
  <c r="AB22" i="1" s="1"/>
  <c r="Q20" i="1"/>
  <c r="AB20" i="1" s="1"/>
  <c r="AB18" i="1"/>
  <c r="AB12" i="1"/>
  <c r="Q10" i="1"/>
  <c r="AB10" i="1" s="1"/>
  <c r="Q8" i="1"/>
  <c r="AB8" i="1" s="1"/>
  <c r="Q6" i="1"/>
  <c r="AB6" i="1" s="1"/>
  <c r="AB7" i="1"/>
  <c r="T101" i="1"/>
  <c r="U101" i="1"/>
  <c r="T99" i="1"/>
  <c r="U99" i="1"/>
  <c r="U97" i="1"/>
  <c r="T95" i="1"/>
  <c r="U95" i="1"/>
  <c r="U93" i="1"/>
  <c r="U91" i="1"/>
  <c r="T89" i="1"/>
  <c r="U89" i="1"/>
  <c r="T87" i="1"/>
  <c r="U87" i="1"/>
  <c r="T85" i="1"/>
  <c r="U85" i="1"/>
  <c r="U83" i="1"/>
  <c r="T81" i="1"/>
  <c r="U81" i="1"/>
  <c r="U79" i="1"/>
  <c r="T77" i="1"/>
  <c r="U77" i="1"/>
  <c r="T75" i="1"/>
  <c r="U75" i="1"/>
  <c r="T73" i="1"/>
  <c r="U73" i="1"/>
  <c r="T71" i="1"/>
  <c r="U71" i="1"/>
  <c r="U69" i="1"/>
  <c r="T67" i="1"/>
  <c r="U67" i="1"/>
  <c r="T65" i="1"/>
  <c r="U65" i="1"/>
  <c r="T63" i="1"/>
  <c r="U63" i="1"/>
  <c r="U61" i="1"/>
  <c r="U59" i="1"/>
  <c r="T57" i="1"/>
  <c r="U57" i="1"/>
  <c r="T56" i="1"/>
  <c r="U56" i="1"/>
  <c r="T55" i="1"/>
  <c r="U55" i="1"/>
  <c r="T53" i="1"/>
  <c r="U53" i="1"/>
  <c r="U51" i="1"/>
  <c r="U49" i="1"/>
  <c r="U47" i="1"/>
  <c r="U46" i="1"/>
  <c r="U44" i="1"/>
  <c r="U42" i="1"/>
  <c r="T40" i="1"/>
  <c r="U40" i="1"/>
  <c r="T38" i="1"/>
  <c r="U38" i="1"/>
  <c r="T36" i="1"/>
  <c r="U36" i="1"/>
  <c r="T34" i="1"/>
  <c r="U34" i="1"/>
  <c r="T32" i="1"/>
  <c r="U32" i="1"/>
  <c r="U30" i="1"/>
  <c r="U28" i="1"/>
  <c r="U26" i="1"/>
  <c r="T24" i="1"/>
  <c r="U24" i="1"/>
  <c r="U22" i="1"/>
  <c r="U20" i="1"/>
  <c r="T18" i="1"/>
  <c r="U18" i="1"/>
  <c r="T16" i="1"/>
  <c r="U16" i="1"/>
  <c r="T14" i="1"/>
  <c r="U14" i="1"/>
  <c r="U12" i="1"/>
  <c r="U10" i="1"/>
  <c r="U8" i="1"/>
  <c r="U6" i="1"/>
  <c r="T100" i="1"/>
  <c r="U100" i="1"/>
  <c r="T98" i="1"/>
  <c r="U98" i="1"/>
  <c r="U96" i="1"/>
  <c r="U94" i="1"/>
  <c r="T92" i="1"/>
  <c r="U92" i="1"/>
  <c r="U90" i="1"/>
  <c r="T88" i="1"/>
  <c r="U88" i="1"/>
  <c r="T86" i="1"/>
  <c r="U86" i="1"/>
  <c r="U84" i="1"/>
  <c r="U82" i="1"/>
  <c r="T80" i="1"/>
  <c r="U80" i="1"/>
  <c r="U78" i="1"/>
  <c r="T76" i="1"/>
  <c r="U76" i="1"/>
  <c r="U74" i="1"/>
  <c r="T72" i="1"/>
  <c r="U72" i="1"/>
  <c r="U70" i="1"/>
  <c r="T68" i="1"/>
  <c r="U68" i="1"/>
  <c r="U66" i="1"/>
  <c r="U64" i="1"/>
  <c r="U62" i="1"/>
  <c r="T60" i="1"/>
  <c r="U60" i="1"/>
  <c r="T58" i="1"/>
  <c r="U58" i="1"/>
  <c r="T54" i="1"/>
  <c r="U54" i="1"/>
  <c r="T52" i="1"/>
  <c r="U52" i="1"/>
  <c r="U50" i="1"/>
  <c r="T48" i="1"/>
  <c r="U48" i="1"/>
  <c r="T45" i="1"/>
  <c r="U45" i="1"/>
  <c r="T43" i="1"/>
  <c r="U43" i="1"/>
  <c r="U41" i="1"/>
  <c r="T39" i="1"/>
  <c r="U39" i="1"/>
  <c r="U37" i="1"/>
  <c r="U35" i="1"/>
  <c r="T33" i="1"/>
  <c r="U33" i="1"/>
  <c r="U31" i="1"/>
  <c r="T29" i="1"/>
  <c r="U29" i="1"/>
  <c r="T27" i="1"/>
  <c r="U27" i="1"/>
  <c r="T25" i="1"/>
  <c r="U25" i="1"/>
  <c r="U23" i="1"/>
  <c r="T21" i="1"/>
  <c r="U21" i="1"/>
  <c r="U19" i="1"/>
  <c r="T17" i="1"/>
  <c r="U17" i="1"/>
  <c r="T15" i="1"/>
  <c r="U15" i="1"/>
  <c r="U13" i="1"/>
  <c r="T11" i="1"/>
  <c r="U11" i="1"/>
  <c r="T9" i="1"/>
  <c r="U9" i="1"/>
  <c r="T7" i="1"/>
  <c r="U7" i="1"/>
  <c r="P5" i="1"/>
  <c r="K5" i="1"/>
  <c r="T19" i="1" l="1"/>
  <c r="T35" i="1"/>
  <c r="T94" i="1"/>
  <c r="T13" i="1"/>
  <c r="T23" i="1"/>
  <c r="T31" i="1"/>
  <c r="T37" i="1"/>
  <c r="T41" i="1"/>
  <c r="T50" i="1"/>
  <c r="T90" i="1"/>
  <c r="T96" i="1"/>
  <c r="T42" i="1"/>
  <c r="T44" i="1"/>
  <c r="T46" i="1"/>
  <c r="T47" i="1"/>
  <c r="T49" i="1"/>
  <c r="T51" i="1"/>
  <c r="T59" i="1"/>
  <c r="T61" i="1"/>
  <c r="T69" i="1"/>
  <c r="T91" i="1"/>
  <c r="T93" i="1"/>
  <c r="T97" i="1"/>
  <c r="T20" i="1"/>
  <c r="T22" i="1"/>
  <c r="T26" i="1"/>
  <c r="T28" i="1"/>
  <c r="T30" i="1"/>
  <c r="AB5" i="1"/>
  <c r="T62" i="1"/>
  <c r="T64" i="1"/>
  <c r="T66" i="1"/>
  <c r="T70" i="1"/>
  <c r="T74" i="1"/>
  <c r="T78" i="1"/>
  <c r="T82" i="1"/>
  <c r="T84" i="1"/>
  <c r="T6" i="1"/>
  <c r="T8" i="1"/>
  <c r="T10" i="1"/>
  <c r="T12" i="1"/>
  <c r="T79" i="1"/>
  <c r="T83" i="1"/>
  <c r="Q5" i="1"/>
</calcChain>
</file>

<file path=xl/sharedStrings.xml><?xml version="1.0" encoding="utf-8"?>
<sst xmlns="http://schemas.openxmlformats.org/spreadsheetml/2006/main" count="283" uniqueCount="145">
  <si>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</si>
  <si>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</si>
  <si>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</si>
  <si>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</si>
  <si>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</si>
  <si>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</si>
  <si>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</si>
  <si>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</si>
  <si>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</si>
  <si>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</si>
  <si>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</si>
  <si>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</si>
  <si>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</si>
  <si>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</si>
  <si>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</si>
  <si>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</si>
  <si>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</si>
  <si>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</si>
  <si>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</si>
  <si>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</si>
  <si>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</si>
  <si>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</si>
  <si>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</si>
  <si>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25,05,(1)</t>
  </si>
  <si>
    <t>25,05,(2)</t>
  </si>
  <si>
    <t>28,05,</t>
  </si>
  <si>
    <t>21,05,</t>
  </si>
  <si>
    <t>14,05,</t>
  </si>
  <si>
    <t>06,05,</t>
  </si>
  <si>
    <t>29,04,</t>
  </si>
  <si>
    <t>23,04,</t>
  </si>
  <si>
    <t>кг</t>
  </si>
  <si>
    <t>дубль</t>
  </si>
  <si>
    <t>3215 ВЕТЧ.МЯСНАЯ Папа может п/о 0.4кг 8шт.    ОСТАНКИНО</t>
  </si>
  <si>
    <t>шт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</si>
  <si>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</si>
  <si>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</si>
  <si>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</si>
  <si>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</si>
  <si>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</si>
  <si>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</si>
  <si>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</si>
  <si>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</si>
  <si>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</si>
  <si>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</si>
  <si>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</si>
  <si>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</si>
  <si>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</si>
  <si>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</si>
  <si>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</si>
  <si>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</si>
  <si>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</si>
  <si>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</si>
  <si>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</si>
  <si>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</si>
  <si>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</si>
  <si>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</si>
  <si>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</si>
  <si>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5965 С ИНДЕЙКОЙ Папа может сар б/о мгс 1*3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</si>
  <si>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</si>
  <si>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</si>
  <si>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</si>
  <si>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</si>
  <si>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</si>
  <si>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</si>
  <si>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</si>
  <si>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</si>
  <si>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</si>
  <si>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</si>
  <si>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</si>
  <si>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</si>
  <si>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</si>
  <si>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 МЯСНАЯ Папа может вар п/о 0.5кг 8шт  </t>
  </si>
  <si>
    <t>6333 МЯСНАЯ Папа может вар п/о 0.4кг 8шт.  ОСТАНКИНО</t>
  </si>
  <si>
    <t>6345 ФИЛЕЙНАЯ Папа может вар п/о 0.5кг 8шт. 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</si>
  <si>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</si>
  <si>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</si>
  <si>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</si>
  <si>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</si>
  <si>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</si>
  <si>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</si>
  <si>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</si>
  <si>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</si>
  <si>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</si>
  <si>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6566 СЕРВЕЛАТ С БЕЛ.ГРИБАМИ в/к в/у 0,31кг  Останкино</t>
  </si>
  <si>
    <t>не в матрице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</si>
  <si>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</si>
  <si>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</si>
  <si>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</si>
  <si>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</si>
  <si>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</si>
  <si>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</si>
  <si>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</si>
  <si>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</si>
  <si>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</si>
  <si>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</si>
  <si>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</si>
  <si>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</si>
  <si>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</si>
  <si>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</si>
  <si>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</si>
  <si>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</si>
  <si>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</si>
  <si>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</si>
  <si>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</si>
  <si>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6761 МОЛОЧНЫЕ ГОСТ сос ц/о мгс 1*4</t>
  </si>
  <si>
    <t>6764 СЛИВОЧНЫЕ сос ц/о мгс 1*4</t>
  </si>
  <si>
    <t>6767 РУБЛЕНЫЕ сос ц/о мгс 1*4</t>
  </si>
  <si>
    <t>6769 СЕМЕЙНАЯ вар п/о  Останкино</t>
  </si>
  <si>
    <t>6773 САЛЯМИ Папа может п/к в/у 0,28кг 8шт  Останкино</t>
  </si>
  <si>
    <t>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</si>
  <si>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</si>
  <si>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</si>
  <si>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</si>
  <si>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</si>
  <si>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</si>
  <si>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</si>
  <si>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</si>
  <si>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</si>
  <si>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</si>
  <si>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</si>
  <si>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</si>
  <si>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</si>
  <si>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</si>
  <si>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</si>
  <si>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</si>
  <si>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</si>
  <si>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</si>
  <si>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ротация</t>
  </si>
  <si>
    <t>6827 НЕЖНЫЙ пашт п/о 1/150 12шт  Останкино</t>
  </si>
  <si>
    <t>6828 ПЕЧЕНОЧНЫЙ пашт п/о 1/150 12шт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</si>
  <si>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</si>
  <si>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</si>
  <si>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</si>
  <si>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</si>
  <si>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бонус</t>
  </si>
  <si>
    <t>5819 Сосиски Папа может 400г Мясные  ОСТАНКИНО</t>
  </si>
  <si>
    <t>в матрице</t>
  </si>
  <si>
    <t>6475 Сосиски Папа может 400г С сыром  ОСТАНКИНО</t>
  </si>
  <si>
    <t>6734 ОСОБАЯ СО ШПИКОМ Коровино(в сетке) 0,5кг  Останкино</t>
  </si>
  <si>
    <t>5224 ВЕТЧ.ИЗ ЛОПАТКИ Папа может п/о  ОСТАНКИНО</t>
  </si>
  <si>
    <t>6027 ВЕТЧ.ИЗ ЛОПАТКИ Папа может п/о 400*6  ОСТАНКИНО</t>
  </si>
  <si>
    <t>6454 АРОМАТНАЯ с/к с/н в/у 1/100 10шт.  ОСТАНКИНО</t>
  </si>
  <si>
    <t>БЕКОН СЫРОКОПЧЕНЫЙ НАРЕЗКА В/У (шт.0.180кг)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</si>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</sst>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8,05,24%20&#1073;&#1088;&#1088;&#1089;&#1095;%20&#1086;&#1089;&#1090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12527.008999999998</v>
          </cell>
          <cell r="F5">
            <v>8741.8909999999996</v>
          </cell>
        </row>
        <row r="6">
          <cell r="A6" t="str">
            <v>3129 СЫТНЫЕ Папа может сар б/о мгс 1*3   ОСТАНКИНО</v>
          </cell>
          <cell r="B6" t="str">
            <v>кг</v>
          </cell>
          <cell r="E6">
            <v>4.109</v>
          </cell>
          <cell r="F6">
            <v>-4.109</v>
          </cell>
          <cell r="G6">
            <v>0</v>
          </cell>
          <cell r="I6" t="str">
            <v>не в матрице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E7">
            <v>-2</v>
          </cell>
          <cell r="G7">
            <v>0.4</v>
          </cell>
          <cell r="H7">
            <v>60</v>
          </cell>
          <cell r="I7" t="str">
            <v>в матрице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75</v>
          </cell>
          <cell r="D8">
            <v>20.183</v>
          </cell>
          <cell r="E8">
            <v>21.254999999999999</v>
          </cell>
          <cell r="F8">
            <v>70.406999999999996</v>
          </cell>
          <cell r="G8">
            <v>1</v>
          </cell>
          <cell r="H8">
            <v>120</v>
          </cell>
          <cell r="I8" t="str">
            <v>в матрице</v>
          </cell>
        </row>
        <row r="9">
          <cell r="A9" t="str">
            <v>3297 СЫТНЫЕ Папа может сар б/о мгс 1*3_СНГ  Останкино</v>
          </cell>
          <cell r="B9" t="str">
            <v>кг</v>
          </cell>
          <cell r="C9">
            <v>148</v>
          </cell>
          <cell r="E9">
            <v>117.444</v>
          </cell>
          <cell r="F9">
            <v>6.4820000000000002</v>
          </cell>
          <cell r="G9">
            <v>1</v>
          </cell>
          <cell r="H9">
            <v>45</v>
          </cell>
          <cell r="I9" t="str">
            <v>в матрице</v>
          </cell>
        </row>
        <row r="10">
          <cell r="A10" t="str">
            <v>3678 СОЧНЫЕ сос п/о мгс 2*2     ОСТАНКИНО</v>
          </cell>
          <cell r="B10" t="str">
            <v>кг</v>
          </cell>
          <cell r="E10">
            <v>2.0659999999999998</v>
          </cell>
          <cell r="F10">
            <v>-2.0659999999999998</v>
          </cell>
          <cell r="G10">
            <v>0</v>
          </cell>
          <cell r="H10" t="e">
            <v>#N/A</v>
          </cell>
          <cell r="I10" t="str">
            <v>не в матрице</v>
          </cell>
        </row>
        <row r="11">
          <cell r="A11" t="str">
            <v>3717 СОЧНЫЕ сос п/о мгс 1*6 ОСТАНКИНО</v>
          </cell>
          <cell r="B11" t="str">
            <v>кг</v>
          </cell>
          <cell r="F11">
            <v>-1.079</v>
          </cell>
          <cell r="G11">
            <v>0</v>
          </cell>
          <cell r="H11" t="e">
            <v>#N/A</v>
          </cell>
          <cell r="I11" t="str">
            <v>не в матрице</v>
          </cell>
        </row>
        <row r="12">
          <cell r="A12" t="str">
            <v>3812 СОЧНЫЕ сос п/о мгс 2*2  Останкино</v>
          </cell>
          <cell r="B12" t="str">
            <v>кг</v>
          </cell>
          <cell r="C12">
            <v>446</v>
          </cell>
          <cell r="D12">
            <v>149.71</v>
          </cell>
          <cell r="E12">
            <v>287.86399999999998</v>
          </cell>
          <cell r="F12">
            <v>242.947</v>
          </cell>
          <cell r="G12">
            <v>1</v>
          </cell>
          <cell r="H12">
            <v>45</v>
          </cell>
          <cell r="I12" t="str">
            <v>в матрице</v>
          </cell>
        </row>
        <row r="13">
          <cell r="A13" t="str">
            <v>4063 МЯСНАЯ Папа может вар п/о_Л   ОСТАНКИНО</v>
          </cell>
          <cell r="B13" t="str">
            <v>кг</v>
          </cell>
          <cell r="D13">
            <v>902.17399999999998</v>
          </cell>
          <cell r="E13">
            <v>439.73899999999998</v>
          </cell>
          <cell r="F13">
            <v>444.90899999999999</v>
          </cell>
          <cell r="G13">
            <v>1</v>
          </cell>
          <cell r="H13">
            <v>60</v>
          </cell>
          <cell r="I13" t="str">
            <v>в матрице</v>
          </cell>
        </row>
        <row r="14">
          <cell r="A14" t="str">
            <v>4117 ЭКСТРА Папа может с/к в/у_Л   ОСТАНКИНО</v>
          </cell>
          <cell r="B14" t="str">
            <v>кг</v>
          </cell>
          <cell r="C14">
            <v>59</v>
          </cell>
          <cell r="D14">
            <v>52.698</v>
          </cell>
          <cell r="E14">
            <v>17.463000000000001</v>
          </cell>
          <cell r="F14">
            <v>92.706999999999994</v>
          </cell>
          <cell r="G14">
            <v>1</v>
          </cell>
          <cell r="H14">
            <v>120</v>
          </cell>
          <cell r="I14" t="str">
            <v>в матрице</v>
          </cell>
        </row>
        <row r="15">
          <cell r="A15" t="str">
            <v>4574 Мясная со шпиком Папа может вар п/о ОСТАНКИНО</v>
          </cell>
          <cell r="B15" t="str">
            <v>кг</v>
          </cell>
          <cell r="C15">
            <v>214</v>
          </cell>
          <cell r="E15">
            <v>116.029</v>
          </cell>
          <cell r="F15">
            <v>73.685000000000002</v>
          </cell>
          <cell r="G15">
            <v>1</v>
          </cell>
          <cell r="H15">
            <v>60</v>
          </cell>
          <cell r="I15" t="str">
            <v>в матрице</v>
          </cell>
        </row>
        <row r="16">
          <cell r="A16" t="str">
            <v>4611 ВЕТЧ.ЛЮБИТЕЛЬСКАЯ п/о 0.4кг ОСТАНКИНО</v>
          </cell>
          <cell r="B16" t="str">
            <v>шт</v>
          </cell>
          <cell r="C16">
            <v>-8</v>
          </cell>
          <cell r="F16">
            <v>-8</v>
          </cell>
          <cell r="G16">
            <v>0</v>
          </cell>
          <cell r="H16" t="e">
            <v>#N/A</v>
          </cell>
          <cell r="I16" t="str">
            <v>не в матрице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4.5999999999999999E-2</v>
          </cell>
          <cell r="D17">
            <v>705.82899999999995</v>
          </cell>
          <cell r="E17">
            <v>287.25400000000002</v>
          </cell>
          <cell r="F17">
            <v>413.197</v>
          </cell>
          <cell r="G17">
            <v>1</v>
          </cell>
          <cell r="H17">
            <v>60</v>
          </cell>
          <cell r="I17" t="str">
            <v>в матрице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316</v>
          </cell>
          <cell r="E18">
            <v>226</v>
          </cell>
          <cell r="F18">
            <v>41</v>
          </cell>
          <cell r="G18">
            <v>0.25</v>
          </cell>
          <cell r="H18">
            <v>120</v>
          </cell>
          <cell r="I18" t="str">
            <v>в матрице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63.688000000000002</v>
          </cell>
          <cell r="D19">
            <v>165.839</v>
          </cell>
          <cell r="E19">
            <v>155.94</v>
          </cell>
          <cell r="F19">
            <v>71.641000000000005</v>
          </cell>
          <cell r="G19">
            <v>1</v>
          </cell>
          <cell r="H19">
            <v>60</v>
          </cell>
          <cell r="I19" t="str">
            <v>в матрице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57.398000000000003</v>
          </cell>
          <cell r="D20">
            <v>125.126</v>
          </cell>
          <cell r="E20">
            <v>80.003</v>
          </cell>
          <cell r="F20">
            <v>102.521</v>
          </cell>
          <cell r="G20">
            <v>1</v>
          </cell>
          <cell r="H20">
            <v>60</v>
          </cell>
          <cell r="I20" t="str">
            <v>в матрице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106</v>
          </cell>
          <cell r="D21">
            <v>277.94600000000003</v>
          </cell>
          <cell r="E21">
            <v>160.59</v>
          </cell>
          <cell r="F21">
            <v>205.768</v>
          </cell>
          <cell r="G21">
            <v>1</v>
          </cell>
          <cell r="H21">
            <v>45</v>
          </cell>
          <cell r="I21" t="str">
            <v>в матрице</v>
          </cell>
        </row>
        <row r="22">
          <cell r="A22" t="str">
            <v>5452 ВЕТЧ.МЯСНАЯ Папа может п/о    ОСТАНКИНО</v>
          </cell>
          <cell r="B22" t="str">
            <v>кг</v>
          </cell>
          <cell r="C22">
            <v>302</v>
          </cell>
          <cell r="E22">
            <v>109.262</v>
          </cell>
          <cell r="F22">
            <v>172.41300000000001</v>
          </cell>
          <cell r="G22">
            <v>1</v>
          </cell>
          <cell r="H22">
            <v>60</v>
          </cell>
          <cell r="I22" t="str">
            <v>в матрице</v>
          </cell>
        </row>
        <row r="23">
          <cell r="A23" t="str">
            <v>5483 ЭКСТРА Папа может с/к в/у 1/250 8шт.   ОСТАНКИНО</v>
          </cell>
          <cell r="B23" t="str">
            <v>шт</v>
          </cell>
          <cell r="C23">
            <v>330</v>
          </cell>
          <cell r="D23">
            <v>361</v>
          </cell>
          <cell r="E23">
            <v>218</v>
          </cell>
          <cell r="F23">
            <v>427</v>
          </cell>
          <cell r="G23">
            <v>0.25</v>
          </cell>
          <cell r="H23">
            <v>120</v>
          </cell>
          <cell r="I23" t="str">
            <v>в матрице</v>
          </cell>
        </row>
        <row r="24">
          <cell r="A24" t="str">
            <v>5544 Сервелат Финский в/к в/у_45с НОВАЯ ОСТАНКИНО</v>
          </cell>
          <cell r="B24" t="str">
            <v>кг</v>
          </cell>
          <cell r="C24">
            <v>403</v>
          </cell>
          <cell r="E24">
            <v>176.51900000000001</v>
          </cell>
          <cell r="F24">
            <v>188.99100000000001</v>
          </cell>
          <cell r="G24">
            <v>1</v>
          </cell>
          <cell r="H24">
            <v>45</v>
          </cell>
          <cell r="I24" t="str">
            <v>в матрице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432</v>
          </cell>
          <cell r="D25">
            <v>96</v>
          </cell>
          <cell r="E25">
            <v>208</v>
          </cell>
          <cell r="F25">
            <v>250</v>
          </cell>
          <cell r="G25">
            <v>0.25</v>
          </cell>
          <cell r="H25">
            <v>120</v>
          </cell>
          <cell r="I25" t="str">
            <v>в матрице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21</v>
          </cell>
          <cell r="D26">
            <v>20.491</v>
          </cell>
          <cell r="E26">
            <v>18.375</v>
          </cell>
          <cell r="F26">
            <v>22.113</v>
          </cell>
          <cell r="G26">
            <v>1</v>
          </cell>
          <cell r="H26">
            <v>120</v>
          </cell>
          <cell r="I26" t="str">
            <v>в матрице</v>
          </cell>
        </row>
        <row r="27">
          <cell r="A27" t="str">
            <v>5819 Сосиски Папа может 400г Мясные  ОСТАНКИНО</v>
          </cell>
          <cell r="B27" t="str">
            <v>шт</v>
          </cell>
          <cell r="C27">
            <v>209</v>
          </cell>
          <cell r="E27">
            <v>151</v>
          </cell>
          <cell r="G27">
            <v>0.4</v>
          </cell>
          <cell r="H27">
            <v>45</v>
          </cell>
          <cell r="I27" t="str">
            <v>в матрице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404</v>
          </cell>
          <cell r="E28">
            <v>234.93</v>
          </cell>
          <cell r="F28">
            <v>119.25</v>
          </cell>
          <cell r="G28">
            <v>1</v>
          </cell>
          <cell r="H28">
            <v>60</v>
          </cell>
          <cell r="I28" t="str">
            <v>в матрице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134</v>
          </cell>
          <cell r="D29">
            <v>192</v>
          </cell>
          <cell r="E29">
            <v>68</v>
          </cell>
          <cell r="F29">
            <v>245</v>
          </cell>
          <cell r="G29">
            <v>0.22</v>
          </cell>
          <cell r="H29">
            <v>120</v>
          </cell>
          <cell r="I29" t="str">
            <v>в матрице</v>
          </cell>
        </row>
        <row r="30">
          <cell r="A30" t="str">
            <v>5965 С ИНДЕЙКОЙ Папа может сар б/о мгс 1*3  ОСТАНКИНО</v>
          </cell>
          <cell r="B30" t="str">
            <v>кг</v>
          </cell>
          <cell r="E30">
            <v>0.996</v>
          </cell>
          <cell r="F30">
            <v>-0.996</v>
          </cell>
          <cell r="G30">
            <v>0</v>
          </cell>
          <cell r="H30" t="e">
            <v>#N/A</v>
          </cell>
          <cell r="I30" t="str">
            <v>не в матрице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40</v>
          </cell>
          <cell r="D31">
            <v>296</v>
          </cell>
          <cell r="E31">
            <v>120</v>
          </cell>
          <cell r="F31">
            <v>202</v>
          </cell>
          <cell r="G31">
            <v>0.4</v>
          </cell>
          <cell r="H31">
            <v>60</v>
          </cell>
          <cell r="I31" t="str">
            <v>в матрице</v>
          </cell>
        </row>
        <row r="32">
          <cell r="A32" t="str">
            <v>5993 ВРЕМЯ ОКРОШКИ Папа может вар п/о   ОСТАНКИНО</v>
          </cell>
          <cell r="B32" t="str">
            <v>кг</v>
          </cell>
          <cell r="C32">
            <v>152</v>
          </cell>
          <cell r="D32">
            <v>48.453000000000003</v>
          </cell>
          <cell r="E32">
            <v>121.029</v>
          </cell>
          <cell r="F32">
            <v>54.459000000000003</v>
          </cell>
          <cell r="G32">
            <v>1</v>
          </cell>
          <cell r="H32">
            <v>60</v>
          </cell>
          <cell r="I32" t="str">
            <v>в матрице</v>
          </cell>
        </row>
        <row r="33">
          <cell r="A33" t="str">
            <v>5997 ОСОБАЯ Коровино вар п/о  ОСТАНКИНО</v>
          </cell>
          <cell r="B33" t="str">
            <v>кг</v>
          </cell>
          <cell r="C33">
            <v>124.806</v>
          </cell>
          <cell r="E33">
            <v>24.45</v>
          </cell>
          <cell r="F33">
            <v>96.27</v>
          </cell>
          <cell r="G33">
            <v>0</v>
          </cell>
          <cell r="H33">
            <v>60</v>
          </cell>
          <cell r="I33" t="str">
            <v>не в матрице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311</v>
          </cell>
          <cell r="D34">
            <v>49.435000000000002</v>
          </cell>
          <cell r="E34">
            <v>139.39400000000001</v>
          </cell>
          <cell r="F34">
            <v>201.59100000000001</v>
          </cell>
          <cell r="G34">
            <v>1</v>
          </cell>
          <cell r="H34">
            <v>45</v>
          </cell>
          <cell r="I34" t="str">
            <v>в матрице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225</v>
          </cell>
          <cell r="D35">
            <v>301.62200000000001</v>
          </cell>
          <cell r="E35">
            <v>307.44600000000003</v>
          </cell>
          <cell r="F35">
            <v>160.57599999999999</v>
          </cell>
          <cell r="G35">
            <v>1</v>
          </cell>
          <cell r="H35">
            <v>45</v>
          </cell>
          <cell r="I35" t="str">
            <v>в матрице</v>
          </cell>
        </row>
        <row r="36">
          <cell r="A36" t="str">
            <v>6144 МОЛОЧНЫЕ ТРАДИЦ. сос п/о в/у 1/360 (1+1)  Останкино</v>
          </cell>
          <cell r="B36" t="str">
            <v>шт</v>
          </cell>
          <cell r="C36">
            <v>234</v>
          </cell>
          <cell r="E36">
            <v>190</v>
          </cell>
          <cell r="G36">
            <v>0.36</v>
          </cell>
          <cell r="H36">
            <v>45</v>
          </cell>
          <cell r="I36" t="str">
            <v>в матрице</v>
          </cell>
        </row>
        <row r="37">
          <cell r="A37" t="str">
            <v>6220 ГОВЯЖЬЯ папа может вар п/о  Останкино</v>
          </cell>
          <cell r="B37" t="str">
            <v>кг</v>
          </cell>
          <cell r="C37">
            <v>26</v>
          </cell>
          <cell r="E37">
            <v>16.3</v>
          </cell>
          <cell r="F37">
            <v>-2.5419999999999998</v>
          </cell>
          <cell r="G37">
            <v>1</v>
          </cell>
          <cell r="H37">
            <v>60</v>
          </cell>
          <cell r="I37" t="str">
            <v>в матрице</v>
          </cell>
        </row>
        <row r="38">
          <cell r="A38" t="str">
            <v>6228 МЯСНОЕ АССОРТИ к/з с/н мгс 1/90 10шт  Останкино</v>
          </cell>
          <cell r="B38" t="str">
            <v>шт</v>
          </cell>
          <cell r="G38">
            <v>0.09</v>
          </cell>
          <cell r="H38">
            <v>45</v>
          </cell>
          <cell r="I38" t="str">
            <v>в матрице</v>
          </cell>
        </row>
        <row r="39">
          <cell r="A39" t="str">
            <v>6281 СВИНИНА ДЕЛИКАТ. к/в мл/к в/у 0.3кг 45с  ОСТАНКИНО</v>
          </cell>
          <cell r="B39" t="str">
            <v>шт</v>
          </cell>
          <cell r="C39">
            <v>284</v>
          </cell>
          <cell r="D39">
            <v>72</v>
          </cell>
          <cell r="E39">
            <v>282</v>
          </cell>
          <cell r="F39">
            <v>2</v>
          </cell>
          <cell r="G39">
            <v>0.3</v>
          </cell>
          <cell r="H39">
            <v>45</v>
          </cell>
          <cell r="I39" t="str">
            <v>в матрице</v>
          </cell>
        </row>
        <row r="40">
          <cell r="A40" t="str">
            <v>6297 ФИЛЕЙНЫЕ сос ц/о в/у 1/270 12шт_45с  ОСТАНКИНО</v>
          </cell>
          <cell r="B40" t="str">
            <v>шт</v>
          </cell>
          <cell r="C40">
            <v>125</v>
          </cell>
          <cell r="D40">
            <v>252</v>
          </cell>
          <cell r="E40">
            <v>191</v>
          </cell>
          <cell r="F40">
            <v>127</v>
          </cell>
          <cell r="G40">
            <v>0.27</v>
          </cell>
          <cell r="H40">
            <v>45</v>
          </cell>
          <cell r="I40" t="str">
            <v>в матрице</v>
          </cell>
        </row>
        <row r="41">
          <cell r="A41" t="str">
            <v>6303 Мясные Папа может сос п/о мгс 1,5*3  Останкино</v>
          </cell>
          <cell r="B41" t="str">
            <v>кг</v>
          </cell>
          <cell r="C41">
            <v>11</v>
          </cell>
          <cell r="D41">
            <v>100.026</v>
          </cell>
          <cell r="E41">
            <v>102.253</v>
          </cell>
          <cell r="F41">
            <v>0.67100000000000004</v>
          </cell>
          <cell r="G41">
            <v>1</v>
          </cell>
          <cell r="H41">
            <v>45</v>
          </cell>
          <cell r="I41" t="str">
            <v>в матрице</v>
          </cell>
        </row>
        <row r="42">
          <cell r="A42" t="str">
            <v>6308 С ИНДЕЙКОЙ ПМ сар б/о мгс 1*3_СНГ  Останкино</v>
          </cell>
          <cell r="B42" t="str">
            <v>кг</v>
          </cell>
          <cell r="C42">
            <v>258</v>
          </cell>
          <cell r="D42">
            <v>1</v>
          </cell>
          <cell r="E42">
            <v>86.744</v>
          </cell>
          <cell r="F42">
            <v>158.261</v>
          </cell>
          <cell r="G42">
            <v>1</v>
          </cell>
          <cell r="H42">
            <v>45</v>
          </cell>
          <cell r="I42" t="str">
            <v>в матрице</v>
          </cell>
        </row>
        <row r="43">
          <cell r="A43" t="str">
            <v>6332 МЯСНАЯ Папа может вар п/о 0.5кг 8шт  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не в матрице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484</v>
          </cell>
          <cell r="D44">
            <v>96</v>
          </cell>
          <cell r="E44">
            <v>447</v>
          </cell>
          <cell r="F44">
            <v>5</v>
          </cell>
          <cell r="G44">
            <v>0.4</v>
          </cell>
          <cell r="H44">
            <v>60</v>
          </cell>
          <cell r="I44" t="str">
            <v>в матрице</v>
          </cell>
        </row>
        <row r="45">
          <cell r="A45" t="str">
            <v>6345 ФИЛЕЙНАЯ Папа может вар п/о 0.5кг 8шт. 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не в матрице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153</v>
          </cell>
          <cell r="D46">
            <v>448</v>
          </cell>
          <cell r="E46">
            <v>375</v>
          </cell>
          <cell r="F46">
            <v>124</v>
          </cell>
          <cell r="G46">
            <v>0.4</v>
          </cell>
          <cell r="H46">
            <v>60</v>
          </cell>
          <cell r="I46" t="str">
            <v>в матрице</v>
          </cell>
        </row>
        <row r="47">
          <cell r="A47" t="str">
            <v>6364 СЕРВЕЛАТ ЗЕРНИСТЫЙ ПМ в/к в/у 0.35кг  ОСТАНКИНО</v>
          </cell>
          <cell r="B47" t="str">
            <v>шт</v>
          </cell>
          <cell r="C47">
            <v>-4</v>
          </cell>
          <cell r="F47">
            <v>-4</v>
          </cell>
          <cell r="G47">
            <v>0</v>
          </cell>
          <cell r="H47">
            <v>45</v>
          </cell>
          <cell r="I47" t="str">
            <v>не в матрице</v>
          </cell>
        </row>
        <row r="48">
          <cell r="A48" t="str">
            <v>6392 ФИЛЕЙНАЯ Папа может вар п/о 0,4кг  ОСТАНКИНО</v>
          </cell>
          <cell r="B48" t="str">
            <v>шт</v>
          </cell>
          <cell r="C48">
            <v>27</v>
          </cell>
          <cell r="D48">
            <v>648</v>
          </cell>
          <cell r="E48">
            <v>374</v>
          </cell>
          <cell r="F48">
            <v>202</v>
          </cell>
          <cell r="G48">
            <v>0.4</v>
          </cell>
          <cell r="H48">
            <v>60</v>
          </cell>
          <cell r="I48" t="str">
            <v>в матрице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29</v>
          </cell>
          <cell r="D49">
            <v>56</v>
          </cell>
          <cell r="E49">
            <v>43</v>
          </cell>
          <cell r="F49">
            <v>35</v>
          </cell>
          <cell r="G49">
            <v>0.1</v>
          </cell>
          <cell r="H49">
            <v>60</v>
          </cell>
          <cell r="I49" t="str">
            <v>в матрице</v>
          </cell>
        </row>
        <row r="50">
          <cell r="A50" t="str">
            <v>6475 Сосиски Папа может 400г С сыром  ОСТАНКИНО</v>
          </cell>
          <cell r="B50" t="str">
            <v>шт</v>
          </cell>
          <cell r="D50">
            <v>48</v>
          </cell>
          <cell r="E50">
            <v>48</v>
          </cell>
          <cell r="G50">
            <v>0.4</v>
          </cell>
          <cell r="H50">
            <v>45</v>
          </cell>
          <cell r="I50" t="str">
            <v>в матрице</v>
          </cell>
        </row>
        <row r="51">
          <cell r="A51" t="str">
            <v>6527 ШПИКАЧКИ СОЧНЫЕ ПМ сар б/о мгс 1*3 45с ОСТАНКИНО</v>
          </cell>
          <cell r="B51" t="str">
            <v>кг</v>
          </cell>
          <cell r="C51">
            <v>119</v>
          </cell>
          <cell r="D51">
            <v>150.57400000000001</v>
          </cell>
          <cell r="E51">
            <v>226.40299999999999</v>
          </cell>
          <cell r="F51">
            <v>6.2270000000000003</v>
          </cell>
          <cell r="G51">
            <v>1</v>
          </cell>
          <cell r="H51">
            <v>45</v>
          </cell>
          <cell r="I51" t="str">
            <v>в матрице</v>
          </cell>
        </row>
        <row r="52">
          <cell r="A52" t="str">
            <v>6555 ПОСОЛЬСКАЯ с/к с/н в/у 1/100 10шт.  ОСТАНКИНО</v>
          </cell>
          <cell r="B52" t="str">
            <v>шт</v>
          </cell>
          <cell r="C52">
            <v>43</v>
          </cell>
          <cell r="D52">
            <v>40</v>
          </cell>
          <cell r="E52">
            <v>54</v>
          </cell>
          <cell r="F52">
            <v>16</v>
          </cell>
          <cell r="G52">
            <v>0.1</v>
          </cell>
          <cell r="H52">
            <v>60</v>
          </cell>
          <cell r="I52" t="str">
            <v>в матрице</v>
          </cell>
        </row>
        <row r="53">
          <cell r="A53" t="str">
            <v>6602 БАВАРСКИЕ ПМ сос ц/о мгс 0,35кг 8шт  Останкино</v>
          </cell>
          <cell r="B53" t="str">
            <v>шт</v>
          </cell>
          <cell r="C53">
            <v>352</v>
          </cell>
          <cell r="E53">
            <v>97</v>
          </cell>
          <cell r="F53">
            <v>233</v>
          </cell>
          <cell r="G53">
            <v>0.35</v>
          </cell>
          <cell r="H53">
            <v>45</v>
          </cell>
          <cell r="I53" t="str">
            <v>в матрице</v>
          </cell>
        </row>
        <row r="54">
          <cell r="A54" t="str">
            <v>6606 СЫТНЫЕ Папа может сар б/о мгс 1*3 45c  ОСТАНКИНО</v>
          </cell>
          <cell r="B54" t="str">
            <v>кг</v>
          </cell>
          <cell r="E54">
            <v>3.0209999999999999</v>
          </cell>
          <cell r="F54">
            <v>-3.0209999999999999</v>
          </cell>
          <cell r="G54">
            <v>0</v>
          </cell>
          <cell r="H54" t="e">
            <v>#N/A</v>
          </cell>
          <cell r="I54" t="str">
            <v>не в матрице</v>
          </cell>
        </row>
        <row r="55">
          <cell r="A55" t="str">
            <v>6644 СОЧНЫЕ ПМ сос п/о мгс 0,41кг 10шт.  ОСТАНКИНО</v>
          </cell>
          <cell r="B55" t="str">
            <v>шт</v>
          </cell>
          <cell r="D55">
            <v>2</v>
          </cell>
          <cell r="E55">
            <v>2</v>
          </cell>
          <cell r="G55">
            <v>0</v>
          </cell>
          <cell r="I55" t="str">
            <v>не в матрице</v>
          </cell>
        </row>
        <row r="56">
          <cell r="A56" t="str">
            <v>6656 ГОВЯЖЬИ СН сос п/о мгс 2*2  ОСТАНКИНО</v>
          </cell>
          <cell r="B56" t="str">
            <v>кг</v>
          </cell>
          <cell r="C56">
            <v>248</v>
          </cell>
          <cell r="E56">
            <v>129.596</v>
          </cell>
          <cell r="F56">
            <v>108.131</v>
          </cell>
          <cell r="G56">
            <v>0</v>
          </cell>
          <cell r="H56">
            <v>45</v>
          </cell>
          <cell r="I56" t="str">
            <v>не в матрице</v>
          </cell>
        </row>
        <row r="57">
          <cell r="A57" t="str">
            <v>6666 БОЯNСКАЯ Папа может п/к в/у 0,28кг 8шт  ОСТАНКИНО</v>
          </cell>
          <cell r="B57" t="str">
            <v>шт</v>
          </cell>
          <cell r="C57">
            <v>43</v>
          </cell>
          <cell r="D57">
            <v>720</v>
          </cell>
          <cell r="E57">
            <v>324</v>
          </cell>
          <cell r="F57">
            <v>391</v>
          </cell>
          <cell r="G57">
            <v>0.28000000000000003</v>
          </cell>
          <cell r="H57">
            <v>45</v>
          </cell>
          <cell r="I57" t="str">
            <v>в матрице</v>
          </cell>
        </row>
        <row r="58">
          <cell r="A58" t="str">
            <v>6669 ВЕНСКАЯ САЛЯМИ п/к в/у 0,28кг 8шт  ОСТАНКИНО</v>
          </cell>
          <cell r="B58" t="str">
            <v>шт</v>
          </cell>
          <cell r="E58">
            <v>-8</v>
          </cell>
          <cell r="F58">
            <v>8</v>
          </cell>
          <cell r="G58">
            <v>0</v>
          </cell>
          <cell r="H58">
            <v>45</v>
          </cell>
          <cell r="I58" t="str">
            <v>не в матрице</v>
          </cell>
        </row>
        <row r="59">
          <cell r="A59" t="str">
            <v>6683 СЕРВЕЛАТ ЗЕРНИСТЫЙ ПМ в/к в/у 0,35кг  ОСТАНКИНО</v>
          </cell>
          <cell r="B59" t="str">
            <v>шт</v>
          </cell>
          <cell r="C59">
            <v>490</v>
          </cell>
          <cell r="D59">
            <v>192</v>
          </cell>
          <cell r="E59">
            <v>509</v>
          </cell>
          <cell r="F59">
            <v>49</v>
          </cell>
          <cell r="G59">
            <v>0.35</v>
          </cell>
          <cell r="H59">
            <v>45</v>
          </cell>
          <cell r="I59" t="str">
            <v>в матрице</v>
          </cell>
        </row>
        <row r="60">
          <cell r="A60" t="str">
            <v>6684 СЕРВЕЛАТ КАРЕЛЬСКИЙ ПМ в/к в/у 0,28кг  ОСТАНКИНО</v>
          </cell>
          <cell r="B60" t="str">
            <v>шт</v>
          </cell>
          <cell r="C60">
            <v>792</v>
          </cell>
          <cell r="D60">
            <v>5</v>
          </cell>
          <cell r="E60">
            <v>462</v>
          </cell>
          <cell r="F60">
            <v>244</v>
          </cell>
          <cell r="G60">
            <v>0.28000000000000003</v>
          </cell>
          <cell r="H60">
            <v>45</v>
          </cell>
          <cell r="I60" t="str">
            <v>в матрице</v>
          </cell>
        </row>
        <row r="61">
          <cell r="A61" t="str">
            <v>6689 СЕРВЕЛАТ ОХОТНИЧИЙ ПМ в/к в/у 0,35кг 8шт  ОСТАНКИНО</v>
          </cell>
          <cell r="B61" t="str">
            <v>шт</v>
          </cell>
          <cell r="C61">
            <v>284</v>
          </cell>
          <cell r="D61">
            <v>400</v>
          </cell>
          <cell r="E61">
            <v>488</v>
          </cell>
          <cell r="F61">
            <v>104</v>
          </cell>
          <cell r="G61">
            <v>0.35</v>
          </cell>
          <cell r="H61">
            <v>45</v>
          </cell>
          <cell r="I61" t="str">
            <v>в матрице</v>
          </cell>
        </row>
        <row r="62">
          <cell r="A62" t="str">
            <v>6692 СЕРВЕЛАТ ПРИМА в/к в/у 0.28кг 8шт.  ОСТАНКИНО</v>
          </cell>
          <cell r="B62" t="str">
            <v>шт</v>
          </cell>
          <cell r="C62">
            <v>401</v>
          </cell>
          <cell r="D62">
            <v>50</v>
          </cell>
          <cell r="E62">
            <v>269</v>
          </cell>
          <cell r="F62">
            <v>119</v>
          </cell>
          <cell r="G62">
            <v>0.28000000000000003</v>
          </cell>
          <cell r="H62">
            <v>45</v>
          </cell>
          <cell r="I62" t="str">
            <v>в матрице</v>
          </cell>
        </row>
        <row r="63">
          <cell r="A63" t="str">
            <v>6697 СЕРВЕЛАТ ФИНСКИЙ ПМ в/к в/у 0,35кг 8шт  ОСТАНКИНО</v>
          </cell>
          <cell r="B63" t="str">
            <v>шт</v>
          </cell>
          <cell r="C63">
            <v>495</v>
          </cell>
          <cell r="E63">
            <v>404</v>
          </cell>
          <cell r="F63">
            <v>-20</v>
          </cell>
          <cell r="G63">
            <v>0.35</v>
          </cell>
          <cell r="H63">
            <v>45</v>
          </cell>
          <cell r="I63" t="str">
            <v>в матрице</v>
          </cell>
        </row>
        <row r="64">
          <cell r="A64" t="str">
            <v>6713 СОЧНЫЙ ГРИЛЬ ПМ сос п/о мгс 0,41кг 8 шт.  ОСТАНКИНО</v>
          </cell>
          <cell r="B64" t="str">
            <v>шт</v>
          </cell>
          <cell r="C64">
            <v>302</v>
          </cell>
          <cell r="D64">
            <v>1000</v>
          </cell>
          <cell r="E64">
            <v>842</v>
          </cell>
          <cell r="F64">
            <v>300</v>
          </cell>
          <cell r="G64">
            <v>0.41</v>
          </cell>
          <cell r="H64">
            <v>45</v>
          </cell>
          <cell r="I64" t="str">
            <v>в матрице</v>
          </cell>
        </row>
        <row r="65">
          <cell r="A65" t="str">
            <v>6716 ОСОБАЯ Коровино ( в сетке) 0,5кг 8шт  Останкино</v>
          </cell>
          <cell r="B65" t="str">
            <v>шт</v>
          </cell>
          <cell r="C65">
            <v>90</v>
          </cell>
          <cell r="D65">
            <v>240</v>
          </cell>
          <cell r="E65">
            <v>133</v>
          </cell>
          <cell r="F65">
            <v>165</v>
          </cell>
          <cell r="G65">
            <v>0.5</v>
          </cell>
          <cell r="H65">
            <v>45</v>
          </cell>
          <cell r="I65" t="str">
            <v>в матрице</v>
          </cell>
        </row>
        <row r="66">
          <cell r="A66" t="str">
            <v>6722 СОЧНЫЕ ПМ сос п/о мгс 0,41кг 10шт  ОСТАНКИНО</v>
          </cell>
          <cell r="B66" t="str">
            <v>шт</v>
          </cell>
          <cell r="D66">
            <v>900</v>
          </cell>
          <cell r="E66">
            <v>579</v>
          </cell>
          <cell r="F66">
            <v>122</v>
          </cell>
          <cell r="G66">
            <v>0.41</v>
          </cell>
          <cell r="H66">
            <v>45</v>
          </cell>
          <cell r="I66" t="str">
            <v>в матрице</v>
          </cell>
        </row>
        <row r="67">
          <cell r="A67" t="str">
            <v>6726 СЛИВОЧНЫЕ ПМ сос п/о мгс 0,41кг 10шт  Останкино</v>
          </cell>
          <cell r="B67" t="str">
            <v>шт</v>
          </cell>
          <cell r="C67">
            <v>78</v>
          </cell>
          <cell r="D67">
            <v>150</v>
          </cell>
          <cell r="E67">
            <v>135</v>
          </cell>
          <cell r="F67">
            <v>-1</v>
          </cell>
          <cell r="G67">
            <v>0.41</v>
          </cell>
          <cell r="H67">
            <v>45</v>
          </cell>
          <cell r="I67" t="str">
            <v>в матрице</v>
          </cell>
        </row>
        <row r="68">
          <cell r="A68" t="str">
            <v>6734 ОСОБАЯ СО ШПИКОМ Коровино(в сетке) 0,5кг  Останкино</v>
          </cell>
          <cell r="B68" t="str">
            <v>шт</v>
          </cell>
          <cell r="G68">
            <v>0.5</v>
          </cell>
          <cell r="H68">
            <v>45</v>
          </cell>
          <cell r="I68" t="str">
            <v>в матрице</v>
          </cell>
        </row>
        <row r="69">
          <cell r="A69" t="str">
            <v>6751 СЛИВОЧНЫЕ СН сос п/о мгс 0,41 кг 10шт.  Останкино</v>
          </cell>
          <cell r="B69" t="str">
            <v>шт</v>
          </cell>
          <cell r="C69">
            <v>215</v>
          </cell>
          <cell r="D69">
            <v>17</v>
          </cell>
          <cell r="E69">
            <v>111</v>
          </cell>
          <cell r="F69">
            <v>110</v>
          </cell>
          <cell r="G69">
            <v>0</v>
          </cell>
          <cell r="H69">
            <v>45</v>
          </cell>
          <cell r="I69" t="str">
            <v>не в матрице</v>
          </cell>
        </row>
        <row r="70">
          <cell r="A70" t="str">
            <v>6756 ВЕТЧ.ЛЮБИТЕЛЬСКАЯ п/о  Останкино</v>
          </cell>
          <cell r="B70" t="str">
            <v>кг</v>
          </cell>
          <cell r="C70">
            <v>190</v>
          </cell>
          <cell r="E70">
            <v>146.59399999999999</v>
          </cell>
          <cell r="F70">
            <v>38.901000000000003</v>
          </cell>
          <cell r="G70">
            <v>1</v>
          </cell>
          <cell r="H70">
            <v>60</v>
          </cell>
          <cell r="I70" t="str">
            <v>в матрице</v>
          </cell>
        </row>
        <row r="71">
          <cell r="A71" t="str">
            <v>6761 МОЛОЧНЫЕ ГОСТ сос ц/о мгс 1*4</v>
          </cell>
          <cell r="B71" t="str">
            <v>кг</v>
          </cell>
          <cell r="G71">
            <v>1</v>
          </cell>
          <cell r="H71" t="e">
            <v>#N/A</v>
          </cell>
          <cell r="I71" t="str">
            <v>в матрице</v>
          </cell>
        </row>
        <row r="72">
          <cell r="A72" t="str">
            <v>6764 СЛИВОЧНЫЕ сос ц/о мгс 1*4</v>
          </cell>
          <cell r="B72" t="str">
            <v>кг</v>
          </cell>
          <cell r="G72">
            <v>1</v>
          </cell>
          <cell r="H72" t="e">
            <v>#N/A</v>
          </cell>
          <cell r="I72" t="str">
            <v>в матрице</v>
          </cell>
        </row>
        <row r="73">
          <cell r="A73" t="str">
            <v>6767 РУБЛЕНЫЕ сос ц/о мгс 1*4</v>
          </cell>
          <cell r="B73" t="str">
            <v>кг</v>
          </cell>
          <cell r="G73">
            <v>1</v>
          </cell>
          <cell r="H73" t="e">
            <v>#N/A</v>
          </cell>
          <cell r="I73" t="str">
            <v>в матрице</v>
          </cell>
        </row>
        <row r="74">
          <cell r="A74" t="str">
            <v>6769 СЕМЕЙНАЯ вар п/о  Останкино</v>
          </cell>
          <cell r="B74" t="str">
            <v>кг</v>
          </cell>
          <cell r="C74">
            <v>20</v>
          </cell>
          <cell r="D74">
            <v>195.23400000000001</v>
          </cell>
          <cell r="E74">
            <v>54.121000000000002</v>
          </cell>
          <cell r="F74">
            <v>159.77600000000001</v>
          </cell>
          <cell r="G74">
            <v>1</v>
          </cell>
          <cell r="H74" t="e">
            <v>#N/A</v>
          </cell>
          <cell r="I74" t="str">
            <v>в матрице</v>
          </cell>
        </row>
        <row r="75">
          <cell r="A75" t="str">
            <v>6773 САЛЯМИ Папа может п/к в/у 0,28кг 8шт  Останкино</v>
          </cell>
          <cell r="B75" t="str">
            <v>шт</v>
          </cell>
          <cell r="C75">
            <v>358</v>
          </cell>
          <cell r="D75">
            <v>7</v>
          </cell>
          <cell r="E75">
            <v>166</v>
          </cell>
          <cell r="F75">
            <v>166</v>
          </cell>
          <cell r="G75">
            <v>0.28000000000000003</v>
          </cell>
          <cell r="H75">
            <v>45</v>
          </cell>
          <cell r="I75" t="str">
            <v>в матрице</v>
          </cell>
        </row>
        <row r="76">
          <cell r="A76" t="str">
            <v>6776 ХОТ-ДОГ Папа может сос п/о мгс 0,35кг  Останкино</v>
          </cell>
          <cell r="B76" t="str">
            <v>шт</v>
          </cell>
          <cell r="C76">
            <v>240</v>
          </cell>
          <cell r="D76">
            <v>168</v>
          </cell>
          <cell r="E76">
            <v>219</v>
          </cell>
          <cell r="F76">
            <v>154</v>
          </cell>
          <cell r="G76">
            <v>0.35</v>
          </cell>
          <cell r="H76">
            <v>45</v>
          </cell>
          <cell r="I76" t="str">
            <v>в матрице</v>
          </cell>
        </row>
        <row r="77">
          <cell r="A77" t="str">
            <v>6777 МЯСНЫЕ С ГОВЯДИНОЙ ПМ сос п/о мгс 0,4кг  Останкино</v>
          </cell>
          <cell r="B77" t="str">
            <v>шт</v>
          </cell>
          <cell r="D77">
            <v>500</v>
          </cell>
          <cell r="E77">
            <v>229</v>
          </cell>
          <cell r="F77">
            <v>251</v>
          </cell>
          <cell r="G77">
            <v>0.4</v>
          </cell>
          <cell r="H77">
            <v>45</v>
          </cell>
          <cell r="I77" t="str">
            <v>в матрице</v>
          </cell>
        </row>
        <row r="78">
          <cell r="A78" t="str">
            <v>6778 МЯСНИКС Папа Может сос б/о мгс 1/160  Останкино</v>
          </cell>
          <cell r="B78" t="str">
            <v>шт</v>
          </cell>
          <cell r="C78">
            <v>335</v>
          </cell>
          <cell r="E78">
            <v>23</v>
          </cell>
          <cell r="F78">
            <v>304</v>
          </cell>
          <cell r="G78">
            <v>0.16</v>
          </cell>
          <cell r="H78">
            <v>30</v>
          </cell>
          <cell r="I78" t="str">
            <v>в матрице</v>
          </cell>
        </row>
        <row r="79">
          <cell r="A79" t="str">
            <v>6790 СЕРВЕЛАТ ЕВРОПЕЙСКИЙ в/к в/у  Останкино</v>
          </cell>
          <cell r="B79" t="str">
            <v>кг</v>
          </cell>
          <cell r="D79">
            <v>31.292999999999999</v>
          </cell>
          <cell r="E79">
            <v>28.241</v>
          </cell>
          <cell r="F79">
            <v>3.052</v>
          </cell>
          <cell r="G79">
            <v>1</v>
          </cell>
          <cell r="H79">
            <v>45</v>
          </cell>
          <cell r="I79" t="str">
            <v>в матрице</v>
          </cell>
        </row>
        <row r="80">
          <cell r="A80" t="str">
            <v>6791 СЕРВЕЛАТ ПРЕМИУМ в/к в/у 0,33кг 8шт  Останкино</v>
          </cell>
          <cell r="B80" t="str">
            <v>шт</v>
          </cell>
          <cell r="D80">
            <v>50</v>
          </cell>
          <cell r="E80">
            <v>50</v>
          </cell>
          <cell r="G80">
            <v>0.33</v>
          </cell>
          <cell r="H80">
            <v>45</v>
          </cell>
          <cell r="I80" t="str">
            <v>в матрице</v>
          </cell>
        </row>
        <row r="81">
          <cell r="A81" t="str">
            <v>6792 СЕРВЕЛАТ ПРЕМИУМ в/к в/у</v>
          </cell>
          <cell r="B81" t="str">
            <v>кг</v>
          </cell>
          <cell r="G81">
            <v>1</v>
          </cell>
          <cell r="H81">
            <v>45</v>
          </cell>
          <cell r="I81" t="str">
            <v>в матрице</v>
          </cell>
        </row>
        <row r="82">
          <cell r="A82" t="str">
            <v>6793 БАЛЫКОВАЯ в/к в/у 0,33кг 8шт  Останкино</v>
          </cell>
          <cell r="B82" t="str">
            <v>шт</v>
          </cell>
          <cell r="D82">
            <v>46</v>
          </cell>
          <cell r="E82">
            <v>46</v>
          </cell>
          <cell r="G82">
            <v>0.33</v>
          </cell>
          <cell r="H82">
            <v>45</v>
          </cell>
          <cell r="I82" t="str">
            <v>в матрице</v>
          </cell>
        </row>
        <row r="83">
          <cell r="A83" t="str">
            <v>6794 БАЛЫКОВАЯ в/к в/у  Останкино</v>
          </cell>
          <cell r="B83" t="str">
            <v>кг</v>
          </cell>
          <cell r="D83">
            <v>46.506999999999998</v>
          </cell>
          <cell r="E83">
            <v>28.632999999999999</v>
          </cell>
          <cell r="F83">
            <v>17.873999999999999</v>
          </cell>
          <cell r="G83">
            <v>1</v>
          </cell>
          <cell r="H83">
            <v>45</v>
          </cell>
          <cell r="I83" t="str">
            <v>в матрице</v>
          </cell>
        </row>
        <row r="84">
          <cell r="A84" t="str">
            <v>6795 ОСТАНКИНСКАЯ в/к в/у 0,33кг 8шт  Останкино</v>
          </cell>
          <cell r="B84" t="str">
            <v>шт</v>
          </cell>
          <cell r="D84">
            <v>32</v>
          </cell>
          <cell r="E84">
            <v>32</v>
          </cell>
          <cell r="G84">
            <v>0.33</v>
          </cell>
          <cell r="H84">
            <v>45</v>
          </cell>
          <cell r="I84" t="str">
            <v>в матрице</v>
          </cell>
        </row>
        <row r="85">
          <cell r="A85" t="str">
            <v>6796 ОСТАНКИНСКАЯ в/к в/у  Останкино</v>
          </cell>
          <cell r="B85" t="str">
            <v>кг</v>
          </cell>
          <cell r="D85">
            <v>31.512</v>
          </cell>
          <cell r="E85">
            <v>15.092000000000001</v>
          </cell>
          <cell r="F85">
            <v>16.420000000000002</v>
          </cell>
          <cell r="G85">
            <v>1</v>
          </cell>
          <cell r="H85">
            <v>45</v>
          </cell>
          <cell r="I85" t="str">
            <v>в матрице</v>
          </cell>
        </row>
        <row r="86">
          <cell r="A86" t="str">
            <v>6798 ВРЕМЯ ОКРОШКИ Папа может вар п/о 0,75 кг  Останкино</v>
          </cell>
          <cell r="B86" t="str">
            <v>шт</v>
          </cell>
          <cell r="C86">
            <v>235</v>
          </cell>
          <cell r="D86">
            <v>7</v>
          </cell>
          <cell r="E86">
            <v>13</v>
          </cell>
          <cell r="F86">
            <v>226</v>
          </cell>
          <cell r="G86">
            <v>0</v>
          </cell>
          <cell r="H86">
            <v>60</v>
          </cell>
          <cell r="I86" t="str">
            <v>не в матрице</v>
          </cell>
        </row>
        <row r="87">
          <cell r="A87" t="str">
            <v>6803 ВЕНСКАЯ САЛЯМИ п/к в/у 0,66кг 8шт  Останкино</v>
          </cell>
          <cell r="B87" t="str">
            <v>шт</v>
          </cell>
          <cell r="D87">
            <v>72</v>
          </cell>
          <cell r="E87">
            <v>7</v>
          </cell>
          <cell r="F87">
            <v>65</v>
          </cell>
          <cell r="G87">
            <v>0.66</v>
          </cell>
          <cell r="H87">
            <v>45</v>
          </cell>
          <cell r="I87" t="str">
            <v>в матрице</v>
          </cell>
        </row>
        <row r="88">
          <cell r="A88" t="str">
            <v>6804 СЕРВЕЛАТ КРЕМЛЕВСКИЙ в/к в/у 0,66кг 8шт  Останкино</v>
          </cell>
          <cell r="B88" t="str">
            <v>шт</v>
          </cell>
          <cell r="D88">
            <v>33</v>
          </cell>
          <cell r="E88">
            <v>2</v>
          </cell>
          <cell r="F88">
            <v>31</v>
          </cell>
          <cell r="G88">
            <v>0.66</v>
          </cell>
          <cell r="H88">
            <v>45</v>
          </cell>
          <cell r="I88" t="str">
            <v>в матрице</v>
          </cell>
        </row>
        <row r="89">
          <cell r="A89" t="str">
            <v>6806 СЕРВЕЛАТ ЕВРОПЕЙСКИЙ в/к в/у 0.66кг 8шт.</v>
          </cell>
          <cell r="B89" t="str">
            <v>шт</v>
          </cell>
          <cell r="G89">
            <v>0.66</v>
          </cell>
          <cell r="H89">
            <v>45</v>
          </cell>
          <cell r="I89" t="str">
            <v>в матрице</v>
          </cell>
        </row>
        <row r="90">
          <cell r="A90" t="str">
            <v>6807 СЕРВЕЛАТ ЕВРОПЕЙСКИЙ в/к в/у 0,33кг 8шт  Останкино</v>
          </cell>
          <cell r="B90" t="str">
            <v>шт</v>
          </cell>
          <cell r="D90">
            <v>48</v>
          </cell>
          <cell r="E90">
            <v>48</v>
          </cell>
          <cell r="G90">
            <v>0.33</v>
          </cell>
          <cell r="H90">
            <v>45</v>
          </cell>
          <cell r="I90" t="str">
            <v>в матрице</v>
          </cell>
        </row>
        <row r="91">
          <cell r="A91" t="str">
            <v>6822 ИЗ ОТБОРНОГО МЯСА ПМ сос п/о мгс 0,36кг  Останкино</v>
          </cell>
          <cell r="B91" t="str">
            <v>шт</v>
          </cell>
          <cell r="C91">
            <v>41</v>
          </cell>
          <cell r="D91">
            <v>136</v>
          </cell>
          <cell r="E91">
            <v>105</v>
          </cell>
          <cell r="F91">
            <v>45</v>
          </cell>
          <cell r="G91">
            <v>0.36</v>
          </cell>
          <cell r="H91" t="e">
            <v>#N/A</v>
          </cell>
          <cell r="I91" t="str">
            <v>в матрице</v>
          </cell>
        </row>
        <row r="92">
          <cell r="A92" t="str">
            <v>6826 МЯСНОЙ пашт п/о 1/150 12шт  Останкино</v>
          </cell>
          <cell r="B92" t="str">
            <v>шт</v>
          </cell>
          <cell r="C92">
            <v>56</v>
          </cell>
          <cell r="D92">
            <v>397</v>
          </cell>
          <cell r="E92">
            <v>143</v>
          </cell>
          <cell r="F92">
            <v>264</v>
          </cell>
          <cell r="G92">
            <v>0.15</v>
          </cell>
          <cell r="H92">
            <v>60</v>
          </cell>
          <cell r="I92" t="str">
            <v>в матрице</v>
          </cell>
        </row>
        <row r="93">
          <cell r="A93" t="str">
            <v>6827 НЕЖНЫЙ пашт п/о 1/150 12шт  Останкино</v>
          </cell>
          <cell r="B93" t="str">
            <v>шт</v>
          </cell>
          <cell r="C93">
            <v>121</v>
          </cell>
          <cell r="D93">
            <v>396</v>
          </cell>
          <cell r="E93">
            <v>125</v>
          </cell>
          <cell r="F93">
            <v>360</v>
          </cell>
          <cell r="G93">
            <v>0.15</v>
          </cell>
          <cell r="H93">
            <v>60</v>
          </cell>
          <cell r="I93" t="str">
            <v>в матрице</v>
          </cell>
        </row>
        <row r="94">
          <cell r="A94" t="str">
            <v>6828 ПЕЧЕНОЧНЫЙ пашт п/о 1/150 12шт  Останкино</v>
          </cell>
          <cell r="B94" t="str">
            <v>шт</v>
          </cell>
          <cell r="C94">
            <v>77</v>
          </cell>
          <cell r="D94">
            <v>396</v>
          </cell>
          <cell r="E94">
            <v>203</v>
          </cell>
          <cell r="F94">
            <v>218</v>
          </cell>
          <cell r="G94">
            <v>0.15</v>
          </cell>
          <cell r="H94">
            <v>60</v>
          </cell>
          <cell r="I94" t="str">
            <v>в матрице</v>
          </cell>
        </row>
        <row r="95">
          <cell r="A95" t="str">
            <v>БОНУС Z-ОСОБАЯ Коровино вар п/о 0.5кг_СНГ (6305)  ОСТАНКИНО</v>
          </cell>
          <cell r="B95" t="str">
            <v>шт</v>
          </cell>
          <cell r="C95">
            <v>-4</v>
          </cell>
          <cell r="E95">
            <v>11</v>
          </cell>
          <cell r="F95">
            <v>-15</v>
          </cell>
          <cell r="G95">
            <v>0</v>
          </cell>
          <cell r="H95" t="e">
            <v>#N/A</v>
          </cell>
          <cell r="I95" t="str">
            <v>бонус</v>
          </cell>
        </row>
        <row r="96">
          <cell r="A96" t="str">
            <v>БОНУС_6087 СОЧНЫЕ ПМ сос п/о мгс 0,45кг 10шт.  ОСТАНКИНО</v>
          </cell>
          <cell r="B96" t="str">
            <v>шт</v>
          </cell>
          <cell r="D96">
            <v>62</v>
          </cell>
          <cell r="E96">
            <v>77</v>
          </cell>
          <cell r="F96">
            <v>-17</v>
          </cell>
          <cell r="G96">
            <v>0</v>
          </cell>
          <cell r="H96">
            <v>45</v>
          </cell>
          <cell r="I96" t="str">
            <v>бонус</v>
          </cell>
        </row>
        <row r="97">
          <cell r="A97" t="str">
            <v>БОНУС_6088 СОЧНЫЕ сос п/о мгс 1*6 ОСТАНКИНО</v>
          </cell>
          <cell r="B97" t="str">
            <v>кг</v>
          </cell>
          <cell r="E97">
            <v>28.853999999999999</v>
          </cell>
          <cell r="F97">
            <v>-32.106000000000002</v>
          </cell>
          <cell r="G97">
            <v>0</v>
          </cell>
          <cell r="H97">
            <v>45</v>
          </cell>
          <cell r="I97" t="str">
            <v>бонус</v>
          </cell>
        </row>
        <row r="98">
          <cell r="A98" t="str">
            <v>У_5341 СЕРВЕЛАТ ОХОТНИЧИЙ в/к в/у  ОСТАНКИНО</v>
          </cell>
          <cell r="B98" t="str">
            <v>кг</v>
          </cell>
          <cell r="C98">
            <v>-1.43</v>
          </cell>
          <cell r="F98">
            <v>-1.43</v>
          </cell>
          <cell r="G98">
            <v>0</v>
          </cell>
          <cell r="H98" t="e">
            <v>#N/A</v>
          </cell>
          <cell r="I98" t="str">
            <v>не в матрице</v>
          </cell>
        </row>
        <row r="99">
          <cell r="A99" t="str">
            <v>5820 СЛИВОЧНЫЕ Папа может сос п/о мгс 2*2_45с   ОСТАНКИНО</v>
          </cell>
          <cell r="B99" t="str">
            <v>кг</v>
          </cell>
          <cell r="G99">
            <v>1</v>
          </cell>
          <cell r="H99" t="e">
            <v>#N/A</v>
          </cell>
          <cell r="I99" t="str">
            <v>в матрице</v>
          </cell>
        </row>
        <row r="100">
          <cell r="A100" t="str">
            <v>6498 МОЛОЧНАЯ Папа может вар п/о  ОСТАНКИНО</v>
          </cell>
          <cell r="B100" t="str">
            <v>кг</v>
          </cell>
          <cell r="G100">
            <v>1</v>
          </cell>
          <cell r="H100" t="e">
            <v>#N/A</v>
          </cell>
          <cell r="I100" t="str">
            <v>в матрице</v>
          </cell>
        </row>
        <row r="101">
          <cell r="A101" t="str">
            <v>6607 С ГОВЯДИНОЙ ПМ сар б/о мгс 1*3_45с</v>
          </cell>
          <cell r="B101" t="str">
            <v>кг</v>
          </cell>
          <cell r="G101">
            <v>1</v>
          </cell>
          <cell r="H101" t="e">
            <v>#N/A</v>
          </cell>
          <cell r="I101" t="str">
            <v>в матрице</v>
          </cell>
        </row>
        <row r="102">
          <cell r="A102" t="str">
            <v>5981 МОЛОЧНЫЕ ТРАДИЦ. сос п/о мгс 1*6_45с   ОСТАНКИНО</v>
          </cell>
          <cell r="B102" t="str">
            <v>кг</v>
          </cell>
          <cell r="G102">
            <v>1</v>
          </cell>
          <cell r="H102" t="e">
            <v>#N/A</v>
          </cell>
          <cell r="I102" t="str">
            <v>в матрице</v>
          </cell>
        </row>
        <row r="103">
          <cell r="A103" t="str">
            <v>6661 СОЧНЫЙ ГРИЛЬ ПМ сос п/о мгс 1,5*4_Маяк Останкино</v>
          </cell>
          <cell r="B103" t="str">
            <v>кг</v>
          </cell>
          <cell r="G103">
            <v>1</v>
          </cell>
          <cell r="H103" t="e">
            <v>#N/A</v>
          </cell>
          <cell r="I103" t="str">
            <v>в матрице</v>
          </cell>
        </row>
        <row r="104">
          <cell r="A104" t="str">
            <v>6755 ВЕТЧ.ЛЮБИТЕЛЬСКАЯ п/о 0,4кг 10шт.  Останкино</v>
          </cell>
          <cell r="B104" t="str">
            <v>шт</v>
          </cell>
          <cell r="G104">
            <v>0.4</v>
          </cell>
          <cell r="H104" t="e">
            <v>#N/A</v>
          </cell>
          <cell r="I104" t="str">
            <v>в матрице</v>
          </cell>
        </row>
        <row r="105">
          <cell r="A105" t="str">
            <v>5682 САЛЯМИ МЕЛКОЗЕРНЕНАЯ с/к в/у 1/120_60с   ОСТАНКИНО</v>
          </cell>
          <cell r="B105" t="str">
            <v>шт</v>
          </cell>
          <cell r="G105">
            <v>0.12</v>
          </cell>
          <cell r="H105" t="e">
            <v>#N/A</v>
          </cell>
          <cell r="I105" t="str">
            <v>в матрице</v>
          </cell>
        </row>
        <row r="106">
          <cell r="A106" t="str">
            <v>6701 СЕРВЕЛАТ ШВАРЦЕР ПМ в/к в/у 0.28кг 8шт.  ОСТАНКИНО</v>
          </cell>
          <cell r="B106" t="str">
            <v>шт</v>
          </cell>
          <cell r="G106">
            <v>0.28000000000000003</v>
          </cell>
          <cell r="H106" t="e">
            <v>#N/A</v>
          </cell>
          <cell r="I106" t="str">
            <v>в матрице</v>
          </cell>
        </row>
        <row r="107">
          <cell r="A107" t="str">
            <v>5224 ВЕТЧ.ИЗ ЛОПАТКИ Папа может п/о  ОСТАНКИНО</v>
          </cell>
          <cell r="B107" t="str">
            <v>кг</v>
          </cell>
          <cell r="G107">
            <v>1</v>
          </cell>
          <cell r="H107" t="e">
            <v>#N/A</v>
          </cell>
          <cell r="I107" t="str">
            <v>в матрице</v>
          </cell>
        </row>
        <row r="108">
          <cell r="A108" t="str">
            <v>6027 ВЕТЧ.ИЗ ЛОПАТКИ Папа может п/о 400*6  ОСТАНКИНО</v>
          </cell>
          <cell r="B108" t="str">
            <v>шт</v>
          </cell>
          <cell r="G108">
            <v>0.4</v>
          </cell>
          <cell r="H108" t="e">
            <v>#N/A</v>
          </cell>
          <cell r="I108" t="str">
            <v>в матрице</v>
          </cell>
        </row>
        <row r="109">
          <cell r="A109" t="str">
            <v>5206 Ладожская с/к в/у ОСТАНКИНО</v>
          </cell>
          <cell r="B109" t="str">
            <v>кг</v>
          </cell>
          <cell r="G109">
            <v>1</v>
          </cell>
          <cell r="H109" t="e">
            <v>#N/A</v>
          </cell>
          <cell r="I109" t="str">
            <v>в матрице</v>
          </cell>
        </row>
        <row r="110">
          <cell r="A110" t="str">
            <v>6448 Свинина Останкино 100г Мадера с/к в/у нарезка  ОСТАНКИНО</v>
          </cell>
          <cell r="B110" t="str">
            <v>шт</v>
          </cell>
          <cell r="G110">
            <v>0.1</v>
          </cell>
          <cell r="H110" t="e">
            <v>#N/A</v>
          </cell>
          <cell r="I110" t="str">
            <v>в матрице</v>
          </cell>
        </row>
        <row r="111">
          <cell r="A111" t="str">
            <v>6454 АРОМАТНАЯ с/к с/н в/у 1/100 10шт.  ОСТАНКИНО</v>
          </cell>
          <cell r="B111" t="str">
            <v>шт</v>
          </cell>
          <cell r="G111">
            <v>0.1</v>
          </cell>
          <cell r="H111" t="e">
            <v>#N/A</v>
          </cell>
          <cell r="I111" t="str">
            <v>в матрице</v>
          </cell>
        </row>
        <row r="112">
          <cell r="A112" t="str">
            <v>БЕКОН СЫРОКОПЧЕНЫЙ НАРЕЗКА В/У (шт.0.180кг)</v>
          </cell>
          <cell r="B112" t="str">
            <v>шт</v>
          </cell>
          <cell r="G112">
            <v>0.18</v>
          </cell>
          <cell r="H112" t="e">
            <v>#N/A</v>
          </cell>
          <cell r="I112" t="str">
            <v>в матрице</v>
          </cell>
        </row>
        <row r="113">
          <cell r="A113" t="str">
            <v>6550 МЯСНЫЕ Папа может сар б/о мгс 1*3 О 45с  Останкино</v>
          </cell>
          <cell r="B113" t="str">
            <v>кг</v>
          </cell>
          <cell r="G113">
            <v>1</v>
          </cell>
          <cell r="H113" t="e">
            <v>#N/A</v>
          </cell>
          <cell r="I113" t="str">
            <v>в матрице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9" sqref="AE9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140625" style="8" customWidth="1"/>
    <col min="8" max="8" width="5.140625" customWidth="1"/>
    <col min="9" max="9" width="15" customWidth="1"/>
    <col min="10" max="11" width="6.85546875" customWidth="1"/>
    <col min="12" max="13" width="0.85546875" customWidth="1"/>
    <col min="14" max="18" width="6.85546875" customWidth="1"/>
    <col min="19" max="19" width="19.85546875" customWidth="1"/>
    <col min="20" max="21" width="4.5703125" customWidth="1"/>
    <col min="22" max="26" width="6.140625" customWidth="1"/>
    <col min="27" max="27" width="32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15970.355</v>
      </c>
      <c r="F5" s="4">
        <f>SUM(F6:F493)</f>
        <v>11583.002000000002</v>
      </c>
      <c r="G5" s="6"/>
      <c r="H5" s="1"/>
      <c r="I5" s="1"/>
      <c r="J5" s="4">
        <f>SUM(J6:J493)</f>
        <v>17115.7</v>
      </c>
      <c r="K5" s="4">
        <f>SUM(K6:K493)</f>
        <v>-1145.345</v>
      </c>
      <c r="L5" s="4">
        <f>SUM(L6:L493)</f>
        <v>0</v>
      </c>
      <c r="M5" s="4">
        <f>SUM(M6:M493)</f>
        <v>0</v>
      </c>
      <c r="N5" s="4">
        <f>SUM(N6:N493)</f>
        <v>7739</v>
      </c>
      <c r="O5" s="4">
        <f>SUM(O6:O493)</f>
        <v>10180</v>
      </c>
      <c r="P5" s="4">
        <f>SUM(P6:P493)</f>
        <v>3194.0709999999999</v>
      </c>
      <c r="Q5" s="4">
        <f>SUM(Q6:Q493)</f>
        <v>15345</v>
      </c>
      <c r="R5" s="4">
        <f>SUM(R6:R493)</f>
        <v>0</v>
      </c>
      <c r="S5" s="1"/>
      <c r="T5" s="1"/>
      <c r="U5" s="1"/>
      <c r="V5" s="4">
        <f>SUM(V6:V493)</f>
        <v>3225.1007999999997</v>
      </c>
      <c r="W5" s="4">
        <f>SUM(W6:W493)</f>
        <v>2920.2237999999993</v>
      </c>
      <c r="X5" s="4">
        <f>SUM(X6:X493)</f>
        <v>3266.4776000000006</v>
      </c>
      <c r="Y5" s="4">
        <f>SUM(Y6:Y493)</f>
        <v>2779.2609999999995</v>
      </c>
      <c r="Z5" s="4">
        <f>SUM(Z6:Z493)</f>
        <v>3291.7623999999992</v>
      </c>
      <c r="AA5" s="1"/>
      <c r="AB5" s="4">
        <f>SUM(AB6:AB493)</f>
        <v>9276.7100000000009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/>
      <c r="D6" s="1">
        <v>128</v>
      </c>
      <c r="E6" s="1">
        <v>128</v>
      </c>
      <c r="F6" s="1"/>
      <c r="G6" s="6">
        <v>0.4</v>
      </c>
      <c r="H6" s="1">
        <v>60</v>
      </c>
      <c r="I6" s="1" t="str">
        <f>VLOOKUP(A6,[1]Sheet!$A:$I,9,0)</f>
        <v>в матрице</v>
      </c>
      <c r="J6" s="1">
        <v>194</v>
      </c>
      <c r="K6" s="1">
        <f t="shared" ref="K6:K34" si="0">E6-J6</f>
        <v>-66</v>
      </c>
      <c r="L6" s="1"/>
      <c r="M6" s="1"/>
      <c r="N6" s="1">
        <v>120</v>
      </c>
      <c r="O6" s="1">
        <v>180</v>
      </c>
      <c r="P6" s="1">
        <f t="shared" ref="P6:P64" si="1">E6/5</f>
        <v>25.6</v>
      </c>
      <c r="Q6" s="5">
        <f>ROUND(13*P6-O6-N6-F6,0)</f>
        <v>33</v>
      </c>
      <c r="R6" s="5"/>
      <c r="S6" s="1"/>
      <c r="T6" s="1">
        <f t="shared" ref="T6:T64" si="2">(F6+N6+O6+Q6)/P6</f>
        <v>13.0078125</v>
      </c>
      <c r="U6" s="1">
        <f t="shared" ref="U6:U64" si="3">(F6+N6+O6)/P6</f>
        <v>11.71875</v>
      </c>
      <c r="V6" s="1">
        <v>0</v>
      </c>
      <c r="W6" s="1">
        <v>22.6</v>
      </c>
      <c r="X6" s="1">
        <v>57.6</v>
      </c>
      <c r="Y6" s="1">
        <v>62.8</v>
      </c>
      <c r="Z6" s="1">
        <v>60.4</v>
      </c>
      <c r="AA6" s="1"/>
      <c r="AB6" s="1">
        <f>Q6*G6</f>
        <v>13.200000000000001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31</v>
      </c>
      <c r="C7" s="1">
        <v>32.735999999999997</v>
      </c>
      <c r="D7" s="1"/>
      <c r="E7" s="1">
        <v>30.36</v>
      </c>
      <c r="F7" s="1"/>
      <c r="G7" s="6">
        <v>1</v>
      </c>
      <c r="H7" s="1">
        <v>120</v>
      </c>
      <c r="I7" s="1" t="str">
        <f>VLOOKUP(A7,[1]Sheet!$A:$I,9,0)</f>
        <v>в матрице</v>
      </c>
      <c r="J7" s="1">
        <v>31.3</v>
      </c>
      <c r="K7" s="1">
        <f t="shared" si="0"/>
        <v>-0.94000000000000128</v>
      </c>
      <c r="L7" s="1"/>
      <c r="M7" s="1"/>
      <c r="N7" s="1">
        <v>73</v>
      </c>
      <c r="O7" s="1"/>
      <c r="P7" s="1">
        <f t="shared" si="1"/>
        <v>6.0720000000000001</v>
      </c>
      <c r="Q7" s="5">
        <v>10</v>
      </c>
      <c r="R7" s="5"/>
      <c r="S7" s="1"/>
      <c r="T7" s="1">
        <f t="shared" si="2"/>
        <v>13.669301712779973</v>
      </c>
      <c r="U7" s="1">
        <f t="shared" si="3"/>
        <v>12.022397891963109</v>
      </c>
      <c r="V7" s="1">
        <v>8.0047999999999995</v>
      </c>
      <c r="W7" s="1">
        <v>3.8538000000000001</v>
      </c>
      <c r="X7" s="1">
        <v>11.5328</v>
      </c>
      <c r="Y7" s="1">
        <v>5.2165999999999997</v>
      </c>
      <c r="Z7" s="1">
        <v>4.7582000000000004</v>
      </c>
      <c r="AA7" s="1"/>
      <c r="AB7" s="1">
        <f>Q7*G7</f>
        <v>10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31</v>
      </c>
      <c r="C8" s="1">
        <v>164.03399999999999</v>
      </c>
      <c r="D8" s="1">
        <v>361.41</v>
      </c>
      <c r="E8" s="1">
        <v>344.48500000000001</v>
      </c>
      <c r="F8" s="1">
        <v>85.201999999999998</v>
      </c>
      <c r="G8" s="6">
        <v>1</v>
      </c>
      <c r="H8" s="1">
        <v>45</v>
      </c>
      <c r="I8" s="1" t="str">
        <f>VLOOKUP(A8,[1]Sheet!$A:$I,9,0)</f>
        <v>в матрице</v>
      </c>
      <c r="J8" s="1">
        <v>341</v>
      </c>
      <c r="K8" s="1">
        <f t="shared" si="0"/>
        <v>3.4850000000000136</v>
      </c>
      <c r="L8" s="1"/>
      <c r="M8" s="1"/>
      <c r="N8" s="1">
        <v>148</v>
      </c>
      <c r="O8" s="1">
        <v>200</v>
      </c>
      <c r="P8" s="1">
        <f t="shared" si="1"/>
        <v>68.897000000000006</v>
      </c>
      <c r="Q8" s="5">
        <f t="shared" ref="Q8:Q10" si="4">ROUND(13*P8-O8-N8-F8,0)</f>
        <v>462</v>
      </c>
      <c r="R8" s="5"/>
      <c r="S8" s="1"/>
      <c r="T8" s="1">
        <f t="shared" si="2"/>
        <v>12.993337881184956</v>
      </c>
      <c r="U8" s="1">
        <f t="shared" si="3"/>
        <v>6.2876758059131745</v>
      </c>
      <c r="V8" s="1">
        <v>60.764800000000001</v>
      </c>
      <c r="W8" s="1">
        <v>53.578599999999987</v>
      </c>
      <c r="X8" s="1">
        <v>59.840400000000002</v>
      </c>
      <c r="Y8" s="1">
        <v>72.287199999999999</v>
      </c>
      <c r="Z8" s="1">
        <v>66.745000000000005</v>
      </c>
      <c r="AA8" s="1"/>
      <c r="AB8" s="1">
        <f>Q8*G8</f>
        <v>462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913</v>
      </c>
      <c r="D9" s="1">
        <v>1.925</v>
      </c>
      <c r="E9" s="1">
        <v>506.73500000000001</v>
      </c>
      <c r="F9" s="1">
        <v>278</v>
      </c>
      <c r="G9" s="6">
        <v>1</v>
      </c>
      <c r="H9" s="1">
        <v>45</v>
      </c>
      <c r="I9" s="1" t="str">
        <f>VLOOKUP(A9,[1]Sheet!$A:$I,9,0)</f>
        <v>в матрице</v>
      </c>
      <c r="J9" s="1">
        <v>471</v>
      </c>
      <c r="K9" s="1">
        <f t="shared" si="0"/>
        <v>35.735000000000014</v>
      </c>
      <c r="L9" s="1"/>
      <c r="M9" s="1"/>
      <c r="N9" s="1">
        <v>200</v>
      </c>
      <c r="O9" s="1">
        <v>300</v>
      </c>
      <c r="P9" s="1">
        <f t="shared" si="1"/>
        <v>101.34700000000001</v>
      </c>
      <c r="Q9" s="5">
        <f t="shared" si="4"/>
        <v>540</v>
      </c>
      <c r="R9" s="5"/>
      <c r="S9" s="1"/>
      <c r="T9" s="1">
        <f t="shared" si="2"/>
        <v>13.00482500715364</v>
      </c>
      <c r="U9" s="1">
        <f t="shared" si="3"/>
        <v>7.6765962485322694</v>
      </c>
      <c r="V9" s="1">
        <v>87.767599999999987</v>
      </c>
      <c r="W9" s="1">
        <v>83.889200000000002</v>
      </c>
      <c r="X9" s="1">
        <v>93.27239999999999</v>
      </c>
      <c r="Y9" s="1">
        <v>143.9752</v>
      </c>
      <c r="Z9" s="1">
        <v>93.849599999999995</v>
      </c>
      <c r="AA9" s="1"/>
      <c r="AB9" s="1">
        <f>Q9*G9</f>
        <v>540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31</v>
      </c>
      <c r="C10" s="1">
        <v>1045.53</v>
      </c>
      <c r="D10" s="1">
        <v>884.98599999999999</v>
      </c>
      <c r="E10" s="1">
        <v>533.95699999999999</v>
      </c>
      <c r="F10" s="1">
        <v>1074.578</v>
      </c>
      <c r="G10" s="6">
        <v>1</v>
      </c>
      <c r="H10" s="1">
        <v>60</v>
      </c>
      <c r="I10" s="1" t="str">
        <f>VLOOKUP(A10,[1]Sheet!$A:$I,9,0)</f>
        <v>в матрице</v>
      </c>
      <c r="J10" s="1">
        <v>584.29999999999995</v>
      </c>
      <c r="K10" s="1">
        <f t="shared" si="0"/>
        <v>-50.342999999999961</v>
      </c>
      <c r="L10" s="1"/>
      <c r="M10" s="1"/>
      <c r="N10" s="1">
        <v>0</v>
      </c>
      <c r="O10" s="1"/>
      <c r="P10" s="1">
        <f t="shared" si="1"/>
        <v>106.7914</v>
      </c>
      <c r="Q10" s="5">
        <f t="shared" si="4"/>
        <v>314</v>
      </c>
      <c r="R10" s="5"/>
      <c r="S10" s="1"/>
      <c r="T10" s="1">
        <f t="shared" si="2"/>
        <v>13.002713701665115</v>
      </c>
      <c r="U10" s="1">
        <f t="shared" si="3"/>
        <v>10.062402028627773</v>
      </c>
      <c r="V10" s="1">
        <v>70.972400000000007</v>
      </c>
      <c r="W10" s="1">
        <v>86.869800000000012</v>
      </c>
      <c r="X10" s="1">
        <v>110.28060000000001</v>
      </c>
      <c r="Y10" s="1">
        <v>96.031599999999997</v>
      </c>
      <c r="Z10" s="1">
        <v>99.974400000000003</v>
      </c>
      <c r="AA10" s="1"/>
      <c r="AB10" s="1">
        <f>Q10*G10</f>
        <v>314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31</v>
      </c>
      <c r="C11" s="1">
        <v>110.402</v>
      </c>
      <c r="D11" s="1">
        <v>103.92700000000001</v>
      </c>
      <c r="E11" s="1">
        <v>28.658999999999999</v>
      </c>
      <c r="F11" s="1">
        <v>175.21199999999999</v>
      </c>
      <c r="G11" s="6">
        <v>1</v>
      </c>
      <c r="H11" s="1">
        <v>120</v>
      </c>
      <c r="I11" s="1" t="str">
        <f>VLOOKUP(A11,[1]Sheet!$A:$I,9,0)</f>
        <v>в матрице</v>
      </c>
      <c r="J11" s="1">
        <v>26.4</v>
      </c>
      <c r="K11" s="1">
        <f t="shared" si="0"/>
        <v>2.2590000000000003</v>
      </c>
      <c r="L11" s="1"/>
      <c r="M11" s="1"/>
      <c r="N11" s="1">
        <v>0</v>
      </c>
      <c r="O11" s="1"/>
      <c r="P11" s="1">
        <f t="shared" si="1"/>
        <v>5.7317999999999998</v>
      </c>
      <c r="Q11" s="5"/>
      <c r="R11" s="5"/>
      <c r="S11" s="1"/>
      <c r="T11" s="1">
        <f t="shared" si="2"/>
        <v>30.568407830001046</v>
      </c>
      <c r="U11" s="1">
        <f t="shared" si="3"/>
        <v>30.568407830001046</v>
      </c>
      <c r="V11" s="1">
        <v>8.1202000000000005</v>
      </c>
      <c r="W11" s="1">
        <v>14.8658</v>
      </c>
      <c r="X11" s="1">
        <v>7.2885999999999997</v>
      </c>
      <c r="Y11" s="1">
        <v>9.141</v>
      </c>
      <c r="Z11" s="1">
        <v>6.5703999999999994</v>
      </c>
      <c r="AA11" s="1"/>
      <c r="AB11" s="1">
        <f>Q11*G11</f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31</v>
      </c>
      <c r="C12" s="1">
        <v>163.58699999999999</v>
      </c>
      <c r="D12" s="1">
        <v>0.99099999999999999</v>
      </c>
      <c r="E12" s="1">
        <v>91.471000000000004</v>
      </c>
      <c r="F12" s="1">
        <v>49.125999999999998</v>
      </c>
      <c r="G12" s="6">
        <v>1</v>
      </c>
      <c r="H12" s="1">
        <v>60</v>
      </c>
      <c r="I12" s="1" t="str">
        <f>VLOOKUP(A12,[1]Sheet!$A:$I,9,0)</f>
        <v>в матрице</v>
      </c>
      <c r="J12" s="1">
        <v>99.3</v>
      </c>
      <c r="K12" s="1">
        <f t="shared" si="0"/>
        <v>-7.8289999999999935</v>
      </c>
      <c r="L12" s="1"/>
      <c r="M12" s="1"/>
      <c r="N12" s="1"/>
      <c r="O12" s="1"/>
      <c r="P12" s="1">
        <f t="shared" si="1"/>
        <v>18.2942</v>
      </c>
      <c r="Q12" s="5">
        <f>ROUND(12*P12-O12-N12-F12,0)</f>
        <v>170</v>
      </c>
      <c r="R12" s="5"/>
      <c r="S12" s="1"/>
      <c r="T12" s="1">
        <f t="shared" si="2"/>
        <v>11.977894633271747</v>
      </c>
      <c r="U12" s="1">
        <f t="shared" si="3"/>
        <v>2.685331963135857</v>
      </c>
      <c r="V12" s="1">
        <v>9.9011999999999993</v>
      </c>
      <c r="W12" s="1">
        <v>9.4253999999999998</v>
      </c>
      <c r="X12" s="1">
        <v>8.8567999999999998</v>
      </c>
      <c r="Y12" s="1">
        <v>21.021000000000001</v>
      </c>
      <c r="Z12" s="1">
        <v>18.065200000000001</v>
      </c>
      <c r="AA12" s="1"/>
      <c r="AB12" s="1">
        <f>Q12*G12</f>
        <v>170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31</v>
      </c>
      <c r="C13" s="1">
        <v>596.63599999999997</v>
      </c>
      <c r="D13" s="1">
        <v>334.14299999999997</v>
      </c>
      <c r="E13" s="1">
        <v>362.48099999999999</v>
      </c>
      <c r="F13" s="1">
        <v>397.226</v>
      </c>
      <c r="G13" s="6">
        <v>1</v>
      </c>
      <c r="H13" s="1">
        <v>60</v>
      </c>
      <c r="I13" s="1" t="str">
        <f>VLOOKUP(A13,[1]Sheet!$A:$I,9,0)</f>
        <v>в матрице</v>
      </c>
      <c r="J13" s="1">
        <v>395.8</v>
      </c>
      <c r="K13" s="1">
        <f t="shared" si="0"/>
        <v>-33.319000000000017</v>
      </c>
      <c r="L13" s="1"/>
      <c r="M13" s="1"/>
      <c r="N13" s="1">
        <v>100</v>
      </c>
      <c r="O13" s="1">
        <v>150</v>
      </c>
      <c r="P13" s="1">
        <f t="shared" si="1"/>
        <v>72.496200000000002</v>
      </c>
      <c r="Q13" s="5">
        <f t="shared" ref="Q12:Q13" si="5">ROUND(13*P13-O13-N13-F13,0)</f>
        <v>295</v>
      </c>
      <c r="R13" s="5"/>
      <c r="S13" s="1"/>
      <c r="T13" s="1">
        <f t="shared" si="2"/>
        <v>12.996901906582689</v>
      </c>
      <c r="U13" s="1">
        <f t="shared" si="3"/>
        <v>8.9277231082456741</v>
      </c>
      <c r="V13" s="1">
        <v>69.121800000000007</v>
      </c>
      <c r="W13" s="1">
        <v>50.132599999999996</v>
      </c>
      <c r="X13" s="1">
        <v>81.418599999999998</v>
      </c>
      <c r="Y13" s="1">
        <v>73.226399999999984</v>
      </c>
      <c r="Z13" s="1">
        <v>82.9512</v>
      </c>
      <c r="AA13" s="1"/>
      <c r="AB13" s="1">
        <f>Q13*G13</f>
        <v>295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34</v>
      </c>
      <c r="C14" s="1">
        <v>77</v>
      </c>
      <c r="D14" s="1">
        <v>941</v>
      </c>
      <c r="E14" s="1">
        <v>295</v>
      </c>
      <c r="F14" s="1">
        <v>414</v>
      </c>
      <c r="G14" s="6">
        <v>0.25</v>
      </c>
      <c r="H14" s="1">
        <v>120</v>
      </c>
      <c r="I14" s="1" t="str">
        <f>VLOOKUP(A14,[1]Sheet!$A:$I,9,0)</f>
        <v>в матрице</v>
      </c>
      <c r="J14" s="1">
        <v>323</v>
      </c>
      <c r="K14" s="1">
        <f t="shared" si="0"/>
        <v>-28</v>
      </c>
      <c r="L14" s="1"/>
      <c r="M14" s="1"/>
      <c r="N14" s="1">
        <v>150</v>
      </c>
      <c r="O14" s="1">
        <v>200</v>
      </c>
      <c r="P14" s="1">
        <f t="shared" si="1"/>
        <v>59</v>
      </c>
      <c r="Q14" s="5"/>
      <c r="R14" s="5"/>
      <c r="S14" s="1"/>
      <c r="T14" s="1">
        <f t="shared" si="2"/>
        <v>12.949152542372881</v>
      </c>
      <c r="U14" s="1">
        <f t="shared" si="3"/>
        <v>12.949152542372881</v>
      </c>
      <c r="V14" s="1">
        <v>70</v>
      </c>
      <c r="W14" s="1">
        <v>88</v>
      </c>
      <c r="X14" s="1">
        <v>93</v>
      </c>
      <c r="Y14" s="1">
        <v>62</v>
      </c>
      <c r="Z14" s="1">
        <v>101</v>
      </c>
      <c r="AA14" s="1"/>
      <c r="AB14" s="1">
        <f>Q14*G14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2" t="s">
        <v>43</v>
      </c>
      <c r="B15" s="12" t="s">
        <v>34</v>
      </c>
      <c r="C15" s="12"/>
      <c r="D15" s="12">
        <v>120</v>
      </c>
      <c r="E15" s="12"/>
      <c r="F15" s="12"/>
      <c r="G15" s="13">
        <v>0</v>
      </c>
      <c r="H15" s="12" t="e">
        <v>#N/A</v>
      </c>
      <c r="I15" s="12" t="s">
        <v>85</v>
      </c>
      <c r="J15" s="12"/>
      <c r="K15" s="12">
        <f t="shared" si="0"/>
        <v>0</v>
      </c>
      <c r="L15" s="12"/>
      <c r="M15" s="12"/>
      <c r="N15" s="12"/>
      <c r="O15" s="12"/>
      <c r="P15" s="12">
        <f t="shared" si="1"/>
        <v>0</v>
      </c>
      <c r="Q15" s="14"/>
      <c r="R15" s="14"/>
      <c r="S15" s="12"/>
      <c r="T15" s="12" t="e">
        <f t="shared" si="2"/>
        <v>#DIV/0!</v>
      </c>
      <c r="U15" s="12" t="e">
        <f t="shared" si="3"/>
        <v>#DIV/0!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/>
      <c r="AB15" s="12">
        <f>Q15*G15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31</v>
      </c>
      <c r="C16" s="1">
        <v>113.598</v>
      </c>
      <c r="D16" s="1"/>
      <c r="E16" s="1">
        <v>12.877000000000001</v>
      </c>
      <c r="F16" s="1">
        <v>94.971999999999994</v>
      </c>
      <c r="G16" s="6">
        <v>1</v>
      </c>
      <c r="H16" s="1">
        <v>120</v>
      </c>
      <c r="I16" s="1" t="str">
        <f>VLOOKUP(A16,[1]Sheet!$A:$I,9,0)</f>
        <v>в матрице</v>
      </c>
      <c r="J16" s="1">
        <v>11</v>
      </c>
      <c r="K16" s="1">
        <f t="shared" si="0"/>
        <v>1.8770000000000007</v>
      </c>
      <c r="L16" s="1"/>
      <c r="M16" s="1"/>
      <c r="N16" s="1">
        <v>0</v>
      </c>
      <c r="O16" s="1"/>
      <c r="P16" s="1">
        <f t="shared" si="1"/>
        <v>2.5754000000000001</v>
      </c>
      <c r="Q16" s="5"/>
      <c r="R16" s="5"/>
      <c r="S16" s="1"/>
      <c r="T16" s="1">
        <f t="shared" si="2"/>
        <v>36.876601692940895</v>
      </c>
      <c r="U16" s="1">
        <f t="shared" si="3"/>
        <v>36.876601692940895</v>
      </c>
      <c r="V16" s="1">
        <v>3.7136</v>
      </c>
      <c r="W16" s="1">
        <v>6.2584</v>
      </c>
      <c r="X16" s="1">
        <v>2.5773999999999999</v>
      </c>
      <c r="Y16" s="1">
        <v>5.1075999999999997</v>
      </c>
      <c r="Z16" s="1">
        <v>2.6934</v>
      </c>
      <c r="AA16" s="16" t="s">
        <v>144</v>
      </c>
      <c r="AB16" s="1">
        <f>Q16*G16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31</v>
      </c>
      <c r="C17" s="1">
        <v>6.0650000000000004</v>
      </c>
      <c r="D17" s="1"/>
      <c r="E17" s="1">
        <v>2.012</v>
      </c>
      <c r="F17" s="1"/>
      <c r="G17" s="6">
        <v>1</v>
      </c>
      <c r="H17" s="1">
        <v>60</v>
      </c>
      <c r="I17" s="1" t="str">
        <f>VLOOKUP(A17,[1]Sheet!$A:$I,9,0)</f>
        <v>в матрице</v>
      </c>
      <c r="J17" s="1">
        <v>5</v>
      </c>
      <c r="K17" s="1">
        <f t="shared" si="0"/>
        <v>-2.988</v>
      </c>
      <c r="L17" s="1"/>
      <c r="M17" s="1"/>
      <c r="N17" s="1">
        <v>50</v>
      </c>
      <c r="O17" s="1">
        <v>50</v>
      </c>
      <c r="P17" s="1">
        <f t="shared" si="1"/>
        <v>0.40239999999999998</v>
      </c>
      <c r="Q17" s="5"/>
      <c r="R17" s="5"/>
      <c r="S17" s="1"/>
      <c r="T17" s="1">
        <f t="shared" si="2"/>
        <v>248.5089463220676</v>
      </c>
      <c r="U17" s="1">
        <f t="shared" si="3"/>
        <v>248.5089463220676</v>
      </c>
      <c r="V17" s="1">
        <v>9.4649999999999999</v>
      </c>
      <c r="W17" s="1">
        <v>9.0498000000000012</v>
      </c>
      <c r="X17" s="1">
        <v>17.383800000000001</v>
      </c>
      <c r="Y17" s="1">
        <v>6.7422000000000004</v>
      </c>
      <c r="Z17" s="1">
        <v>14.6134</v>
      </c>
      <c r="AA17" s="1"/>
      <c r="AB17" s="1">
        <f>Q17*G17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46</v>
      </c>
      <c r="B18" s="1" t="s">
        <v>31</v>
      </c>
      <c r="C18" s="1">
        <v>37.646000000000001</v>
      </c>
      <c r="D18" s="1"/>
      <c r="E18" s="1">
        <v>23.437000000000001</v>
      </c>
      <c r="F18" s="1"/>
      <c r="G18" s="6">
        <v>1</v>
      </c>
      <c r="H18" s="1">
        <v>60</v>
      </c>
      <c r="I18" s="1" t="str">
        <f>VLOOKUP(A18,[1]Sheet!$A:$I,9,0)</f>
        <v>в матрице</v>
      </c>
      <c r="J18" s="1">
        <v>30.5</v>
      </c>
      <c r="K18" s="1">
        <f t="shared" si="0"/>
        <v>-7.0629999999999988</v>
      </c>
      <c r="L18" s="1"/>
      <c r="M18" s="1"/>
      <c r="N18" s="1"/>
      <c r="O18" s="1"/>
      <c r="P18" s="1">
        <f t="shared" si="1"/>
        <v>4.6874000000000002</v>
      </c>
      <c r="Q18" s="5">
        <f>ROUND(9*P18-O18-N18-F18,0)</f>
        <v>42</v>
      </c>
      <c r="R18" s="5"/>
      <c r="S18" s="1"/>
      <c r="T18" s="1">
        <f t="shared" si="2"/>
        <v>8.9601911507445493</v>
      </c>
      <c r="U18" s="1">
        <f t="shared" si="3"/>
        <v>0</v>
      </c>
      <c r="V18" s="1">
        <v>5.9101999999999997</v>
      </c>
      <c r="W18" s="1">
        <v>7.0668000000000006</v>
      </c>
      <c r="X18" s="1">
        <v>5.0978000000000003</v>
      </c>
      <c r="Y18" s="1">
        <v>7.4505999999999997</v>
      </c>
      <c r="Z18" s="1">
        <v>7.8195999999999994</v>
      </c>
      <c r="AA18" s="1"/>
      <c r="AB18" s="1">
        <f>Q18*G18</f>
        <v>42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31</v>
      </c>
      <c r="C19" s="1">
        <v>528.73699999999997</v>
      </c>
      <c r="D19" s="1">
        <v>176.96899999999999</v>
      </c>
      <c r="E19" s="1">
        <v>396.43599999999998</v>
      </c>
      <c r="F19" s="1">
        <v>140.35499999999999</v>
      </c>
      <c r="G19" s="6">
        <v>1</v>
      </c>
      <c r="H19" s="1">
        <v>45</v>
      </c>
      <c r="I19" s="1" t="str">
        <f>VLOOKUP(A19,[1]Sheet!$A:$I,9,0)</f>
        <v>в матрице</v>
      </c>
      <c r="J19" s="1">
        <v>366.9</v>
      </c>
      <c r="K19" s="1">
        <f t="shared" si="0"/>
        <v>29.536000000000001</v>
      </c>
      <c r="L19" s="1"/>
      <c r="M19" s="1"/>
      <c r="N19" s="1">
        <v>188</v>
      </c>
      <c r="O19" s="1">
        <v>250</v>
      </c>
      <c r="P19" s="1">
        <f t="shared" si="1"/>
        <v>79.287199999999999</v>
      </c>
      <c r="Q19" s="5">
        <f t="shared" ref="Q18:Q20" si="6">ROUND(13*P19-O19-N19-F19,0)</f>
        <v>452</v>
      </c>
      <c r="R19" s="5"/>
      <c r="S19" s="1"/>
      <c r="T19" s="1">
        <f t="shared" si="2"/>
        <v>12.995224954343199</v>
      </c>
      <c r="U19" s="1">
        <f t="shared" si="3"/>
        <v>7.2944308791330759</v>
      </c>
      <c r="V19" s="1">
        <v>75.74260000000001</v>
      </c>
      <c r="W19" s="1">
        <v>62.974200000000003</v>
      </c>
      <c r="X19" s="1">
        <v>93.172200000000004</v>
      </c>
      <c r="Y19" s="1">
        <v>91.684000000000012</v>
      </c>
      <c r="Z19" s="1">
        <v>45.141000000000012</v>
      </c>
      <c r="AA19" s="1"/>
      <c r="AB19" s="1">
        <f>Q19*G19</f>
        <v>452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31</v>
      </c>
      <c r="C20" s="1">
        <v>176.393</v>
      </c>
      <c r="D20" s="1">
        <v>143.39500000000001</v>
      </c>
      <c r="E20" s="1">
        <v>163.03100000000001</v>
      </c>
      <c r="F20" s="1">
        <v>88.725999999999999</v>
      </c>
      <c r="G20" s="6">
        <v>1</v>
      </c>
      <c r="H20" s="1">
        <v>60</v>
      </c>
      <c r="I20" s="1" t="str">
        <f>VLOOKUP(A20,[1]Sheet!$A:$I,9,0)</f>
        <v>в матрице</v>
      </c>
      <c r="J20" s="1">
        <v>177.9</v>
      </c>
      <c r="K20" s="1">
        <f t="shared" si="0"/>
        <v>-14.869</v>
      </c>
      <c r="L20" s="1"/>
      <c r="M20" s="1"/>
      <c r="N20" s="1">
        <v>86</v>
      </c>
      <c r="O20" s="1">
        <v>100</v>
      </c>
      <c r="P20" s="1">
        <f t="shared" si="1"/>
        <v>32.606200000000001</v>
      </c>
      <c r="Q20" s="5">
        <f t="shared" si="6"/>
        <v>149</v>
      </c>
      <c r="R20" s="5"/>
      <c r="S20" s="1"/>
      <c r="T20" s="1">
        <f t="shared" si="2"/>
        <v>12.995258570455926</v>
      </c>
      <c r="U20" s="1">
        <f t="shared" si="3"/>
        <v>8.4255755040452431</v>
      </c>
      <c r="V20" s="1">
        <v>33.619399999999999</v>
      </c>
      <c r="W20" s="1">
        <v>27.2088</v>
      </c>
      <c r="X20" s="1">
        <v>20.681000000000001</v>
      </c>
      <c r="Y20" s="1">
        <v>34.452399999999997</v>
      </c>
      <c r="Z20" s="1">
        <v>30.6692</v>
      </c>
      <c r="AA20" s="1"/>
      <c r="AB20" s="1">
        <f>Q20*G20</f>
        <v>149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34</v>
      </c>
      <c r="C21" s="1">
        <v>52</v>
      </c>
      <c r="D21" s="1">
        <v>1192</v>
      </c>
      <c r="E21" s="1">
        <v>233</v>
      </c>
      <c r="F21" s="1">
        <v>959</v>
      </c>
      <c r="G21" s="6">
        <v>0.25</v>
      </c>
      <c r="H21" s="1">
        <v>120</v>
      </c>
      <c r="I21" s="1" t="str">
        <f>VLOOKUP(A21,[1]Sheet!$A:$I,9,0)</f>
        <v>в матрице</v>
      </c>
      <c r="J21" s="1">
        <v>267</v>
      </c>
      <c r="K21" s="1">
        <f t="shared" si="0"/>
        <v>-34</v>
      </c>
      <c r="L21" s="1"/>
      <c r="M21" s="1"/>
      <c r="N21" s="1">
        <v>50</v>
      </c>
      <c r="O21" s="1">
        <v>50</v>
      </c>
      <c r="P21" s="1">
        <f t="shared" si="1"/>
        <v>46.6</v>
      </c>
      <c r="Q21" s="5"/>
      <c r="R21" s="5"/>
      <c r="S21" s="1"/>
      <c r="T21" s="1">
        <f t="shared" si="2"/>
        <v>22.725321888412015</v>
      </c>
      <c r="U21" s="1">
        <f t="shared" si="3"/>
        <v>22.725321888412015</v>
      </c>
      <c r="V21" s="1">
        <v>65.8</v>
      </c>
      <c r="W21" s="1">
        <v>97.6</v>
      </c>
      <c r="X21" s="1">
        <v>80.599999999999994</v>
      </c>
      <c r="Y21" s="1">
        <v>55.6</v>
      </c>
      <c r="Z21" s="1">
        <v>96.2</v>
      </c>
      <c r="AA21" s="1"/>
      <c r="AB21" s="1">
        <f>Q21*G21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31</v>
      </c>
      <c r="C22" s="1">
        <v>113.423</v>
      </c>
      <c r="D22" s="1">
        <v>902.67100000000005</v>
      </c>
      <c r="E22" s="1">
        <v>367.86900000000003</v>
      </c>
      <c r="F22" s="1">
        <v>466.17</v>
      </c>
      <c r="G22" s="6">
        <v>1</v>
      </c>
      <c r="H22" s="1">
        <v>45</v>
      </c>
      <c r="I22" s="1" t="str">
        <f>VLOOKUP(A22,[1]Sheet!$A:$I,9,0)</f>
        <v>в матрице</v>
      </c>
      <c r="J22" s="1">
        <v>334.6</v>
      </c>
      <c r="K22" s="1">
        <f t="shared" si="0"/>
        <v>33.269000000000005</v>
      </c>
      <c r="L22" s="1"/>
      <c r="M22" s="1"/>
      <c r="N22" s="1">
        <v>180</v>
      </c>
      <c r="O22" s="1">
        <v>220</v>
      </c>
      <c r="P22" s="1">
        <f t="shared" si="1"/>
        <v>73.573800000000006</v>
      </c>
      <c r="Q22" s="5">
        <f t="shared" ref="Q22:Q23" si="7">ROUND(13*P22-O22-N22-F22,0)</f>
        <v>90</v>
      </c>
      <c r="R22" s="5"/>
      <c r="S22" s="1"/>
      <c r="T22" s="1">
        <f t="shared" si="2"/>
        <v>12.996066534554421</v>
      </c>
      <c r="U22" s="1">
        <f t="shared" si="3"/>
        <v>11.772804993081776</v>
      </c>
      <c r="V22" s="1">
        <v>82.452199999999991</v>
      </c>
      <c r="W22" s="1">
        <v>100.92959999999999</v>
      </c>
      <c r="X22" s="1">
        <v>100.6224</v>
      </c>
      <c r="Y22" s="1">
        <v>100.0612</v>
      </c>
      <c r="Z22" s="1">
        <v>69.976199999999992</v>
      </c>
      <c r="AA22" s="1"/>
      <c r="AB22" s="1">
        <f>Q22*G22</f>
        <v>90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34</v>
      </c>
      <c r="C23" s="1">
        <v>113</v>
      </c>
      <c r="D23" s="1">
        <v>400</v>
      </c>
      <c r="E23" s="1">
        <v>391</v>
      </c>
      <c r="F23" s="1">
        <v>13</v>
      </c>
      <c r="G23" s="6">
        <v>0.12</v>
      </c>
      <c r="H23" s="1">
        <v>60</v>
      </c>
      <c r="I23" s="1" t="str">
        <f>VLOOKUP(A23,[1]Sheet!$A:$I,9,0)</f>
        <v>в матрице</v>
      </c>
      <c r="J23" s="1">
        <v>450</v>
      </c>
      <c r="K23" s="1">
        <f t="shared" si="0"/>
        <v>-59</v>
      </c>
      <c r="L23" s="1"/>
      <c r="M23" s="1"/>
      <c r="N23" s="1">
        <v>332</v>
      </c>
      <c r="O23" s="1">
        <v>500</v>
      </c>
      <c r="P23" s="1">
        <f t="shared" si="1"/>
        <v>78.2</v>
      </c>
      <c r="Q23" s="5">
        <f t="shared" si="7"/>
        <v>172</v>
      </c>
      <c r="R23" s="5"/>
      <c r="S23" s="1"/>
      <c r="T23" s="1">
        <f t="shared" si="2"/>
        <v>13.005115089514065</v>
      </c>
      <c r="U23" s="1">
        <f t="shared" si="3"/>
        <v>10.805626598465473</v>
      </c>
      <c r="V23" s="1">
        <v>95.2</v>
      </c>
      <c r="W23" s="1">
        <v>58.8</v>
      </c>
      <c r="X23" s="1">
        <v>76.8</v>
      </c>
      <c r="Y23" s="1">
        <v>89.6</v>
      </c>
      <c r="Z23" s="1">
        <v>77.400000000000006</v>
      </c>
      <c r="AA23" s="1"/>
      <c r="AB23" s="1">
        <f>Q23*G23</f>
        <v>20.64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34</v>
      </c>
      <c r="C24" s="1">
        <v>378</v>
      </c>
      <c r="D24" s="1">
        <v>704</v>
      </c>
      <c r="E24" s="1">
        <v>373</v>
      </c>
      <c r="F24" s="1">
        <v>461</v>
      </c>
      <c r="G24" s="6">
        <v>0.25</v>
      </c>
      <c r="H24" s="1">
        <v>120</v>
      </c>
      <c r="I24" s="1" t="str">
        <f>VLOOKUP(A24,[1]Sheet!$A:$I,9,0)</f>
        <v>в матрице</v>
      </c>
      <c r="J24" s="1">
        <v>369</v>
      </c>
      <c r="K24" s="1">
        <f t="shared" si="0"/>
        <v>4</v>
      </c>
      <c r="L24" s="1"/>
      <c r="M24" s="1"/>
      <c r="N24" s="1">
        <v>200</v>
      </c>
      <c r="O24" s="1">
        <v>300</v>
      </c>
      <c r="P24" s="1">
        <f t="shared" si="1"/>
        <v>74.599999999999994</v>
      </c>
      <c r="Q24" s="5"/>
      <c r="R24" s="5"/>
      <c r="S24" s="1"/>
      <c r="T24" s="1">
        <f t="shared" si="2"/>
        <v>12.882037533512065</v>
      </c>
      <c r="U24" s="1">
        <f t="shared" si="3"/>
        <v>12.882037533512065</v>
      </c>
      <c r="V24" s="1">
        <v>71.400000000000006</v>
      </c>
      <c r="W24" s="1">
        <v>94</v>
      </c>
      <c r="X24" s="1">
        <v>77.8</v>
      </c>
      <c r="Y24" s="1">
        <v>78</v>
      </c>
      <c r="Z24" s="1">
        <v>84</v>
      </c>
      <c r="AA24" s="1"/>
      <c r="AB24" s="1">
        <f>Q24*G24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53</v>
      </c>
      <c r="B25" s="1" t="s">
        <v>31</v>
      </c>
      <c r="C25" s="1">
        <v>139.71</v>
      </c>
      <c r="D25" s="1">
        <v>2.694</v>
      </c>
      <c r="E25" s="1">
        <v>29.11</v>
      </c>
      <c r="F25" s="1">
        <v>111.71</v>
      </c>
      <c r="G25" s="6">
        <v>1</v>
      </c>
      <c r="H25" s="1">
        <v>120</v>
      </c>
      <c r="I25" s="1" t="str">
        <f>VLOOKUP(A25,[1]Sheet!$A:$I,9,0)</f>
        <v>в матрице</v>
      </c>
      <c r="J25" s="1">
        <v>27.6</v>
      </c>
      <c r="K25" s="1">
        <f t="shared" si="0"/>
        <v>1.509999999999998</v>
      </c>
      <c r="L25" s="1"/>
      <c r="M25" s="1"/>
      <c r="N25" s="1">
        <v>0</v>
      </c>
      <c r="O25" s="1"/>
      <c r="P25" s="1">
        <f t="shared" si="1"/>
        <v>5.8220000000000001</v>
      </c>
      <c r="Q25" s="5"/>
      <c r="R25" s="5"/>
      <c r="S25" s="1"/>
      <c r="T25" s="1">
        <f t="shared" si="2"/>
        <v>19.187564410855376</v>
      </c>
      <c r="U25" s="1">
        <f t="shared" si="3"/>
        <v>19.187564410855376</v>
      </c>
      <c r="V25" s="1">
        <v>5.6807999999999996</v>
      </c>
      <c r="W25" s="1">
        <v>2.6118000000000001</v>
      </c>
      <c r="X25" s="1">
        <v>7.4694000000000003</v>
      </c>
      <c r="Y25" s="1">
        <v>12.444000000000001</v>
      </c>
      <c r="Z25" s="1">
        <v>6.6245999999999992</v>
      </c>
      <c r="AA25" s="1"/>
      <c r="AB25" s="1">
        <f>Q25*G25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54</v>
      </c>
      <c r="B26" s="1" t="s">
        <v>31</v>
      </c>
      <c r="C26" s="1">
        <v>196.346</v>
      </c>
      <c r="D26" s="1">
        <v>523.05600000000004</v>
      </c>
      <c r="E26" s="1">
        <v>363.33199999999999</v>
      </c>
      <c r="F26" s="1">
        <v>247.79599999999999</v>
      </c>
      <c r="G26" s="6">
        <v>1</v>
      </c>
      <c r="H26" s="1">
        <v>45</v>
      </c>
      <c r="I26" s="1" t="str">
        <f>VLOOKUP(A26,[1]Sheet!$A:$I,9,0)</f>
        <v>в матрице</v>
      </c>
      <c r="J26" s="1">
        <v>343</v>
      </c>
      <c r="K26" s="1">
        <f t="shared" si="0"/>
        <v>20.331999999999994</v>
      </c>
      <c r="L26" s="1"/>
      <c r="M26" s="1"/>
      <c r="N26" s="1">
        <v>150</v>
      </c>
      <c r="O26" s="1">
        <v>200</v>
      </c>
      <c r="P26" s="1">
        <f t="shared" si="1"/>
        <v>72.666399999999996</v>
      </c>
      <c r="Q26" s="5">
        <f t="shared" ref="Q26:Q28" si="8">ROUND(13*P26-O26-N26-F26,0)</f>
        <v>347</v>
      </c>
      <c r="R26" s="5"/>
      <c r="S26" s="1"/>
      <c r="T26" s="1">
        <f t="shared" si="2"/>
        <v>13.001827529642313</v>
      </c>
      <c r="U26" s="1">
        <f t="shared" si="3"/>
        <v>8.2265806480023791</v>
      </c>
      <c r="V26" s="1">
        <v>63.796400000000013</v>
      </c>
      <c r="W26" s="1">
        <v>71.239800000000002</v>
      </c>
      <c r="X26" s="1">
        <v>76.013199999999998</v>
      </c>
      <c r="Y26" s="1">
        <v>59.253799999999998</v>
      </c>
      <c r="Z26" s="1">
        <v>56.674999999999997</v>
      </c>
      <c r="AA26" s="1"/>
      <c r="AB26" s="1">
        <f>Q26*G26</f>
        <v>347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55</v>
      </c>
      <c r="B27" s="1" t="s">
        <v>31</v>
      </c>
      <c r="C27" s="1">
        <v>508.33600000000001</v>
      </c>
      <c r="D27" s="1">
        <v>399.87799999999999</v>
      </c>
      <c r="E27" s="1">
        <v>260.67200000000003</v>
      </c>
      <c r="F27" s="1">
        <v>425.94099999999997</v>
      </c>
      <c r="G27" s="6">
        <v>1</v>
      </c>
      <c r="H27" s="1">
        <v>60</v>
      </c>
      <c r="I27" s="1" t="str">
        <f>VLOOKUP(A27,[1]Sheet!$A:$I,9,0)</f>
        <v>в матрице</v>
      </c>
      <c r="J27" s="1">
        <v>286.8</v>
      </c>
      <c r="K27" s="1">
        <f t="shared" si="0"/>
        <v>-26.127999999999986</v>
      </c>
      <c r="L27" s="1"/>
      <c r="M27" s="1"/>
      <c r="N27" s="1">
        <v>50</v>
      </c>
      <c r="O27" s="1">
        <v>50</v>
      </c>
      <c r="P27" s="1">
        <f t="shared" si="1"/>
        <v>52.134400000000007</v>
      </c>
      <c r="Q27" s="5">
        <f t="shared" si="8"/>
        <v>152</v>
      </c>
      <c r="R27" s="5"/>
      <c r="S27" s="1"/>
      <c r="T27" s="1">
        <f t="shared" si="2"/>
        <v>13.003717315246746</v>
      </c>
      <c r="U27" s="1">
        <f t="shared" si="3"/>
        <v>10.088175945249201</v>
      </c>
      <c r="V27" s="1">
        <v>50.966599999999993</v>
      </c>
      <c r="W27" s="1">
        <v>49.517199999999988</v>
      </c>
      <c r="X27" s="1">
        <v>52.004600000000003</v>
      </c>
      <c r="Y27" s="1">
        <v>63.388599999999997</v>
      </c>
      <c r="Z27" s="1">
        <v>46.279000000000003</v>
      </c>
      <c r="AA27" s="1"/>
      <c r="AB27" s="1">
        <f>Q27*G27</f>
        <v>152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56</v>
      </c>
      <c r="B28" s="1" t="s">
        <v>34</v>
      </c>
      <c r="C28" s="1">
        <v>98</v>
      </c>
      <c r="D28" s="1">
        <v>152</v>
      </c>
      <c r="E28" s="1">
        <v>85</v>
      </c>
      <c r="F28" s="1">
        <v>150</v>
      </c>
      <c r="G28" s="6">
        <v>0.22</v>
      </c>
      <c r="H28" s="1">
        <v>120</v>
      </c>
      <c r="I28" s="1" t="str">
        <f>VLOOKUP(A28,[1]Sheet!$A:$I,9,0)</f>
        <v>в матрице</v>
      </c>
      <c r="J28" s="1">
        <v>89</v>
      </c>
      <c r="K28" s="1">
        <f t="shared" si="0"/>
        <v>-4</v>
      </c>
      <c r="L28" s="1"/>
      <c r="M28" s="1"/>
      <c r="N28" s="1">
        <v>50</v>
      </c>
      <c r="O28" s="1"/>
      <c r="P28" s="1">
        <f t="shared" si="1"/>
        <v>17</v>
      </c>
      <c r="Q28" s="5">
        <f t="shared" si="8"/>
        <v>21</v>
      </c>
      <c r="R28" s="5"/>
      <c r="S28" s="1"/>
      <c r="T28" s="1">
        <f t="shared" si="2"/>
        <v>13</v>
      </c>
      <c r="U28" s="1">
        <f t="shared" si="3"/>
        <v>11.764705882352942</v>
      </c>
      <c r="V28" s="1">
        <v>11.4</v>
      </c>
      <c r="W28" s="1">
        <v>15.2</v>
      </c>
      <c r="X28" s="1">
        <v>13.6</v>
      </c>
      <c r="Y28" s="1">
        <v>0.8</v>
      </c>
      <c r="Z28" s="1">
        <v>3.2</v>
      </c>
      <c r="AA28" s="1" t="s">
        <v>57</v>
      </c>
      <c r="AB28" s="1">
        <f>Q28*G28</f>
        <v>4.62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2" t="s">
        <v>58</v>
      </c>
      <c r="B29" s="12" t="s">
        <v>31</v>
      </c>
      <c r="C29" s="12"/>
      <c r="D29" s="12">
        <v>2.0339999999999998</v>
      </c>
      <c r="E29" s="12">
        <v>2.0339999999999998</v>
      </c>
      <c r="F29" s="12"/>
      <c r="G29" s="13">
        <v>0</v>
      </c>
      <c r="H29" s="12" t="e">
        <v>#N/A</v>
      </c>
      <c r="I29" s="12" t="str">
        <f>VLOOKUP(A29,[1]Sheet!$A:$I,9,0)</f>
        <v>не в матрице</v>
      </c>
      <c r="J29" s="12">
        <v>2</v>
      </c>
      <c r="K29" s="12">
        <f t="shared" si="0"/>
        <v>3.3999999999999808E-2</v>
      </c>
      <c r="L29" s="12"/>
      <c r="M29" s="12"/>
      <c r="N29" s="12"/>
      <c r="O29" s="12"/>
      <c r="P29" s="12">
        <f t="shared" si="1"/>
        <v>0.40679999999999994</v>
      </c>
      <c r="Q29" s="14"/>
      <c r="R29" s="14"/>
      <c r="S29" s="12"/>
      <c r="T29" s="12">
        <f t="shared" si="2"/>
        <v>0</v>
      </c>
      <c r="U29" s="12">
        <f t="shared" si="3"/>
        <v>0</v>
      </c>
      <c r="V29" s="12">
        <v>3.0000000000000001E-3</v>
      </c>
      <c r="W29" s="12">
        <v>0</v>
      </c>
      <c r="X29" s="12">
        <v>0</v>
      </c>
      <c r="Y29" s="12">
        <v>0</v>
      </c>
      <c r="Z29" s="12">
        <v>0</v>
      </c>
      <c r="AA29" s="12" t="s">
        <v>32</v>
      </c>
      <c r="AB29" s="12">
        <f>Q29*G29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31</v>
      </c>
      <c r="C30" s="1">
        <v>135.64099999999999</v>
      </c>
      <c r="D30" s="1">
        <v>274.64699999999999</v>
      </c>
      <c r="E30" s="1">
        <v>238.876</v>
      </c>
      <c r="F30" s="1">
        <v>124.46599999999999</v>
      </c>
      <c r="G30" s="6">
        <v>1</v>
      </c>
      <c r="H30" s="1">
        <v>45</v>
      </c>
      <c r="I30" s="1" t="str">
        <f>VLOOKUP(A30,[1]Sheet!$A:$I,9,0)</f>
        <v>в матрице</v>
      </c>
      <c r="J30" s="1">
        <v>226</v>
      </c>
      <c r="K30" s="1">
        <f t="shared" si="0"/>
        <v>12.876000000000005</v>
      </c>
      <c r="L30" s="1"/>
      <c r="M30" s="1"/>
      <c r="N30" s="1">
        <v>50</v>
      </c>
      <c r="O30" s="1">
        <v>50</v>
      </c>
      <c r="P30" s="1">
        <f t="shared" si="1"/>
        <v>47.775199999999998</v>
      </c>
      <c r="Q30" s="5">
        <f t="shared" ref="Q30:Q31" si="9">ROUND(13*P30-O30-N30-F30,0)</f>
        <v>397</v>
      </c>
      <c r="R30" s="5"/>
      <c r="S30" s="1"/>
      <c r="T30" s="1">
        <f t="shared" si="2"/>
        <v>13.008129740953466</v>
      </c>
      <c r="U30" s="1">
        <f t="shared" si="3"/>
        <v>4.6983790753361578</v>
      </c>
      <c r="V30" s="1">
        <v>29.497</v>
      </c>
      <c r="W30" s="1">
        <v>42.039200000000001</v>
      </c>
      <c r="X30" s="1">
        <v>39.567799999999998</v>
      </c>
      <c r="Y30" s="1">
        <v>20.848600000000001</v>
      </c>
      <c r="Z30" s="1">
        <v>0.216</v>
      </c>
      <c r="AA30" s="1"/>
      <c r="AB30" s="1">
        <f>Q30*G30</f>
        <v>397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34</v>
      </c>
      <c r="C31" s="1">
        <v>120</v>
      </c>
      <c r="D31" s="1">
        <v>40</v>
      </c>
      <c r="E31" s="1">
        <v>94</v>
      </c>
      <c r="F31" s="1">
        <v>52</v>
      </c>
      <c r="G31" s="6">
        <v>0.4</v>
      </c>
      <c r="H31" s="1">
        <v>60</v>
      </c>
      <c r="I31" s="1" t="str">
        <f>VLOOKUP(A31,[1]Sheet!$A:$I,9,0)</f>
        <v>в матрице</v>
      </c>
      <c r="J31" s="1">
        <v>97</v>
      </c>
      <c r="K31" s="1">
        <f t="shared" si="0"/>
        <v>-3</v>
      </c>
      <c r="L31" s="1"/>
      <c r="M31" s="1"/>
      <c r="N31" s="1">
        <v>70</v>
      </c>
      <c r="O31" s="1"/>
      <c r="P31" s="1">
        <f t="shared" si="1"/>
        <v>18.8</v>
      </c>
      <c r="Q31" s="5">
        <f t="shared" si="9"/>
        <v>122</v>
      </c>
      <c r="R31" s="5"/>
      <c r="S31" s="1"/>
      <c r="T31" s="1">
        <f t="shared" si="2"/>
        <v>12.978723404255319</v>
      </c>
      <c r="U31" s="1">
        <f t="shared" si="3"/>
        <v>6.4893617021276597</v>
      </c>
      <c r="V31" s="1">
        <v>14.2</v>
      </c>
      <c r="W31" s="1">
        <v>9.4</v>
      </c>
      <c r="X31" s="1">
        <v>12.6</v>
      </c>
      <c r="Y31" s="1">
        <v>0</v>
      </c>
      <c r="Z31" s="1">
        <v>17.600000000000001</v>
      </c>
      <c r="AA31" s="10" t="s">
        <v>57</v>
      </c>
      <c r="AB31" s="1">
        <f>Q31*G31</f>
        <v>48.800000000000004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31</v>
      </c>
      <c r="C32" s="1">
        <v>256.63</v>
      </c>
      <c r="D32" s="1">
        <v>96.911000000000001</v>
      </c>
      <c r="E32" s="1">
        <v>68.741</v>
      </c>
      <c r="F32" s="1">
        <v>257.89400000000001</v>
      </c>
      <c r="G32" s="6">
        <v>1</v>
      </c>
      <c r="H32" s="1">
        <v>60</v>
      </c>
      <c r="I32" s="1" t="str">
        <f>VLOOKUP(A32,[1]Sheet!$A:$I,9,0)</f>
        <v>в матрице</v>
      </c>
      <c r="J32" s="1">
        <v>66.099999999999994</v>
      </c>
      <c r="K32" s="1">
        <f t="shared" si="0"/>
        <v>2.6410000000000053</v>
      </c>
      <c r="L32" s="1"/>
      <c r="M32" s="1"/>
      <c r="N32" s="1">
        <v>0</v>
      </c>
      <c r="O32" s="1"/>
      <c r="P32" s="1">
        <f t="shared" si="1"/>
        <v>13.748200000000001</v>
      </c>
      <c r="Q32" s="5"/>
      <c r="R32" s="5"/>
      <c r="S32" s="1"/>
      <c r="T32" s="1">
        <f t="shared" si="2"/>
        <v>18.758382915581677</v>
      </c>
      <c r="U32" s="1">
        <f t="shared" si="3"/>
        <v>18.758382915581677</v>
      </c>
      <c r="V32" s="1">
        <v>15.9396</v>
      </c>
      <c r="W32" s="1">
        <v>18.810199999999998</v>
      </c>
      <c r="X32" s="1">
        <v>13.724399999999999</v>
      </c>
      <c r="Y32" s="1">
        <v>8.1776</v>
      </c>
      <c r="Z32" s="1">
        <v>30.435199999999998</v>
      </c>
      <c r="AA32" s="1" t="s">
        <v>57</v>
      </c>
      <c r="AB32" s="1">
        <f>Q32*G32</f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62</v>
      </c>
      <c r="B33" s="12" t="s">
        <v>31</v>
      </c>
      <c r="C33" s="12">
        <v>56.328000000000003</v>
      </c>
      <c r="D33" s="12">
        <v>8.4000000000000005E-2</v>
      </c>
      <c r="E33" s="12">
        <v>21.178000000000001</v>
      </c>
      <c r="F33" s="12">
        <v>16.134</v>
      </c>
      <c r="G33" s="13">
        <v>0</v>
      </c>
      <c r="H33" s="12">
        <v>60</v>
      </c>
      <c r="I33" s="12" t="str">
        <f>VLOOKUP(A33,[1]Sheet!$A:$I,9,0)</f>
        <v>не в матрице</v>
      </c>
      <c r="J33" s="12">
        <v>24.6</v>
      </c>
      <c r="K33" s="12">
        <f t="shared" si="0"/>
        <v>-3.4220000000000006</v>
      </c>
      <c r="L33" s="12"/>
      <c r="M33" s="12"/>
      <c r="N33" s="12"/>
      <c r="O33" s="12"/>
      <c r="P33" s="12">
        <f t="shared" si="1"/>
        <v>4.2355999999999998</v>
      </c>
      <c r="Q33" s="14"/>
      <c r="R33" s="14"/>
      <c r="S33" s="12"/>
      <c r="T33" s="12">
        <f t="shared" si="2"/>
        <v>3.8091415619983002</v>
      </c>
      <c r="U33" s="12">
        <f t="shared" si="3"/>
        <v>3.8091415619983002</v>
      </c>
      <c r="V33" s="12">
        <v>3.49</v>
      </c>
      <c r="W33" s="12">
        <v>3.4992000000000001</v>
      </c>
      <c r="X33" s="12">
        <v>5.6648000000000014</v>
      </c>
      <c r="Y33" s="12">
        <v>3.5091999999999999</v>
      </c>
      <c r="Z33" s="12">
        <v>5.9518000000000004</v>
      </c>
      <c r="AA33" s="12"/>
      <c r="AB33" s="12">
        <f>Q33*G33</f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31</v>
      </c>
      <c r="C34" s="1">
        <v>400</v>
      </c>
      <c r="D34" s="1">
        <v>454.67</v>
      </c>
      <c r="E34" s="1">
        <v>288.31799999999998</v>
      </c>
      <c r="F34" s="1">
        <v>354.34</v>
      </c>
      <c r="G34" s="6">
        <v>1</v>
      </c>
      <c r="H34" s="1">
        <v>45</v>
      </c>
      <c r="I34" s="1" t="str">
        <f>VLOOKUP(A34,[1]Sheet!$A:$I,9,0)</f>
        <v>в матрице</v>
      </c>
      <c r="J34" s="1">
        <v>261</v>
      </c>
      <c r="K34" s="1">
        <f t="shared" si="0"/>
        <v>27.317999999999984</v>
      </c>
      <c r="L34" s="1"/>
      <c r="M34" s="1"/>
      <c r="N34" s="1">
        <v>200</v>
      </c>
      <c r="O34" s="1">
        <v>200</v>
      </c>
      <c r="P34" s="1">
        <f t="shared" si="1"/>
        <v>57.663599999999995</v>
      </c>
      <c r="Q34" s="5"/>
      <c r="R34" s="5"/>
      <c r="S34" s="1"/>
      <c r="T34" s="1">
        <f t="shared" si="2"/>
        <v>13.081736138569218</v>
      </c>
      <c r="U34" s="1">
        <f t="shared" si="3"/>
        <v>13.081736138569218</v>
      </c>
      <c r="V34" s="1">
        <v>80.275399999999991</v>
      </c>
      <c r="W34" s="1">
        <v>59.852800000000002</v>
      </c>
      <c r="X34" s="1">
        <v>48.139599999999987</v>
      </c>
      <c r="Y34" s="1">
        <v>42.814</v>
      </c>
      <c r="Z34" s="1">
        <v>33.5974</v>
      </c>
      <c r="AA34" s="1"/>
      <c r="AB34" s="1">
        <f>Q34*G34</f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31</v>
      </c>
      <c r="C35" s="1">
        <v>177.114</v>
      </c>
      <c r="D35" s="1">
        <v>1305.376</v>
      </c>
      <c r="E35" s="1">
        <v>723.41</v>
      </c>
      <c r="F35" s="1">
        <v>92</v>
      </c>
      <c r="G35" s="6">
        <v>1</v>
      </c>
      <c r="H35" s="1">
        <v>45</v>
      </c>
      <c r="I35" s="1" t="str">
        <f>VLOOKUP(A35,[1]Sheet!$A:$I,9,0)</f>
        <v>в матрице</v>
      </c>
      <c r="J35" s="1">
        <v>734</v>
      </c>
      <c r="K35" s="1">
        <f t="shared" ref="K35:K63" si="10">E35-J35</f>
        <v>-10.590000000000032</v>
      </c>
      <c r="L35" s="1"/>
      <c r="M35" s="1"/>
      <c r="N35" s="1">
        <v>527</v>
      </c>
      <c r="O35" s="1">
        <v>800</v>
      </c>
      <c r="P35" s="1">
        <f t="shared" si="1"/>
        <v>144.68199999999999</v>
      </c>
      <c r="Q35" s="5">
        <f>ROUND(13*P35-O35-N35-F35,0)</f>
        <v>462</v>
      </c>
      <c r="R35" s="5"/>
      <c r="S35" s="1"/>
      <c r="T35" s="1">
        <f t="shared" si="2"/>
        <v>13.000926169115717</v>
      </c>
      <c r="U35" s="1">
        <f t="shared" si="3"/>
        <v>9.8077162328416811</v>
      </c>
      <c r="V35" s="1">
        <v>164.33459999999999</v>
      </c>
      <c r="W35" s="1">
        <v>143.23439999999999</v>
      </c>
      <c r="X35" s="1">
        <v>164.98400000000001</v>
      </c>
      <c r="Y35" s="1">
        <v>193.0438</v>
      </c>
      <c r="Z35" s="1">
        <v>147.42439999999999</v>
      </c>
      <c r="AA35" s="1"/>
      <c r="AB35" s="1">
        <f>Q35*G35</f>
        <v>462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34</v>
      </c>
      <c r="C36" s="1">
        <v>35</v>
      </c>
      <c r="D36" s="1">
        <v>1</v>
      </c>
      <c r="E36" s="1">
        <v>1</v>
      </c>
      <c r="F36" s="1"/>
      <c r="G36" s="6">
        <v>0.36</v>
      </c>
      <c r="H36" s="1" t="e">
        <v>#N/A</v>
      </c>
      <c r="I36" s="1" t="str">
        <f>VLOOKUP(A36,[1]Sheet!$A:$I,9,0)</f>
        <v>в матрице</v>
      </c>
      <c r="J36" s="1">
        <v>86</v>
      </c>
      <c r="K36" s="1">
        <f t="shared" si="10"/>
        <v>-85</v>
      </c>
      <c r="L36" s="1"/>
      <c r="M36" s="1"/>
      <c r="N36" s="1"/>
      <c r="O36" s="1"/>
      <c r="P36" s="1">
        <f t="shared" si="1"/>
        <v>0.2</v>
      </c>
      <c r="Q36" s="5">
        <v>90</v>
      </c>
      <c r="R36" s="5"/>
      <c r="S36" s="1"/>
      <c r="T36" s="1">
        <f t="shared" si="2"/>
        <v>450</v>
      </c>
      <c r="U36" s="1">
        <f t="shared" si="3"/>
        <v>0</v>
      </c>
      <c r="V36" s="1">
        <v>10</v>
      </c>
      <c r="W36" s="1">
        <v>0</v>
      </c>
      <c r="X36" s="1">
        <v>0</v>
      </c>
      <c r="Y36" s="1">
        <v>0</v>
      </c>
      <c r="Z36" s="1">
        <v>0</v>
      </c>
      <c r="AA36" s="1"/>
      <c r="AB36" s="1">
        <f>Q36*G36</f>
        <v>32.4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31</v>
      </c>
      <c r="C37" s="1">
        <v>180.434</v>
      </c>
      <c r="D37" s="1">
        <v>117.943</v>
      </c>
      <c r="E37" s="1">
        <v>187.36</v>
      </c>
      <c r="F37" s="1">
        <v>58.665999999999997</v>
      </c>
      <c r="G37" s="6">
        <v>1</v>
      </c>
      <c r="H37" s="1">
        <v>45</v>
      </c>
      <c r="I37" s="1" t="str">
        <f>VLOOKUP(A37,[1]Sheet!$A:$I,9,0)</f>
        <v>в матрице</v>
      </c>
      <c r="J37" s="1">
        <v>205.7</v>
      </c>
      <c r="K37" s="1">
        <f t="shared" si="10"/>
        <v>-18.339999999999975</v>
      </c>
      <c r="L37" s="1"/>
      <c r="M37" s="1"/>
      <c r="N37" s="1">
        <v>80</v>
      </c>
      <c r="O37" s="1">
        <v>150</v>
      </c>
      <c r="P37" s="1">
        <f t="shared" si="1"/>
        <v>37.472000000000001</v>
      </c>
      <c r="Q37" s="5">
        <f>ROUND(13*P37-O37-N37-F37,0)</f>
        <v>198</v>
      </c>
      <c r="R37" s="5"/>
      <c r="S37" s="1"/>
      <c r="T37" s="1">
        <f t="shared" si="2"/>
        <v>12.98745730145175</v>
      </c>
      <c r="U37" s="1">
        <f t="shared" si="3"/>
        <v>7.7035119555935099</v>
      </c>
      <c r="V37" s="1">
        <v>32.946800000000003</v>
      </c>
      <c r="W37" s="1">
        <v>22.488</v>
      </c>
      <c r="X37" s="1">
        <v>24.936199999999999</v>
      </c>
      <c r="Y37" s="1">
        <v>13.147600000000001</v>
      </c>
      <c r="Z37" s="1">
        <v>38.123800000000003</v>
      </c>
      <c r="AA37" s="1"/>
      <c r="AB37" s="1">
        <f>Q37*G37</f>
        <v>198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67</v>
      </c>
      <c r="B38" s="1" t="s">
        <v>34</v>
      </c>
      <c r="C38" s="1">
        <v>34</v>
      </c>
      <c r="D38" s="1"/>
      <c r="E38" s="1"/>
      <c r="F38" s="1"/>
      <c r="G38" s="6">
        <v>0.09</v>
      </c>
      <c r="H38" s="1">
        <v>45</v>
      </c>
      <c r="I38" s="1" t="str">
        <f>VLOOKUP(A38,[1]Sheet!$A:$I,9,0)</f>
        <v>в матрице</v>
      </c>
      <c r="J38" s="1">
        <v>48</v>
      </c>
      <c r="K38" s="1">
        <f t="shared" si="10"/>
        <v>-48</v>
      </c>
      <c r="L38" s="1"/>
      <c r="M38" s="1"/>
      <c r="N38" s="1"/>
      <c r="O38" s="1"/>
      <c r="P38" s="1">
        <f t="shared" si="1"/>
        <v>0</v>
      </c>
      <c r="Q38" s="5">
        <v>150</v>
      </c>
      <c r="R38" s="5"/>
      <c r="S38" s="1"/>
      <c r="T38" s="1" t="e">
        <f t="shared" si="2"/>
        <v>#DIV/0!</v>
      </c>
      <c r="U38" s="1" t="e">
        <f t="shared" si="3"/>
        <v>#DIV/0!</v>
      </c>
      <c r="V38" s="1">
        <v>18.399999999999999</v>
      </c>
      <c r="W38" s="1">
        <v>29.2</v>
      </c>
      <c r="X38" s="1">
        <v>26.4</v>
      </c>
      <c r="Y38" s="1">
        <v>19.399999999999999</v>
      </c>
      <c r="Z38" s="1">
        <v>29.6</v>
      </c>
      <c r="AA38" s="1"/>
      <c r="AB38" s="1">
        <f>Q38*G38</f>
        <v>13.5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68</v>
      </c>
      <c r="B39" s="1" t="s">
        <v>34</v>
      </c>
      <c r="C39" s="1"/>
      <c r="D39" s="1">
        <v>679</v>
      </c>
      <c r="E39" s="1">
        <v>478</v>
      </c>
      <c r="F39" s="1">
        <v>201</v>
      </c>
      <c r="G39" s="6">
        <v>0.3</v>
      </c>
      <c r="H39" s="1">
        <v>45</v>
      </c>
      <c r="I39" s="1" t="str">
        <f>VLOOKUP(A39,[1]Sheet!$A:$I,9,0)</f>
        <v>в матрице</v>
      </c>
      <c r="J39" s="1">
        <v>475</v>
      </c>
      <c r="K39" s="1">
        <f t="shared" si="10"/>
        <v>3</v>
      </c>
      <c r="L39" s="1"/>
      <c r="M39" s="1"/>
      <c r="N39" s="1">
        <v>132</v>
      </c>
      <c r="O39" s="1">
        <v>150</v>
      </c>
      <c r="P39" s="1">
        <f t="shared" si="1"/>
        <v>95.6</v>
      </c>
      <c r="Q39" s="5">
        <f t="shared" ref="Q39:Q42" si="11">ROUND(13*P39-O39-N39-F39,0)</f>
        <v>760</v>
      </c>
      <c r="R39" s="5"/>
      <c r="S39" s="1"/>
      <c r="T39" s="1">
        <f t="shared" si="2"/>
        <v>13.002092050209205</v>
      </c>
      <c r="U39" s="1">
        <f t="shared" si="3"/>
        <v>5.0523012552301259</v>
      </c>
      <c r="V39" s="1">
        <v>74</v>
      </c>
      <c r="W39" s="1">
        <v>81.599999999999994</v>
      </c>
      <c r="X39" s="1">
        <v>87</v>
      </c>
      <c r="Y39" s="1">
        <v>98.4</v>
      </c>
      <c r="Z39" s="1">
        <v>89.4</v>
      </c>
      <c r="AA39" s="1"/>
      <c r="AB39" s="1">
        <f>Q39*G39</f>
        <v>228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69</v>
      </c>
      <c r="B40" s="1" t="s">
        <v>34</v>
      </c>
      <c r="C40" s="1">
        <v>551</v>
      </c>
      <c r="D40" s="1"/>
      <c r="E40" s="1">
        <v>321</v>
      </c>
      <c r="F40" s="1">
        <v>140</v>
      </c>
      <c r="G40" s="6">
        <v>0.27</v>
      </c>
      <c r="H40" s="1">
        <v>45</v>
      </c>
      <c r="I40" s="1" t="str">
        <f>VLOOKUP(A40,[1]Sheet!$A:$I,9,0)</f>
        <v>в матрице</v>
      </c>
      <c r="J40" s="1">
        <v>322</v>
      </c>
      <c r="K40" s="1">
        <f t="shared" si="10"/>
        <v>-1</v>
      </c>
      <c r="L40" s="1"/>
      <c r="M40" s="1"/>
      <c r="N40" s="1"/>
      <c r="O40" s="1"/>
      <c r="P40" s="1">
        <f t="shared" si="1"/>
        <v>64.2</v>
      </c>
      <c r="Q40" s="5">
        <f>ROUND(11*P40-O40-N40-F40,0)</f>
        <v>566</v>
      </c>
      <c r="R40" s="5"/>
      <c r="S40" s="1"/>
      <c r="T40" s="1">
        <f t="shared" si="2"/>
        <v>10.996884735202492</v>
      </c>
      <c r="U40" s="1">
        <f t="shared" si="3"/>
        <v>2.1806853582554515</v>
      </c>
      <c r="V40" s="1">
        <v>45.8</v>
      </c>
      <c r="W40" s="1">
        <v>39.4</v>
      </c>
      <c r="X40" s="1">
        <v>42.2</v>
      </c>
      <c r="Y40" s="1">
        <v>68.599999999999994</v>
      </c>
      <c r="Z40" s="1">
        <v>93</v>
      </c>
      <c r="AA40" s="1"/>
      <c r="AB40" s="1">
        <f>Q40*G40</f>
        <v>152.82000000000002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70</v>
      </c>
      <c r="B41" s="1" t="s">
        <v>31</v>
      </c>
      <c r="C41" s="1">
        <v>16.478000000000002</v>
      </c>
      <c r="D41" s="1">
        <v>280.83100000000002</v>
      </c>
      <c r="E41" s="1">
        <v>200.05699999999999</v>
      </c>
      <c r="F41" s="1"/>
      <c r="G41" s="6">
        <v>1</v>
      </c>
      <c r="H41" s="1">
        <v>45</v>
      </c>
      <c r="I41" s="1" t="str">
        <f>VLOOKUP(A41,[1]Sheet!$A:$I,9,0)</f>
        <v>в матрице</v>
      </c>
      <c r="J41" s="1">
        <v>206.6</v>
      </c>
      <c r="K41" s="1">
        <f t="shared" si="10"/>
        <v>-6.5430000000000064</v>
      </c>
      <c r="L41" s="1"/>
      <c r="M41" s="1"/>
      <c r="N41" s="1">
        <v>120</v>
      </c>
      <c r="O41" s="1">
        <v>200</v>
      </c>
      <c r="P41" s="1">
        <f t="shared" si="1"/>
        <v>40.011399999999995</v>
      </c>
      <c r="Q41" s="5">
        <f t="shared" si="11"/>
        <v>200</v>
      </c>
      <c r="R41" s="5"/>
      <c r="S41" s="1"/>
      <c r="T41" s="1">
        <f t="shared" si="2"/>
        <v>12.996296055624148</v>
      </c>
      <c r="U41" s="1">
        <f t="shared" si="3"/>
        <v>7.9977206496148607</v>
      </c>
      <c r="V41" s="1">
        <v>33.550400000000003</v>
      </c>
      <c r="W41" s="1">
        <v>29.411000000000001</v>
      </c>
      <c r="X41" s="1">
        <v>35.4452</v>
      </c>
      <c r="Y41" s="1">
        <v>16.166</v>
      </c>
      <c r="Z41" s="1">
        <v>22.9452</v>
      </c>
      <c r="AA41" s="1"/>
      <c r="AB41" s="1">
        <f>Q41*G41</f>
        <v>200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71</v>
      </c>
      <c r="B42" s="1" t="s">
        <v>31</v>
      </c>
      <c r="C42" s="1">
        <v>209.874</v>
      </c>
      <c r="D42" s="1">
        <v>251.447</v>
      </c>
      <c r="E42" s="1">
        <v>195.07400000000001</v>
      </c>
      <c r="F42" s="1">
        <v>229.14500000000001</v>
      </c>
      <c r="G42" s="6">
        <v>1</v>
      </c>
      <c r="H42" s="1">
        <v>45</v>
      </c>
      <c r="I42" s="1" t="str">
        <f>VLOOKUP(A42,[1]Sheet!$A:$I,9,0)</f>
        <v>в матрице</v>
      </c>
      <c r="J42" s="1">
        <v>184</v>
      </c>
      <c r="K42" s="1">
        <f t="shared" si="10"/>
        <v>11.074000000000012</v>
      </c>
      <c r="L42" s="1"/>
      <c r="M42" s="1"/>
      <c r="N42" s="1">
        <v>70</v>
      </c>
      <c r="O42" s="1"/>
      <c r="P42" s="1">
        <f t="shared" si="1"/>
        <v>39.014800000000001</v>
      </c>
      <c r="Q42" s="5">
        <f t="shared" si="11"/>
        <v>208</v>
      </c>
      <c r="R42" s="5"/>
      <c r="S42" s="1"/>
      <c r="T42" s="1">
        <f t="shared" si="2"/>
        <v>12.998785076432533</v>
      </c>
      <c r="U42" s="1">
        <f t="shared" si="3"/>
        <v>7.6674749069583843</v>
      </c>
      <c r="V42" s="1">
        <v>32.22</v>
      </c>
      <c r="W42" s="1">
        <v>37.953600000000002</v>
      </c>
      <c r="X42" s="1">
        <v>35.356400000000001</v>
      </c>
      <c r="Y42" s="1">
        <v>26.4572</v>
      </c>
      <c r="Z42" s="1">
        <v>42.690199999999997</v>
      </c>
      <c r="AA42" s="1"/>
      <c r="AB42" s="1">
        <f>Q42*G42</f>
        <v>208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2" t="s">
        <v>72</v>
      </c>
      <c r="B43" s="12" t="s">
        <v>34</v>
      </c>
      <c r="C43" s="12"/>
      <c r="D43" s="12"/>
      <c r="E43" s="12"/>
      <c r="F43" s="12"/>
      <c r="G43" s="13">
        <v>0</v>
      </c>
      <c r="H43" s="12">
        <v>60</v>
      </c>
      <c r="I43" s="12" t="str">
        <f>VLOOKUP(A43,[1]Sheet!$A:$I,9,0)</f>
        <v>не в матрице</v>
      </c>
      <c r="J43" s="12"/>
      <c r="K43" s="12">
        <f t="shared" si="10"/>
        <v>0</v>
      </c>
      <c r="L43" s="12"/>
      <c r="M43" s="12"/>
      <c r="N43" s="12">
        <v>400</v>
      </c>
      <c r="O43" s="12">
        <v>600</v>
      </c>
      <c r="P43" s="12">
        <f t="shared" si="1"/>
        <v>0</v>
      </c>
      <c r="Q43" s="14"/>
      <c r="R43" s="14"/>
      <c r="S43" s="12"/>
      <c r="T43" s="12" t="e">
        <f t="shared" si="2"/>
        <v>#DIV/0!</v>
      </c>
      <c r="U43" s="12" t="e">
        <f t="shared" si="3"/>
        <v>#DIV/0!</v>
      </c>
      <c r="V43" s="12">
        <v>3.0000000000000001E-3</v>
      </c>
      <c r="W43" s="12">
        <v>0</v>
      </c>
      <c r="X43" s="12">
        <v>0</v>
      </c>
      <c r="Y43" s="12">
        <v>0</v>
      </c>
      <c r="Z43" s="12">
        <v>0</v>
      </c>
      <c r="AA43" s="12"/>
      <c r="AB43" s="12">
        <f>Q43*G43</f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73</v>
      </c>
      <c r="B44" s="1" t="s">
        <v>34</v>
      </c>
      <c r="C44" s="1">
        <v>200</v>
      </c>
      <c r="D44" s="1">
        <v>408</v>
      </c>
      <c r="E44" s="1">
        <v>380</v>
      </c>
      <c r="F44" s="1">
        <v>19</v>
      </c>
      <c r="G44" s="6">
        <v>0.4</v>
      </c>
      <c r="H44" s="1">
        <v>60</v>
      </c>
      <c r="I44" s="1" t="str">
        <f>VLOOKUP(A44,[1]Sheet!$A:$I,9,0)</f>
        <v>в матрице</v>
      </c>
      <c r="J44" s="1">
        <v>450</v>
      </c>
      <c r="K44" s="1">
        <f t="shared" si="10"/>
        <v>-70</v>
      </c>
      <c r="L44" s="1"/>
      <c r="M44" s="1"/>
      <c r="N44" s="1">
        <v>202</v>
      </c>
      <c r="O44" s="1">
        <v>400</v>
      </c>
      <c r="P44" s="1">
        <f t="shared" si="1"/>
        <v>76</v>
      </c>
      <c r="Q44" s="5">
        <f>ROUND(13*P44-O44-N44-F44,0)</f>
        <v>367</v>
      </c>
      <c r="R44" s="5"/>
      <c r="S44" s="1"/>
      <c r="T44" s="1">
        <f t="shared" si="2"/>
        <v>13</v>
      </c>
      <c r="U44" s="1">
        <f t="shared" si="3"/>
        <v>8.1710526315789469</v>
      </c>
      <c r="V44" s="1">
        <v>77.2</v>
      </c>
      <c r="W44" s="1">
        <v>61</v>
      </c>
      <c r="X44" s="1">
        <v>74.599999999999994</v>
      </c>
      <c r="Y44" s="1">
        <v>24.6</v>
      </c>
      <c r="Z44" s="1">
        <v>116.6</v>
      </c>
      <c r="AA44" s="1"/>
      <c r="AB44" s="1">
        <f>Q44*G44</f>
        <v>146.80000000000001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2" t="s">
        <v>74</v>
      </c>
      <c r="B45" s="12" t="s">
        <v>34</v>
      </c>
      <c r="C45" s="12"/>
      <c r="D45" s="12"/>
      <c r="E45" s="12"/>
      <c r="F45" s="12"/>
      <c r="G45" s="13">
        <v>0</v>
      </c>
      <c r="H45" s="12">
        <v>60</v>
      </c>
      <c r="I45" s="12" t="str">
        <f>VLOOKUP(A45,[1]Sheet!$A:$I,9,0)</f>
        <v>не в матрице</v>
      </c>
      <c r="J45" s="12"/>
      <c r="K45" s="12">
        <f t="shared" si="10"/>
        <v>0</v>
      </c>
      <c r="L45" s="12"/>
      <c r="M45" s="12"/>
      <c r="N45" s="12">
        <v>400</v>
      </c>
      <c r="O45" s="12">
        <v>600</v>
      </c>
      <c r="P45" s="12">
        <f t="shared" si="1"/>
        <v>0</v>
      </c>
      <c r="Q45" s="14"/>
      <c r="R45" s="14"/>
      <c r="S45" s="12"/>
      <c r="T45" s="12" t="e">
        <f t="shared" si="2"/>
        <v>#DIV/0!</v>
      </c>
      <c r="U45" s="12" t="e">
        <f t="shared" si="3"/>
        <v>#DIV/0!</v>
      </c>
      <c r="V45" s="12">
        <v>3.0000000000000001E-3</v>
      </c>
      <c r="W45" s="12">
        <v>0</v>
      </c>
      <c r="X45" s="12">
        <v>0</v>
      </c>
      <c r="Y45" s="12">
        <v>0</v>
      </c>
      <c r="Z45" s="12">
        <v>0</v>
      </c>
      <c r="AA45" s="12"/>
      <c r="AB45" s="12">
        <f>Q45*G45</f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75</v>
      </c>
      <c r="B46" s="1" t="s">
        <v>34</v>
      </c>
      <c r="C46" s="1">
        <v>340</v>
      </c>
      <c r="D46" s="1">
        <v>96</v>
      </c>
      <c r="E46" s="1">
        <v>334</v>
      </c>
      <c r="F46" s="1"/>
      <c r="G46" s="6">
        <v>0.4</v>
      </c>
      <c r="H46" s="1">
        <v>60</v>
      </c>
      <c r="I46" s="1" t="str">
        <f>VLOOKUP(A46,[1]Sheet!$A:$I,9,0)</f>
        <v>в матрице</v>
      </c>
      <c r="J46" s="1">
        <v>356</v>
      </c>
      <c r="K46" s="1">
        <f t="shared" si="10"/>
        <v>-22</v>
      </c>
      <c r="L46" s="1"/>
      <c r="M46" s="1"/>
      <c r="N46" s="1">
        <v>153</v>
      </c>
      <c r="O46" s="1">
        <v>250</v>
      </c>
      <c r="P46" s="1">
        <f t="shared" si="1"/>
        <v>66.8</v>
      </c>
      <c r="Q46" s="5">
        <f t="shared" ref="Q46:Q47" si="12">ROUND(13*P46-O46-N46-F46,0)</f>
        <v>465</v>
      </c>
      <c r="R46" s="5"/>
      <c r="S46" s="1"/>
      <c r="T46" s="1">
        <f t="shared" si="2"/>
        <v>12.994011976047904</v>
      </c>
      <c r="U46" s="1">
        <f t="shared" si="3"/>
        <v>6.0329341317365275</v>
      </c>
      <c r="V46" s="1">
        <v>57.2</v>
      </c>
      <c r="W46" s="1">
        <v>43.4</v>
      </c>
      <c r="X46" s="1">
        <v>60.2</v>
      </c>
      <c r="Y46" s="1">
        <v>49.8</v>
      </c>
      <c r="Z46" s="1">
        <v>92</v>
      </c>
      <c r="AA46" s="1"/>
      <c r="AB46" s="1">
        <f>Q46*G46</f>
        <v>186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76</v>
      </c>
      <c r="B47" s="1" t="s">
        <v>34</v>
      </c>
      <c r="C47" s="1">
        <v>211</v>
      </c>
      <c r="D47" s="1">
        <v>192</v>
      </c>
      <c r="E47" s="1">
        <v>285</v>
      </c>
      <c r="F47" s="1"/>
      <c r="G47" s="6">
        <v>0.4</v>
      </c>
      <c r="H47" s="1">
        <v>60</v>
      </c>
      <c r="I47" s="1" t="str">
        <f>VLOOKUP(A47,[1]Sheet!$A:$I,9,0)</f>
        <v>в матрице</v>
      </c>
      <c r="J47" s="1">
        <v>443</v>
      </c>
      <c r="K47" s="1">
        <f t="shared" si="10"/>
        <v>-158</v>
      </c>
      <c r="L47" s="1"/>
      <c r="M47" s="1"/>
      <c r="N47" s="1">
        <v>266</v>
      </c>
      <c r="O47" s="1">
        <v>450</v>
      </c>
      <c r="P47" s="1">
        <f t="shared" si="1"/>
        <v>57</v>
      </c>
      <c r="Q47" s="5">
        <f t="shared" si="12"/>
        <v>25</v>
      </c>
      <c r="R47" s="5"/>
      <c r="S47" s="1"/>
      <c r="T47" s="1">
        <f t="shared" si="2"/>
        <v>13</v>
      </c>
      <c r="U47" s="1">
        <f t="shared" si="3"/>
        <v>12.56140350877193</v>
      </c>
      <c r="V47" s="1">
        <v>77.400000000000006</v>
      </c>
      <c r="W47" s="1">
        <v>64.599999999999994</v>
      </c>
      <c r="X47" s="1">
        <v>57.8</v>
      </c>
      <c r="Y47" s="1">
        <v>72.2</v>
      </c>
      <c r="Z47" s="1">
        <v>100.2</v>
      </c>
      <c r="AA47" s="1"/>
      <c r="AB47" s="1">
        <f>Q47*G47</f>
        <v>10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77</v>
      </c>
      <c r="B48" s="1" t="s">
        <v>34</v>
      </c>
      <c r="C48" s="1">
        <v>31</v>
      </c>
      <c r="D48" s="1"/>
      <c r="E48" s="1">
        <v>1</v>
      </c>
      <c r="F48" s="1"/>
      <c r="G48" s="6">
        <v>0.1</v>
      </c>
      <c r="H48" s="1" t="e">
        <v>#N/A</v>
      </c>
      <c r="I48" s="1" t="str">
        <f>VLOOKUP(A48,[1]Sheet!$A:$I,9,0)</f>
        <v>в матрице</v>
      </c>
      <c r="J48" s="1">
        <v>34</v>
      </c>
      <c r="K48" s="1">
        <f t="shared" si="10"/>
        <v>-33</v>
      </c>
      <c r="L48" s="1"/>
      <c r="M48" s="1"/>
      <c r="N48" s="1"/>
      <c r="O48" s="1"/>
      <c r="P48" s="1">
        <f t="shared" si="1"/>
        <v>0.2</v>
      </c>
      <c r="Q48" s="5">
        <v>110</v>
      </c>
      <c r="R48" s="5"/>
      <c r="S48" s="1"/>
      <c r="T48" s="1">
        <f t="shared" si="2"/>
        <v>550</v>
      </c>
      <c r="U48" s="1">
        <f t="shared" si="3"/>
        <v>0</v>
      </c>
      <c r="V48" s="1">
        <v>11.4</v>
      </c>
      <c r="W48" s="1">
        <v>0</v>
      </c>
      <c r="X48" s="1">
        <v>0</v>
      </c>
      <c r="Y48" s="1">
        <v>0</v>
      </c>
      <c r="Z48" s="1">
        <v>0</v>
      </c>
      <c r="AA48" s="1"/>
      <c r="AB48" s="1">
        <f>Q48*G48</f>
        <v>11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78</v>
      </c>
      <c r="B49" s="1" t="s">
        <v>34</v>
      </c>
      <c r="C49" s="1">
        <v>40</v>
      </c>
      <c r="D49" s="1">
        <v>42</v>
      </c>
      <c r="E49" s="1">
        <v>60</v>
      </c>
      <c r="F49" s="1"/>
      <c r="G49" s="6">
        <v>0.1</v>
      </c>
      <c r="H49" s="1">
        <v>60</v>
      </c>
      <c r="I49" s="1" t="str">
        <f>VLOOKUP(A49,[1]Sheet!$A:$I,9,0)</f>
        <v>в матрице</v>
      </c>
      <c r="J49" s="1">
        <v>67</v>
      </c>
      <c r="K49" s="1">
        <f t="shared" si="10"/>
        <v>-7</v>
      </c>
      <c r="L49" s="1"/>
      <c r="M49" s="1"/>
      <c r="N49" s="1">
        <v>52</v>
      </c>
      <c r="O49" s="1">
        <v>60</v>
      </c>
      <c r="P49" s="1">
        <f t="shared" si="1"/>
        <v>12</v>
      </c>
      <c r="Q49" s="5">
        <f t="shared" ref="Q49:Q51" si="13">ROUND(13*P49-O49-N49-F49,0)</f>
        <v>44</v>
      </c>
      <c r="R49" s="5"/>
      <c r="S49" s="1"/>
      <c r="T49" s="1">
        <f t="shared" si="2"/>
        <v>13</v>
      </c>
      <c r="U49" s="1">
        <f t="shared" si="3"/>
        <v>9.3333333333333339</v>
      </c>
      <c r="V49" s="1">
        <v>13.2</v>
      </c>
      <c r="W49" s="1">
        <v>0</v>
      </c>
      <c r="X49" s="1">
        <v>22</v>
      </c>
      <c r="Y49" s="1">
        <v>0</v>
      </c>
      <c r="Z49" s="1">
        <v>19.600000000000001</v>
      </c>
      <c r="AA49" s="1" t="s">
        <v>57</v>
      </c>
      <c r="AB49" s="1">
        <f>Q49*G49</f>
        <v>4.4000000000000004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79</v>
      </c>
      <c r="B50" s="1" t="s">
        <v>31</v>
      </c>
      <c r="C50" s="1">
        <v>246.154</v>
      </c>
      <c r="D50" s="1">
        <v>305.40499999999997</v>
      </c>
      <c r="E50" s="1">
        <v>207.988</v>
      </c>
      <c r="F50" s="1">
        <v>289.17200000000003</v>
      </c>
      <c r="G50" s="6">
        <v>1</v>
      </c>
      <c r="H50" s="1">
        <v>60</v>
      </c>
      <c r="I50" s="1" t="str">
        <f>VLOOKUP(A50,[1]Sheet!$A:$I,9,0)</f>
        <v>в матрице</v>
      </c>
      <c r="J50" s="1">
        <v>197.4</v>
      </c>
      <c r="K50" s="1">
        <f t="shared" si="10"/>
        <v>10.587999999999994</v>
      </c>
      <c r="L50" s="1"/>
      <c r="M50" s="1"/>
      <c r="N50" s="1">
        <v>50</v>
      </c>
      <c r="O50" s="1">
        <v>60</v>
      </c>
      <c r="P50" s="1">
        <f t="shared" si="1"/>
        <v>41.5976</v>
      </c>
      <c r="Q50" s="5">
        <f t="shared" si="13"/>
        <v>142</v>
      </c>
      <c r="R50" s="5"/>
      <c r="S50" s="1"/>
      <c r="T50" s="1">
        <f t="shared" si="2"/>
        <v>13.009692866896168</v>
      </c>
      <c r="U50" s="1">
        <f t="shared" si="3"/>
        <v>9.5960343865992268</v>
      </c>
      <c r="V50" s="1">
        <v>40.345599999999997</v>
      </c>
      <c r="W50" s="1">
        <v>48.539400000000001</v>
      </c>
      <c r="X50" s="1">
        <v>23.817599999999999</v>
      </c>
      <c r="Y50" s="1">
        <v>41.784399999999998</v>
      </c>
      <c r="Z50" s="1">
        <v>51.855999999999987</v>
      </c>
      <c r="AA50" s="1"/>
      <c r="AB50" s="1">
        <f>Q50*G50</f>
        <v>142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80</v>
      </c>
      <c r="B51" s="1" t="s">
        <v>31</v>
      </c>
      <c r="C51" s="1">
        <v>193.62899999999999</v>
      </c>
      <c r="D51" s="1">
        <v>256.14299999999997</v>
      </c>
      <c r="E51" s="1">
        <v>233.095</v>
      </c>
      <c r="F51" s="1">
        <v>141.62700000000001</v>
      </c>
      <c r="G51" s="6">
        <v>1</v>
      </c>
      <c r="H51" s="1">
        <v>45</v>
      </c>
      <c r="I51" s="1" t="str">
        <f>VLOOKUP(A51,[1]Sheet!$A:$I,9,0)</f>
        <v>в матрице</v>
      </c>
      <c r="J51" s="1">
        <v>232</v>
      </c>
      <c r="K51" s="1">
        <f t="shared" si="10"/>
        <v>1.0949999999999989</v>
      </c>
      <c r="L51" s="1"/>
      <c r="M51" s="1"/>
      <c r="N51" s="1">
        <v>108</v>
      </c>
      <c r="O51" s="1">
        <v>150</v>
      </c>
      <c r="P51" s="1">
        <f t="shared" si="1"/>
        <v>46.619</v>
      </c>
      <c r="Q51" s="5">
        <f t="shared" si="13"/>
        <v>206</v>
      </c>
      <c r="R51" s="5"/>
      <c r="S51" s="1"/>
      <c r="T51" s="1">
        <f t="shared" si="2"/>
        <v>12.990990797743409</v>
      </c>
      <c r="U51" s="1">
        <f t="shared" si="3"/>
        <v>8.5721915957013231</v>
      </c>
      <c r="V51" s="1">
        <v>48.416800000000002</v>
      </c>
      <c r="W51" s="1">
        <v>46.828600000000002</v>
      </c>
      <c r="X51" s="1">
        <v>46.868000000000002</v>
      </c>
      <c r="Y51" s="1">
        <v>54.933599999999998</v>
      </c>
      <c r="Z51" s="1">
        <v>55.649000000000001</v>
      </c>
      <c r="AA51" s="1"/>
      <c r="AB51" s="1">
        <f>Q51*G51</f>
        <v>206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81</v>
      </c>
      <c r="B52" s="1" t="s">
        <v>31</v>
      </c>
      <c r="C52" s="1">
        <v>39.024000000000001</v>
      </c>
      <c r="D52" s="1">
        <v>0.50900000000000001</v>
      </c>
      <c r="E52" s="1"/>
      <c r="F52" s="1"/>
      <c r="G52" s="6">
        <v>1</v>
      </c>
      <c r="H52" s="1" t="e">
        <v>#N/A</v>
      </c>
      <c r="I52" s="1" t="str">
        <f>VLOOKUP(A52,[1]Sheet!$A:$I,9,0)</f>
        <v>в матрице</v>
      </c>
      <c r="J52" s="1">
        <v>3</v>
      </c>
      <c r="K52" s="1">
        <f t="shared" si="10"/>
        <v>-3</v>
      </c>
      <c r="L52" s="1"/>
      <c r="M52" s="1"/>
      <c r="N52" s="1"/>
      <c r="O52" s="1"/>
      <c r="P52" s="1">
        <f t="shared" si="1"/>
        <v>0</v>
      </c>
      <c r="Q52" s="5">
        <v>90</v>
      </c>
      <c r="R52" s="5"/>
      <c r="S52" s="1"/>
      <c r="T52" s="1" t="e">
        <f t="shared" si="2"/>
        <v>#DIV/0!</v>
      </c>
      <c r="U52" s="1" t="e">
        <f t="shared" si="3"/>
        <v>#DIV/0!</v>
      </c>
      <c r="V52" s="1">
        <v>10.3506</v>
      </c>
      <c r="W52" s="1">
        <v>0</v>
      </c>
      <c r="X52" s="1">
        <v>0</v>
      </c>
      <c r="Y52" s="1">
        <v>0</v>
      </c>
      <c r="Z52" s="1">
        <v>0</v>
      </c>
      <c r="AA52" s="1"/>
      <c r="AB52" s="1">
        <f>Q52*G52</f>
        <v>90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82</v>
      </c>
      <c r="B53" s="1" t="s">
        <v>34</v>
      </c>
      <c r="C53" s="1">
        <v>60</v>
      </c>
      <c r="D53" s="1">
        <v>70</v>
      </c>
      <c r="E53" s="1">
        <v>58</v>
      </c>
      <c r="F53" s="1">
        <v>52</v>
      </c>
      <c r="G53" s="6">
        <v>0.1</v>
      </c>
      <c r="H53" s="1">
        <v>60</v>
      </c>
      <c r="I53" s="1" t="str">
        <f>VLOOKUP(A53,[1]Sheet!$A:$I,9,0)</f>
        <v>в матрице</v>
      </c>
      <c r="J53" s="1">
        <v>58</v>
      </c>
      <c r="K53" s="1">
        <f t="shared" si="10"/>
        <v>0</v>
      </c>
      <c r="L53" s="1"/>
      <c r="M53" s="1"/>
      <c r="N53" s="1">
        <v>50</v>
      </c>
      <c r="O53" s="1">
        <v>50</v>
      </c>
      <c r="P53" s="1">
        <f t="shared" si="1"/>
        <v>11.6</v>
      </c>
      <c r="Q53" s="5"/>
      <c r="R53" s="5"/>
      <c r="S53" s="1"/>
      <c r="T53" s="1">
        <f t="shared" si="2"/>
        <v>13.103448275862069</v>
      </c>
      <c r="U53" s="1">
        <f t="shared" si="3"/>
        <v>13.103448275862069</v>
      </c>
      <c r="V53" s="1">
        <v>23.4</v>
      </c>
      <c r="W53" s="1">
        <v>16.2</v>
      </c>
      <c r="X53" s="1">
        <v>13</v>
      </c>
      <c r="Y53" s="1">
        <v>2</v>
      </c>
      <c r="Z53" s="1">
        <v>18</v>
      </c>
      <c r="AA53" s="1" t="s">
        <v>57</v>
      </c>
      <c r="AB53" s="1">
        <f>Q53*G53</f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2" t="s">
        <v>83</v>
      </c>
      <c r="B54" s="12" t="s">
        <v>31</v>
      </c>
      <c r="C54" s="12">
        <v>87.72</v>
      </c>
      <c r="D54" s="12">
        <v>2.5499999999999998</v>
      </c>
      <c r="E54" s="12">
        <v>25.97</v>
      </c>
      <c r="F54" s="12">
        <v>52.911999999999999</v>
      </c>
      <c r="G54" s="13">
        <v>0</v>
      </c>
      <c r="H54" s="12">
        <v>45</v>
      </c>
      <c r="I54" s="15" t="s">
        <v>85</v>
      </c>
      <c r="J54" s="12">
        <v>25</v>
      </c>
      <c r="K54" s="12">
        <f t="shared" si="10"/>
        <v>0.96999999999999886</v>
      </c>
      <c r="L54" s="12"/>
      <c r="M54" s="12"/>
      <c r="N54" s="12"/>
      <c r="O54" s="12"/>
      <c r="P54" s="12">
        <f t="shared" si="1"/>
        <v>5.194</v>
      </c>
      <c r="Q54" s="14"/>
      <c r="R54" s="14"/>
      <c r="S54" s="12"/>
      <c r="T54" s="12">
        <f t="shared" si="2"/>
        <v>10.187139006546014</v>
      </c>
      <c r="U54" s="12">
        <f t="shared" si="3"/>
        <v>10.187139006546014</v>
      </c>
      <c r="V54" s="12">
        <v>6.0432000000000006</v>
      </c>
      <c r="W54" s="12">
        <v>5.2067999999999994</v>
      </c>
      <c r="X54" s="12">
        <v>1.4676</v>
      </c>
      <c r="Y54" s="12">
        <v>1.0744</v>
      </c>
      <c r="Z54" s="12">
        <v>17.8062</v>
      </c>
      <c r="AA54" s="12"/>
      <c r="AB54" s="12">
        <f>Q54*G54</f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2" t="s">
        <v>84</v>
      </c>
      <c r="B55" s="12" t="s">
        <v>34</v>
      </c>
      <c r="C55" s="12"/>
      <c r="D55" s="12">
        <v>56</v>
      </c>
      <c r="E55" s="12"/>
      <c r="F55" s="12"/>
      <c r="G55" s="13">
        <v>0</v>
      </c>
      <c r="H55" s="12" t="e">
        <v>#N/A</v>
      </c>
      <c r="I55" s="15" t="s">
        <v>85</v>
      </c>
      <c r="J55" s="12"/>
      <c r="K55" s="12">
        <f t="shared" si="10"/>
        <v>0</v>
      </c>
      <c r="L55" s="12"/>
      <c r="M55" s="12"/>
      <c r="N55" s="12"/>
      <c r="O55" s="12"/>
      <c r="P55" s="12">
        <f t="shared" si="1"/>
        <v>0</v>
      </c>
      <c r="Q55" s="14"/>
      <c r="R55" s="14"/>
      <c r="S55" s="12"/>
      <c r="T55" s="12" t="e">
        <f t="shared" si="2"/>
        <v>#DIV/0!</v>
      </c>
      <c r="U55" s="12" t="e">
        <f t="shared" si="3"/>
        <v>#DIV/0!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/>
      <c r="AB55" s="12">
        <f>Q55*G55</f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2" t="s">
        <v>86</v>
      </c>
      <c r="B56" s="12" t="s">
        <v>34</v>
      </c>
      <c r="C56" s="12">
        <v>86</v>
      </c>
      <c r="D56" s="12"/>
      <c r="E56" s="12">
        <v>53</v>
      </c>
      <c r="F56" s="12"/>
      <c r="G56" s="13">
        <v>0</v>
      </c>
      <c r="H56" s="12">
        <v>60</v>
      </c>
      <c r="I56" s="15" t="s">
        <v>85</v>
      </c>
      <c r="J56" s="12">
        <v>57</v>
      </c>
      <c r="K56" s="12">
        <f t="shared" si="10"/>
        <v>-4</v>
      </c>
      <c r="L56" s="12"/>
      <c r="M56" s="12"/>
      <c r="N56" s="12"/>
      <c r="O56" s="12"/>
      <c r="P56" s="12">
        <f t="shared" si="1"/>
        <v>10.6</v>
      </c>
      <c r="Q56" s="14"/>
      <c r="R56" s="14"/>
      <c r="S56" s="12"/>
      <c r="T56" s="12">
        <f t="shared" si="2"/>
        <v>0</v>
      </c>
      <c r="U56" s="12">
        <f t="shared" si="3"/>
        <v>0</v>
      </c>
      <c r="V56" s="12">
        <v>23</v>
      </c>
      <c r="W56" s="12">
        <v>12</v>
      </c>
      <c r="X56" s="12">
        <v>24.2</v>
      </c>
      <c r="Y56" s="12">
        <v>6.8</v>
      </c>
      <c r="Z56" s="12">
        <v>20.8</v>
      </c>
      <c r="AA56" s="12"/>
      <c r="AB56" s="12">
        <f>Q56*G56</f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87</v>
      </c>
      <c r="B57" s="1" t="s">
        <v>34</v>
      </c>
      <c r="C57" s="1">
        <v>77</v>
      </c>
      <c r="D57" s="1">
        <v>4</v>
      </c>
      <c r="E57" s="1"/>
      <c r="F57" s="1"/>
      <c r="G57" s="6">
        <v>0.35</v>
      </c>
      <c r="H57" s="1" t="e">
        <v>#N/A</v>
      </c>
      <c r="I57" s="1" t="str">
        <f>VLOOKUP(A57,[1]Sheet!$A:$I,9,0)</f>
        <v>в матрице</v>
      </c>
      <c r="J57" s="1"/>
      <c r="K57" s="1">
        <f t="shared" si="10"/>
        <v>0</v>
      </c>
      <c r="L57" s="1"/>
      <c r="M57" s="1"/>
      <c r="N57" s="1"/>
      <c r="O57" s="1"/>
      <c r="P57" s="1">
        <f t="shared" si="1"/>
        <v>0</v>
      </c>
      <c r="Q57" s="5">
        <v>180</v>
      </c>
      <c r="R57" s="5"/>
      <c r="S57" s="1"/>
      <c r="T57" s="1" t="e">
        <f t="shared" si="2"/>
        <v>#DIV/0!</v>
      </c>
      <c r="U57" s="1" t="e">
        <f t="shared" si="3"/>
        <v>#DIV/0!</v>
      </c>
      <c r="V57" s="1">
        <v>19.2</v>
      </c>
      <c r="W57" s="1">
        <v>0</v>
      </c>
      <c r="X57" s="1">
        <v>0</v>
      </c>
      <c r="Y57" s="1">
        <v>0</v>
      </c>
      <c r="Z57" s="1">
        <v>0</v>
      </c>
      <c r="AA57" s="1"/>
      <c r="AB57" s="1">
        <f>Q57*G57</f>
        <v>62.999999999999993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88</v>
      </c>
      <c r="B58" s="1" t="s">
        <v>31</v>
      </c>
      <c r="C58" s="1">
        <v>92.881</v>
      </c>
      <c r="D58" s="1">
        <v>1.0649999999999999</v>
      </c>
      <c r="E58" s="1">
        <v>50.048999999999999</v>
      </c>
      <c r="F58" s="1"/>
      <c r="G58" s="6">
        <v>1</v>
      </c>
      <c r="H58" s="1" t="e">
        <v>#N/A</v>
      </c>
      <c r="I58" s="1" t="str">
        <f>VLOOKUP(A58,[1]Sheet!$A:$I,9,0)</f>
        <v>в матрице</v>
      </c>
      <c r="J58" s="1">
        <v>73</v>
      </c>
      <c r="K58" s="1">
        <f t="shared" si="10"/>
        <v>-22.951000000000001</v>
      </c>
      <c r="L58" s="1"/>
      <c r="M58" s="1"/>
      <c r="N58" s="1"/>
      <c r="O58" s="1"/>
      <c r="P58" s="1">
        <f t="shared" si="1"/>
        <v>10.0098</v>
      </c>
      <c r="Q58" s="5">
        <f>ROUND(9*P58-O58-N58-F58,0)</f>
        <v>90</v>
      </c>
      <c r="R58" s="5"/>
      <c r="S58" s="1"/>
      <c r="T58" s="1">
        <f t="shared" si="2"/>
        <v>8.9911886351375649</v>
      </c>
      <c r="U58" s="1">
        <f t="shared" si="3"/>
        <v>0</v>
      </c>
      <c r="V58" s="1">
        <v>10.8062</v>
      </c>
      <c r="W58" s="1">
        <v>0</v>
      </c>
      <c r="X58" s="1">
        <v>0</v>
      </c>
      <c r="Y58" s="1">
        <v>0</v>
      </c>
      <c r="Z58" s="1">
        <v>0</v>
      </c>
      <c r="AA58" s="1"/>
      <c r="AB58" s="1">
        <f>Q58*G58</f>
        <v>90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89</v>
      </c>
      <c r="B59" s="1" t="s">
        <v>31</v>
      </c>
      <c r="C59" s="1">
        <v>21.843</v>
      </c>
      <c r="D59" s="1">
        <v>280.69900000000001</v>
      </c>
      <c r="E59" s="1">
        <v>200.779</v>
      </c>
      <c r="F59" s="1">
        <v>46.975000000000001</v>
      </c>
      <c r="G59" s="6">
        <v>1</v>
      </c>
      <c r="H59" s="1">
        <v>45</v>
      </c>
      <c r="I59" s="1" t="str">
        <f>VLOOKUP(A59,[1]Sheet!$A:$I,9,0)</f>
        <v>в матрице</v>
      </c>
      <c r="J59" s="1">
        <v>185.2</v>
      </c>
      <c r="K59" s="1">
        <f t="shared" si="10"/>
        <v>15.579000000000008</v>
      </c>
      <c r="L59" s="1"/>
      <c r="M59" s="1"/>
      <c r="N59" s="1">
        <v>49</v>
      </c>
      <c r="O59" s="1">
        <v>60</v>
      </c>
      <c r="P59" s="1">
        <f t="shared" si="1"/>
        <v>40.155799999999999</v>
      </c>
      <c r="Q59" s="5">
        <f t="shared" ref="Q58:Q59" si="14">ROUND(13*P59-O59-N59-F59,0)</f>
        <v>366</v>
      </c>
      <c r="R59" s="5"/>
      <c r="S59" s="1"/>
      <c r="T59" s="1">
        <f t="shared" si="2"/>
        <v>12.998744888658676</v>
      </c>
      <c r="U59" s="1">
        <f t="shared" si="3"/>
        <v>3.8842458623660838</v>
      </c>
      <c r="V59" s="1">
        <v>27.563400000000001</v>
      </c>
      <c r="W59" s="1">
        <v>30.383199999999999</v>
      </c>
      <c r="X59" s="1">
        <v>20.648399999999999</v>
      </c>
      <c r="Y59" s="1">
        <v>11.7448</v>
      </c>
      <c r="Z59" s="1">
        <v>39.159599999999998</v>
      </c>
      <c r="AA59" s="1"/>
      <c r="AB59" s="1">
        <f>Q59*G59</f>
        <v>366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90</v>
      </c>
      <c r="B60" s="1" t="s">
        <v>34</v>
      </c>
      <c r="C60" s="1">
        <v>99</v>
      </c>
      <c r="D60" s="1">
        <v>1088</v>
      </c>
      <c r="E60" s="1">
        <v>414</v>
      </c>
      <c r="F60" s="1">
        <v>433</v>
      </c>
      <c r="G60" s="6">
        <v>0.28000000000000003</v>
      </c>
      <c r="H60" s="1">
        <v>45</v>
      </c>
      <c r="I60" s="1" t="str">
        <f>VLOOKUP(A60,[1]Sheet!$A:$I,9,0)</f>
        <v>в матрице</v>
      </c>
      <c r="J60" s="1">
        <v>475</v>
      </c>
      <c r="K60" s="1">
        <f t="shared" si="10"/>
        <v>-61</v>
      </c>
      <c r="L60" s="1"/>
      <c r="M60" s="1"/>
      <c r="N60" s="1">
        <v>287</v>
      </c>
      <c r="O60" s="1">
        <v>350</v>
      </c>
      <c r="P60" s="1">
        <f t="shared" si="1"/>
        <v>82.8</v>
      </c>
      <c r="Q60" s="5"/>
      <c r="R60" s="5"/>
      <c r="S60" s="1"/>
      <c r="T60" s="1">
        <f t="shared" si="2"/>
        <v>12.922705314009661</v>
      </c>
      <c r="U60" s="1">
        <f t="shared" si="3"/>
        <v>12.922705314009661</v>
      </c>
      <c r="V60" s="1">
        <v>114.4</v>
      </c>
      <c r="W60" s="1">
        <v>122</v>
      </c>
      <c r="X60" s="1">
        <v>144</v>
      </c>
      <c r="Y60" s="1">
        <v>130.80000000000001</v>
      </c>
      <c r="Z60" s="1">
        <v>106.2</v>
      </c>
      <c r="AA60" s="1"/>
      <c r="AB60" s="1">
        <f>Q60*G60</f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91</v>
      </c>
      <c r="B61" s="1" t="s">
        <v>34</v>
      </c>
      <c r="C61" s="1">
        <v>353</v>
      </c>
      <c r="D61" s="1">
        <v>896</v>
      </c>
      <c r="E61" s="1">
        <v>587</v>
      </c>
      <c r="F61" s="1">
        <v>469</v>
      </c>
      <c r="G61" s="6">
        <v>0.35</v>
      </c>
      <c r="H61" s="1">
        <v>45</v>
      </c>
      <c r="I61" s="1" t="str">
        <f>VLOOKUP(A61,[1]Sheet!$A:$I,9,0)</f>
        <v>в матрице</v>
      </c>
      <c r="J61" s="1">
        <v>592</v>
      </c>
      <c r="K61" s="1">
        <f t="shared" si="10"/>
        <v>-5</v>
      </c>
      <c r="L61" s="1"/>
      <c r="M61" s="1"/>
      <c r="N61" s="1">
        <v>275</v>
      </c>
      <c r="O61" s="1">
        <v>300</v>
      </c>
      <c r="P61" s="1">
        <f t="shared" si="1"/>
        <v>117.4</v>
      </c>
      <c r="Q61" s="5">
        <f t="shared" ref="Q61:Q62" si="15">ROUND(13*P61-O61-N61-F61,0)</f>
        <v>482</v>
      </c>
      <c r="R61" s="5"/>
      <c r="S61" s="1"/>
      <c r="T61" s="1">
        <f t="shared" si="2"/>
        <v>12.998296422487222</v>
      </c>
      <c r="U61" s="1">
        <f t="shared" si="3"/>
        <v>8.892674616695059</v>
      </c>
      <c r="V61" s="1">
        <v>126.2</v>
      </c>
      <c r="W61" s="1">
        <v>110.2</v>
      </c>
      <c r="X61" s="1">
        <v>111.4</v>
      </c>
      <c r="Y61" s="1">
        <v>126.6</v>
      </c>
      <c r="Z61" s="1">
        <v>116.8</v>
      </c>
      <c r="AA61" s="1"/>
      <c r="AB61" s="1">
        <f>Q61*G61</f>
        <v>168.7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92</v>
      </c>
      <c r="B62" s="1" t="s">
        <v>34</v>
      </c>
      <c r="C62" s="1">
        <v>233</v>
      </c>
      <c r="D62" s="1">
        <v>1118</v>
      </c>
      <c r="E62" s="1">
        <v>539</v>
      </c>
      <c r="F62" s="1">
        <v>258</v>
      </c>
      <c r="G62" s="6">
        <v>0.28000000000000003</v>
      </c>
      <c r="H62" s="1">
        <v>45</v>
      </c>
      <c r="I62" s="1" t="str">
        <f>VLOOKUP(A62,[1]Sheet!$A:$I,9,0)</f>
        <v>в матрице</v>
      </c>
      <c r="J62" s="1">
        <v>596</v>
      </c>
      <c r="K62" s="1">
        <f t="shared" si="10"/>
        <v>-57</v>
      </c>
      <c r="L62" s="1"/>
      <c r="M62" s="1"/>
      <c r="N62" s="1">
        <v>203</v>
      </c>
      <c r="O62" s="1">
        <v>250</v>
      </c>
      <c r="P62" s="1">
        <f t="shared" si="1"/>
        <v>107.8</v>
      </c>
      <c r="Q62" s="5">
        <f t="shared" si="15"/>
        <v>690</v>
      </c>
      <c r="R62" s="5"/>
      <c r="S62" s="1"/>
      <c r="T62" s="1">
        <f t="shared" si="2"/>
        <v>12.996289424860853</v>
      </c>
      <c r="U62" s="1">
        <f t="shared" si="3"/>
        <v>6.595547309833024</v>
      </c>
      <c r="V62" s="1">
        <v>96</v>
      </c>
      <c r="W62" s="1">
        <v>107.4</v>
      </c>
      <c r="X62" s="1">
        <v>123.4</v>
      </c>
      <c r="Y62" s="1">
        <v>65</v>
      </c>
      <c r="Z62" s="1">
        <v>110.2</v>
      </c>
      <c r="AA62" s="1"/>
      <c r="AB62" s="1">
        <f>Q62*G62</f>
        <v>193.20000000000002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2" t="s">
        <v>93</v>
      </c>
      <c r="B63" s="12" t="s">
        <v>34</v>
      </c>
      <c r="C63" s="12"/>
      <c r="D63" s="12">
        <v>56</v>
      </c>
      <c r="E63" s="12"/>
      <c r="F63" s="12"/>
      <c r="G63" s="13">
        <v>0</v>
      </c>
      <c r="H63" s="12" t="e">
        <v>#N/A</v>
      </c>
      <c r="I63" s="15" t="s">
        <v>85</v>
      </c>
      <c r="J63" s="12"/>
      <c r="K63" s="12">
        <f t="shared" si="10"/>
        <v>0</v>
      </c>
      <c r="L63" s="12"/>
      <c r="M63" s="12"/>
      <c r="N63" s="12"/>
      <c r="O63" s="12"/>
      <c r="P63" s="12">
        <f t="shared" si="1"/>
        <v>0</v>
      </c>
      <c r="Q63" s="14"/>
      <c r="R63" s="14"/>
      <c r="S63" s="12"/>
      <c r="T63" s="12" t="e">
        <f t="shared" si="2"/>
        <v>#DIV/0!</v>
      </c>
      <c r="U63" s="12" t="e">
        <f t="shared" si="3"/>
        <v>#DIV/0!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/>
      <c r="AB63" s="12">
        <f>Q63*G63</f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94</v>
      </c>
      <c r="B64" s="1" t="s">
        <v>34</v>
      </c>
      <c r="C64" s="1">
        <v>402</v>
      </c>
      <c r="D64" s="1">
        <v>1147</v>
      </c>
      <c r="E64" s="1">
        <v>661</v>
      </c>
      <c r="F64" s="1">
        <v>425</v>
      </c>
      <c r="G64" s="6">
        <v>0.35</v>
      </c>
      <c r="H64" s="1">
        <v>45</v>
      </c>
      <c r="I64" s="1" t="str">
        <f>VLOOKUP(A64,[1]Sheet!$A:$I,9,0)</f>
        <v>в матрице</v>
      </c>
      <c r="J64" s="1">
        <v>669</v>
      </c>
      <c r="K64" s="1">
        <f t="shared" ref="K64:K95" si="16">E64-J64</f>
        <v>-8</v>
      </c>
      <c r="L64" s="1"/>
      <c r="M64" s="1"/>
      <c r="N64" s="1">
        <v>264</v>
      </c>
      <c r="O64" s="1">
        <v>350</v>
      </c>
      <c r="P64" s="1">
        <f t="shared" si="1"/>
        <v>132.19999999999999</v>
      </c>
      <c r="Q64" s="5">
        <f t="shared" ref="Q64:Q67" si="17">ROUND(13*P64-O64-N64-F64,0)</f>
        <v>680</v>
      </c>
      <c r="R64" s="5"/>
      <c r="S64" s="1"/>
      <c r="T64" s="1">
        <f t="shared" si="2"/>
        <v>13.003025718608171</v>
      </c>
      <c r="U64" s="1">
        <f t="shared" si="3"/>
        <v>7.8593040847201214</v>
      </c>
      <c r="V64" s="1">
        <v>130.19999999999999</v>
      </c>
      <c r="W64" s="1">
        <v>132.19999999999999</v>
      </c>
      <c r="X64" s="1">
        <v>152</v>
      </c>
      <c r="Y64" s="1">
        <v>134.6</v>
      </c>
      <c r="Z64" s="1">
        <v>152.80000000000001</v>
      </c>
      <c r="AA64" s="1"/>
      <c r="AB64" s="1">
        <f>Q64*G64</f>
        <v>237.99999999999997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95</v>
      </c>
      <c r="B65" s="1" t="s">
        <v>34</v>
      </c>
      <c r="C65" s="1">
        <v>318</v>
      </c>
      <c r="D65" s="1">
        <v>241</v>
      </c>
      <c r="E65" s="1">
        <v>204</v>
      </c>
      <c r="F65" s="1"/>
      <c r="G65" s="6">
        <v>0.28000000000000003</v>
      </c>
      <c r="H65" s="1">
        <v>45</v>
      </c>
      <c r="I65" s="1" t="str">
        <f>VLOOKUP(A65,[1]Sheet!$A:$I,9,0)</f>
        <v>в матрице</v>
      </c>
      <c r="J65" s="1">
        <v>253</v>
      </c>
      <c r="K65" s="1">
        <f t="shared" si="16"/>
        <v>-49</v>
      </c>
      <c r="L65" s="1"/>
      <c r="M65" s="1"/>
      <c r="N65" s="1"/>
      <c r="O65" s="1"/>
      <c r="P65" s="1">
        <f t="shared" ref="P65:P108" si="18">E65/5</f>
        <v>40.799999999999997</v>
      </c>
      <c r="Q65" s="5">
        <f>ROUND(9*P65-O65-N65-F65,0)</f>
        <v>367</v>
      </c>
      <c r="R65" s="5"/>
      <c r="S65" s="1"/>
      <c r="T65" s="1">
        <f t="shared" ref="T65:T101" si="19">(F65+N65+O65+Q65)/P65</f>
        <v>8.9950980392156872</v>
      </c>
      <c r="U65" s="1">
        <f t="shared" ref="U65:U101" si="20">(F65+N65+O65)/P65</f>
        <v>0</v>
      </c>
      <c r="V65" s="1">
        <v>46.8</v>
      </c>
      <c r="W65" s="1">
        <v>-2.4</v>
      </c>
      <c r="X65" s="1">
        <v>67.8</v>
      </c>
      <c r="Y65" s="1">
        <v>33.799999999999997</v>
      </c>
      <c r="Z65" s="1">
        <v>51.6</v>
      </c>
      <c r="AA65" s="1"/>
      <c r="AB65" s="1">
        <f>Q65*G65</f>
        <v>102.76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96</v>
      </c>
      <c r="B66" s="1" t="s">
        <v>34</v>
      </c>
      <c r="C66" s="1">
        <v>703</v>
      </c>
      <c r="D66" s="1">
        <v>656</v>
      </c>
      <c r="E66" s="1">
        <v>671</v>
      </c>
      <c r="F66" s="1">
        <v>425</v>
      </c>
      <c r="G66" s="6">
        <v>0.35</v>
      </c>
      <c r="H66" s="1">
        <v>45</v>
      </c>
      <c r="I66" s="1" t="str">
        <f>VLOOKUP(A66,[1]Sheet!$A:$I,9,0)</f>
        <v>в матрице</v>
      </c>
      <c r="J66" s="1">
        <v>665</v>
      </c>
      <c r="K66" s="1">
        <f t="shared" si="16"/>
        <v>6</v>
      </c>
      <c r="L66" s="1"/>
      <c r="M66" s="1"/>
      <c r="N66" s="1">
        <v>170</v>
      </c>
      <c r="O66" s="1">
        <v>230</v>
      </c>
      <c r="P66" s="1">
        <f t="shared" si="18"/>
        <v>134.19999999999999</v>
      </c>
      <c r="Q66" s="5">
        <f t="shared" si="17"/>
        <v>920</v>
      </c>
      <c r="R66" s="5"/>
      <c r="S66" s="1"/>
      <c r="T66" s="1">
        <f t="shared" si="19"/>
        <v>13.002980625931446</v>
      </c>
      <c r="U66" s="1">
        <f t="shared" si="20"/>
        <v>6.1475409836065582</v>
      </c>
      <c r="V66" s="1">
        <v>99.8</v>
      </c>
      <c r="W66" s="1">
        <v>122.4</v>
      </c>
      <c r="X66" s="1">
        <v>150</v>
      </c>
      <c r="Y66" s="1">
        <v>83.2</v>
      </c>
      <c r="Z66" s="1">
        <v>133.4</v>
      </c>
      <c r="AA66" s="1"/>
      <c r="AB66" s="1">
        <f>Q66*G66</f>
        <v>322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97</v>
      </c>
      <c r="B67" s="1" t="s">
        <v>34</v>
      </c>
      <c r="C67" s="1">
        <v>115</v>
      </c>
      <c r="D67" s="1">
        <v>54</v>
      </c>
      <c r="E67" s="1">
        <v>59</v>
      </c>
      <c r="F67" s="1"/>
      <c r="G67" s="6">
        <v>0.28000000000000003</v>
      </c>
      <c r="H67" s="1">
        <v>45</v>
      </c>
      <c r="I67" s="1" t="str">
        <f>VLOOKUP(A67,[1]Sheet!$A:$I,9,0)</f>
        <v>в матрице</v>
      </c>
      <c r="J67" s="1">
        <v>94</v>
      </c>
      <c r="K67" s="1">
        <f t="shared" si="16"/>
        <v>-35</v>
      </c>
      <c r="L67" s="1"/>
      <c r="M67" s="1"/>
      <c r="N67" s="1"/>
      <c r="O67" s="1"/>
      <c r="P67" s="1">
        <f t="shared" si="18"/>
        <v>11.8</v>
      </c>
      <c r="Q67" s="5">
        <f>ROUND(9*P67-O67-N67-F67,0)</f>
        <v>106</v>
      </c>
      <c r="R67" s="5"/>
      <c r="S67" s="1"/>
      <c r="T67" s="1">
        <f t="shared" si="19"/>
        <v>8.9830508474576263</v>
      </c>
      <c r="U67" s="1">
        <f t="shared" si="20"/>
        <v>0</v>
      </c>
      <c r="V67" s="1">
        <v>47.8</v>
      </c>
      <c r="W67" s="1">
        <v>15.2</v>
      </c>
      <c r="X67" s="1">
        <v>38</v>
      </c>
      <c r="Y67" s="1">
        <v>40</v>
      </c>
      <c r="Z67" s="1">
        <v>27.4</v>
      </c>
      <c r="AA67" s="1"/>
      <c r="AB67" s="1">
        <f>Q67*G67</f>
        <v>29.680000000000003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98</v>
      </c>
      <c r="B68" s="1" t="s">
        <v>34</v>
      </c>
      <c r="C68" s="1">
        <v>44</v>
      </c>
      <c r="D68" s="1"/>
      <c r="E68" s="1"/>
      <c r="F68" s="1"/>
      <c r="G68" s="6">
        <v>0.41</v>
      </c>
      <c r="H68" s="1" t="e">
        <v>#N/A</v>
      </c>
      <c r="I68" s="1" t="str">
        <f>VLOOKUP(A68,[1]Sheet!$A:$I,9,0)</f>
        <v>в матрице</v>
      </c>
      <c r="J68" s="1"/>
      <c r="K68" s="1">
        <f t="shared" si="16"/>
        <v>0</v>
      </c>
      <c r="L68" s="1"/>
      <c r="M68" s="1"/>
      <c r="N68" s="1"/>
      <c r="O68" s="1"/>
      <c r="P68" s="1">
        <f t="shared" si="18"/>
        <v>0</v>
      </c>
      <c r="Q68" s="5">
        <v>160</v>
      </c>
      <c r="R68" s="5"/>
      <c r="S68" s="1"/>
      <c r="T68" s="1" t="e">
        <f t="shared" si="19"/>
        <v>#DIV/0!</v>
      </c>
      <c r="U68" s="1" t="e">
        <f t="shared" si="20"/>
        <v>#DIV/0!</v>
      </c>
      <c r="V68" s="1">
        <v>17.600000000000001</v>
      </c>
      <c r="W68" s="1">
        <v>0</v>
      </c>
      <c r="X68" s="1">
        <v>0</v>
      </c>
      <c r="Y68" s="1">
        <v>0</v>
      </c>
      <c r="Z68" s="1">
        <v>0</v>
      </c>
      <c r="AA68" s="1"/>
      <c r="AB68" s="1">
        <f>Q68*G68</f>
        <v>65.599999999999994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99</v>
      </c>
      <c r="B69" s="1" t="s">
        <v>34</v>
      </c>
      <c r="C69" s="1">
        <v>129</v>
      </c>
      <c r="D69" s="1">
        <v>2</v>
      </c>
      <c r="E69" s="1">
        <v>75</v>
      </c>
      <c r="F69" s="1"/>
      <c r="G69" s="6">
        <v>0.5</v>
      </c>
      <c r="H69" s="1">
        <v>45</v>
      </c>
      <c r="I69" s="1" t="str">
        <f>VLOOKUP(A69,[1]Sheet!$A:$I,9,0)</f>
        <v>в матрице</v>
      </c>
      <c r="J69" s="1">
        <v>90</v>
      </c>
      <c r="K69" s="1">
        <f t="shared" si="16"/>
        <v>-15</v>
      </c>
      <c r="L69" s="1"/>
      <c r="M69" s="1"/>
      <c r="N69" s="1">
        <v>84</v>
      </c>
      <c r="O69" s="1">
        <v>100</v>
      </c>
      <c r="P69" s="1">
        <f t="shared" si="18"/>
        <v>15</v>
      </c>
      <c r="Q69" s="5">
        <f t="shared" ref="Q69:Q70" si="21">ROUND(13*P69-O69-N69-F69,0)</f>
        <v>11</v>
      </c>
      <c r="R69" s="5"/>
      <c r="S69" s="1"/>
      <c r="T69" s="1">
        <f t="shared" si="19"/>
        <v>13</v>
      </c>
      <c r="U69" s="1">
        <f t="shared" si="20"/>
        <v>12.266666666666667</v>
      </c>
      <c r="V69" s="1">
        <v>21.6</v>
      </c>
      <c r="W69" s="1">
        <v>11</v>
      </c>
      <c r="X69" s="1">
        <v>16.2</v>
      </c>
      <c r="Y69" s="1">
        <v>1.4</v>
      </c>
      <c r="Z69" s="1">
        <v>29.2</v>
      </c>
      <c r="AA69" s="1"/>
      <c r="AB69" s="1">
        <f>Q69*G69</f>
        <v>5.5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100</v>
      </c>
      <c r="B70" s="1" t="s">
        <v>34</v>
      </c>
      <c r="C70" s="1">
        <v>309</v>
      </c>
      <c r="D70" s="1">
        <v>1100</v>
      </c>
      <c r="E70" s="1">
        <v>859</v>
      </c>
      <c r="F70" s="1">
        <v>156</v>
      </c>
      <c r="G70" s="6">
        <v>0.41</v>
      </c>
      <c r="H70" s="1">
        <v>45</v>
      </c>
      <c r="I70" s="1" t="str">
        <f>VLOOKUP(A70,[1]Sheet!$A:$I,9,0)</f>
        <v>в матрице</v>
      </c>
      <c r="J70" s="1">
        <v>907</v>
      </c>
      <c r="K70" s="1">
        <f t="shared" si="16"/>
        <v>-48</v>
      </c>
      <c r="L70" s="1"/>
      <c r="M70" s="1"/>
      <c r="N70" s="1">
        <v>391</v>
      </c>
      <c r="O70" s="1">
        <v>550</v>
      </c>
      <c r="P70" s="1">
        <f t="shared" si="18"/>
        <v>171.8</v>
      </c>
      <c r="Q70" s="5">
        <f t="shared" si="21"/>
        <v>1136</v>
      </c>
      <c r="R70" s="5"/>
      <c r="S70" s="1"/>
      <c r="T70" s="1">
        <f t="shared" si="19"/>
        <v>12.997671711292199</v>
      </c>
      <c r="U70" s="1">
        <f t="shared" si="20"/>
        <v>6.3853317811408612</v>
      </c>
      <c r="V70" s="1">
        <v>160.6</v>
      </c>
      <c r="W70" s="1">
        <v>125.6</v>
      </c>
      <c r="X70" s="1">
        <v>114.2</v>
      </c>
      <c r="Y70" s="1">
        <v>149.19999999999999</v>
      </c>
      <c r="Z70" s="1">
        <v>180.8</v>
      </c>
      <c r="AA70" s="1"/>
      <c r="AB70" s="1">
        <f>Q70*G70</f>
        <v>465.76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101</v>
      </c>
      <c r="B71" s="1" t="s">
        <v>34</v>
      </c>
      <c r="C71" s="1">
        <v>44</v>
      </c>
      <c r="D71" s="1">
        <v>1</v>
      </c>
      <c r="E71" s="1">
        <v>1</v>
      </c>
      <c r="F71" s="1"/>
      <c r="G71" s="6">
        <v>0.41</v>
      </c>
      <c r="H71" s="1">
        <v>45</v>
      </c>
      <c r="I71" s="1" t="str">
        <f>VLOOKUP(A71,[1]Sheet!$A:$I,9,0)</f>
        <v>в матрице</v>
      </c>
      <c r="J71" s="1">
        <v>52</v>
      </c>
      <c r="K71" s="1">
        <f t="shared" si="16"/>
        <v>-51</v>
      </c>
      <c r="L71" s="1"/>
      <c r="M71" s="1"/>
      <c r="N71" s="1">
        <v>160</v>
      </c>
      <c r="O71" s="1">
        <v>250</v>
      </c>
      <c r="P71" s="1">
        <f t="shared" si="18"/>
        <v>0.2</v>
      </c>
      <c r="Q71" s="5"/>
      <c r="R71" s="5"/>
      <c r="S71" s="1"/>
      <c r="T71" s="1">
        <f t="shared" si="19"/>
        <v>2050</v>
      </c>
      <c r="U71" s="1">
        <f t="shared" si="20"/>
        <v>2050</v>
      </c>
      <c r="V71" s="1">
        <v>45.6</v>
      </c>
      <c r="W71" s="1">
        <v>25</v>
      </c>
      <c r="X71" s="1">
        <v>35.6</v>
      </c>
      <c r="Y71" s="1">
        <v>0</v>
      </c>
      <c r="Z71" s="1">
        <v>21.2</v>
      </c>
      <c r="AA71" s="1" t="s">
        <v>57</v>
      </c>
      <c r="AB71" s="1">
        <f>Q71*G71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2" t="s">
        <v>102</v>
      </c>
      <c r="B72" s="12" t="s">
        <v>34</v>
      </c>
      <c r="C72" s="12">
        <v>142</v>
      </c>
      <c r="D72" s="12">
        <v>3</v>
      </c>
      <c r="E72" s="12">
        <v>60</v>
      </c>
      <c r="F72" s="12">
        <v>67</v>
      </c>
      <c r="G72" s="13">
        <v>0</v>
      </c>
      <c r="H72" s="12">
        <v>45</v>
      </c>
      <c r="I72" s="12" t="str">
        <f>VLOOKUP(A72,[1]Sheet!$A:$I,9,0)</f>
        <v>не в матрице</v>
      </c>
      <c r="J72" s="12">
        <v>60</v>
      </c>
      <c r="K72" s="12">
        <f t="shared" si="16"/>
        <v>0</v>
      </c>
      <c r="L72" s="12"/>
      <c r="M72" s="12"/>
      <c r="N72" s="12"/>
      <c r="O72" s="12"/>
      <c r="P72" s="12">
        <f t="shared" si="18"/>
        <v>12</v>
      </c>
      <c r="Q72" s="14"/>
      <c r="R72" s="14"/>
      <c r="S72" s="12"/>
      <c r="T72" s="12">
        <f t="shared" si="19"/>
        <v>5.583333333333333</v>
      </c>
      <c r="U72" s="12">
        <f t="shared" si="20"/>
        <v>5.583333333333333</v>
      </c>
      <c r="V72" s="12">
        <v>12.8</v>
      </c>
      <c r="W72" s="12">
        <v>17.2</v>
      </c>
      <c r="X72" s="12">
        <v>14.8</v>
      </c>
      <c r="Y72" s="12">
        <v>19</v>
      </c>
      <c r="Z72" s="12">
        <v>45.8</v>
      </c>
      <c r="AA72" s="12"/>
      <c r="AB72" s="12">
        <f>Q72*G72</f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103</v>
      </c>
      <c r="B73" s="1" t="s">
        <v>34</v>
      </c>
      <c r="C73" s="1">
        <v>92</v>
      </c>
      <c r="D73" s="1">
        <v>1</v>
      </c>
      <c r="E73" s="1">
        <v>9</v>
      </c>
      <c r="F73" s="1"/>
      <c r="G73" s="6">
        <v>0.4</v>
      </c>
      <c r="H73" s="1">
        <v>60</v>
      </c>
      <c r="I73" s="1" t="str">
        <f>VLOOKUP(A73,[1]Sheet!$A:$I,9,0)</f>
        <v>в матрице</v>
      </c>
      <c r="J73" s="1">
        <v>118</v>
      </c>
      <c r="K73" s="1">
        <f t="shared" si="16"/>
        <v>-109</v>
      </c>
      <c r="L73" s="1"/>
      <c r="M73" s="1"/>
      <c r="N73" s="1"/>
      <c r="O73" s="1"/>
      <c r="P73" s="1">
        <f t="shared" si="18"/>
        <v>1.8</v>
      </c>
      <c r="Q73" s="5">
        <f>ROUND(9*P73-O73-N73-F73,0)</f>
        <v>16</v>
      </c>
      <c r="R73" s="5"/>
      <c r="S73" s="1"/>
      <c r="T73" s="1">
        <f t="shared" si="19"/>
        <v>8.8888888888888893</v>
      </c>
      <c r="U73" s="1">
        <f t="shared" si="20"/>
        <v>0</v>
      </c>
      <c r="V73" s="1">
        <v>39.200000000000003</v>
      </c>
      <c r="W73" s="1">
        <v>23.4</v>
      </c>
      <c r="X73" s="1">
        <v>37</v>
      </c>
      <c r="Y73" s="1">
        <v>0</v>
      </c>
      <c r="Z73" s="1">
        <v>18</v>
      </c>
      <c r="AA73" s="1"/>
      <c r="AB73" s="1">
        <f>Q73*G73</f>
        <v>6.4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104</v>
      </c>
      <c r="B74" s="1" t="s">
        <v>31</v>
      </c>
      <c r="C74" s="1">
        <v>85.875</v>
      </c>
      <c r="D74" s="1">
        <v>230.66</v>
      </c>
      <c r="E74" s="1">
        <v>212.55699999999999</v>
      </c>
      <c r="F74" s="1">
        <v>40.018999999999998</v>
      </c>
      <c r="G74" s="6">
        <v>1</v>
      </c>
      <c r="H74" s="1">
        <v>60</v>
      </c>
      <c r="I74" s="1" t="str">
        <f>VLOOKUP(A74,[1]Sheet!$A:$I,9,0)</f>
        <v>в матрице</v>
      </c>
      <c r="J74" s="1">
        <v>200.2</v>
      </c>
      <c r="K74" s="1">
        <f t="shared" si="16"/>
        <v>12.356999999999999</v>
      </c>
      <c r="L74" s="1"/>
      <c r="M74" s="1"/>
      <c r="N74" s="1">
        <v>64</v>
      </c>
      <c r="O74" s="1">
        <v>70</v>
      </c>
      <c r="P74" s="1">
        <f t="shared" si="18"/>
        <v>42.511399999999995</v>
      </c>
      <c r="Q74" s="5">
        <f t="shared" ref="Q73:Q74" si="22">ROUND(13*P74-O74-N74-F74,0)</f>
        <v>379</v>
      </c>
      <c r="R74" s="5"/>
      <c r="S74" s="1"/>
      <c r="T74" s="1">
        <f t="shared" si="19"/>
        <v>13.008722366235881</v>
      </c>
      <c r="U74" s="1">
        <f t="shared" si="20"/>
        <v>4.0934666936398241</v>
      </c>
      <c r="V74" s="1">
        <v>29.594799999999999</v>
      </c>
      <c r="W74" s="1">
        <v>33.026599999999988</v>
      </c>
      <c r="X74" s="1">
        <v>50.136800000000001</v>
      </c>
      <c r="Y74" s="1">
        <v>46.953200000000002</v>
      </c>
      <c r="Z74" s="1">
        <v>46.402200000000001</v>
      </c>
      <c r="AA74" s="1"/>
      <c r="AB74" s="1">
        <f>Q74*G74</f>
        <v>379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1" t="s">
        <v>105</v>
      </c>
      <c r="B75" s="10" t="s">
        <v>31</v>
      </c>
      <c r="C75" s="1"/>
      <c r="D75" s="1"/>
      <c r="E75" s="1"/>
      <c r="F75" s="1"/>
      <c r="G75" s="6">
        <v>1</v>
      </c>
      <c r="H75" s="1" t="e">
        <v>#N/A</v>
      </c>
      <c r="I75" s="1" t="str">
        <f>VLOOKUP(A75,[1]Sheet!$A:$I,9,0)</f>
        <v>в матрице</v>
      </c>
      <c r="J75" s="1"/>
      <c r="K75" s="1">
        <f t="shared" si="16"/>
        <v>0</v>
      </c>
      <c r="L75" s="1"/>
      <c r="M75" s="1"/>
      <c r="N75" s="1">
        <v>0</v>
      </c>
      <c r="O75" s="1"/>
      <c r="P75" s="1">
        <f t="shared" si="18"/>
        <v>0</v>
      </c>
      <c r="Q75" s="5">
        <v>20</v>
      </c>
      <c r="R75" s="5"/>
      <c r="S75" s="1"/>
      <c r="T75" s="1" t="e">
        <f t="shared" si="19"/>
        <v>#DIV/0!</v>
      </c>
      <c r="U75" s="1" t="e">
        <f t="shared" si="20"/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/>
      <c r="AB75" s="1">
        <f>Q75*G75</f>
        <v>20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106</v>
      </c>
      <c r="B76" s="10" t="s">
        <v>31</v>
      </c>
      <c r="C76" s="1"/>
      <c r="D76" s="1"/>
      <c r="E76" s="1"/>
      <c r="F76" s="1"/>
      <c r="G76" s="6">
        <v>1</v>
      </c>
      <c r="H76" s="1" t="e">
        <v>#N/A</v>
      </c>
      <c r="I76" s="1" t="str">
        <f>VLOOKUP(A76,[1]Sheet!$A:$I,9,0)</f>
        <v>в матрице</v>
      </c>
      <c r="J76" s="1"/>
      <c r="K76" s="1">
        <f t="shared" si="16"/>
        <v>0</v>
      </c>
      <c r="L76" s="1"/>
      <c r="M76" s="1"/>
      <c r="N76" s="1">
        <v>0</v>
      </c>
      <c r="O76" s="1"/>
      <c r="P76" s="1">
        <f t="shared" si="18"/>
        <v>0</v>
      </c>
      <c r="Q76" s="5">
        <v>20</v>
      </c>
      <c r="R76" s="5"/>
      <c r="S76" s="1"/>
      <c r="T76" s="1" t="e">
        <f t="shared" si="19"/>
        <v>#DIV/0!</v>
      </c>
      <c r="U76" s="1" t="e">
        <f t="shared" si="20"/>
        <v>#DIV/0!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/>
      <c r="AB76" s="1">
        <f>Q76*G76</f>
        <v>20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107</v>
      </c>
      <c r="B77" s="10" t="s">
        <v>31</v>
      </c>
      <c r="C77" s="1"/>
      <c r="D77" s="1"/>
      <c r="E77" s="1"/>
      <c r="F77" s="1"/>
      <c r="G77" s="6">
        <v>1</v>
      </c>
      <c r="H77" s="1" t="e">
        <v>#N/A</v>
      </c>
      <c r="I77" s="1" t="str">
        <f>VLOOKUP(A77,[1]Sheet!$A:$I,9,0)</f>
        <v>в матрице</v>
      </c>
      <c r="J77" s="1"/>
      <c r="K77" s="1">
        <f t="shared" si="16"/>
        <v>0</v>
      </c>
      <c r="L77" s="1"/>
      <c r="M77" s="1"/>
      <c r="N77" s="1">
        <v>0</v>
      </c>
      <c r="O77" s="1"/>
      <c r="P77" s="1">
        <f t="shared" si="18"/>
        <v>0</v>
      </c>
      <c r="Q77" s="5">
        <v>20</v>
      </c>
      <c r="R77" s="5"/>
      <c r="S77" s="1"/>
      <c r="T77" s="1" t="e">
        <f t="shared" si="19"/>
        <v>#DIV/0!</v>
      </c>
      <c r="U77" s="1" t="e">
        <f t="shared" si="20"/>
        <v>#DIV/0!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/>
      <c r="AB77" s="1">
        <f>Q77*G77</f>
        <v>20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108</v>
      </c>
      <c r="B78" s="1" t="s">
        <v>31</v>
      </c>
      <c r="C78" s="1">
        <v>142.80600000000001</v>
      </c>
      <c r="D78" s="1">
        <v>3.4000000000000002E-2</v>
      </c>
      <c r="E78" s="1">
        <v>75.393000000000001</v>
      </c>
      <c r="F78" s="1">
        <v>47.103999999999999</v>
      </c>
      <c r="G78" s="6">
        <v>1</v>
      </c>
      <c r="H78" s="1" t="e">
        <v>#N/A</v>
      </c>
      <c r="I78" s="1" t="str">
        <f>VLOOKUP(A78,[1]Sheet!$A:$I,9,0)</f>
        <v>в матрице</v>
      </c>
      <c r="J78" s="1">
        <v>72.400000000000006</v>
      </c>
      <c r="K78" s="1">
        <f t="shared" si="16"/>
        <v>2.992999999999995</v>
      </c>
      <c r="L78" s="1"/>
      <c r="M78" s="1"/>
      <c r="N78" s="1">
        <v>25</v>
      </c>
      <c r="O78" s="1"/>
      <c r="P78" s="1">
        <f t="shared" si="18"/>
        <v>15.0786</v>
      </c>
      <c r="Q78" s="5">
        <f t="shared" ref="Q78:Q79" si="23">ROUND(13*P78-O78-N78-F78,0)</f>
        <v>124</v>
      </c>
      <c r="R78" s="5"/>
      <c r="S78" s="1"/>
      <c r="T78" s="1">
        <f t="shared" si="19"/>
        <v>13.005451434483307</v>
      </c>
      <c r="U78" s="1">
        <f t="shared" si="20"/>
        <v>4.7818763015134031</v>
      </c>
      <c r="V78" s="1">
        <v>11.337</v>
      </c>
      <c r="W78" s="1">
        <v>6.4903999999999993</v>
      </c>
      <c r="X78" s="1">
        <v>0.27439999999999998</v>
      </c>
      <c r="Y78" s="1">
        <v>0</v>
      </c>
      <c r="Z78" s="1">
        <v>0</v>
      </c>
      <c r="AA78" s="1" t="s">
        <v>57</v>
      </c>
      <c r="AB78" s="1">
        <f>Q78*G78</f>
        <v>124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109</v>
      </c>
      <c r="B79" s="1" t="s">
        <v>34</v>
      </c>
      <c r="C79" s="1">
        <v>265</v>
      </c>
      <c r="D79" s="1">
        <v>240</v>
      </c>
      <c r="E79" s="1">
        <v>84</v>
      </c>
      <c r="F79" s="1">
        <v>178</v>
      </c>
      <c r="G79" s="6">
        <v>0.28000000000000003</v>
      </c>
      <c r="H79" s="1">
        <v>45</v>
      </c>
      <c r="I79" s="1" t="str">
        <f>VLOOKUP(A79,[1]Sheet!$A:$I,9,0)</f>
        <v>в матрице</v>
      </c>
      <c r="J79" s="1">
        <v>86</v>
      </c>
      <c r="K79" s="1">
        <f t="shared" si="16"/>
        <v>-2</v>
      </c>
      <c r="L79" s="1"/>
      <c r="M79" s="1"/>
      <c r="N79" s="1">
        <v>0</v>
      </c>
      <c r="O79" s="1"/>
      <c r="P79" s="1">
        <f t="shared" si="18"/>
        <v>16.8</v>
      </c>
      <c r="Q79" s="5">
        <f t="shared" si="23"/>
        <v>40</v>
      </c>
      <c r="R79" s="5"/>
      <c r="S79" s="1"/>
      <c r="T79" s="1">
        <f t="shared" si="19"/>
        <v>12.976190476190476</v>
      </c>
      <c r="U79" s="1">
        <f t="shared" si="20"/>
        <v>10.595238095238095</v>
      </c>
      <c r="V79" s="1">
        <v>2</v>
      </c>
      <c r="W79" s="1">
        <v>0</v>
      </c>
      <c r="X79" s="1">
        <v>0.27439999999999998</v>
      </c>
      <c r="Y79" s="1">
        <v>0</v>
      </c>
      <c r="Z79" s="1">
        <v>0</v>
      </c>
      <c r="AA79" s="1" t="s">
        <v>110</v>
      </c>
      <c r="AB79" s="1">
        <f>Q79*G79</f>
        <v>11.200000000000001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111</v>
      </c>
      <c r="B80" s="1" t="s">
        <v>34</v>
      </c>
      <c r="C80" s="1">
        <v>57</v>
      </c>
      <c r="D80" s="1">
        <v>72</v>
      </c>
      <c r="E80" s="1">
        <v>72</v>
      </c>
      <c r="F80" s="1"/>
      <c r="G80" s="6">
        <v>0.35</v>
      </c>
      <c r="H80" s="1">
        <v>45</v>
      </c>
      <c r="I80" s="1" t="str">
        <f>VLOOKUP(A80,[1]Sheet!$A:$I,9,0)</f>
        <v>в матрице</v>
      </c>
      <c r="J80" s="1">
        <v>80</v>
      </c>
      <c r="K80" s="1">
        <f t="shared" si="16"/>
        <v>-8</v>
      </c>
      <c r="L80" s="1"/>
      <c r="M80" s="1"/>
      <c r="N80" s="1">
        <v>123</v>
      </c>
      <c r="O80" s="1">
        <v>150</v>
      </c>
      <c r="P80" s="1">
        <f t="shared" si="18"/>
        <v>14.4</v>
      </c>
      <c r="Q80" s="5"/>
      <c r="R80" s="5"/>
      <c r="S80" s="1"/>
      <c r="T80" s="1">
        <f t="shared" si="19"/>
        <v>18.958333333333332</v>
      </c>
      <c r="U80" s="1">
        <f t="shared" si="20"/>
        <v>18.958333333333332</v>
      </c>
      <c r="V80" s="1">
        <v>31.4</v>
      </c>
      <c r="W80" s="1">
        <v>26</v>
      </c>
      <c r="X80" s="1">
        <v>30.2</v>
      </c>
      <c r="Y80" s="1">
        <v>0</v>
      </c>
      <c r="Z80" s="1">
        <v>19.2</v>
      </c>
      <c r="AA80" s="1" t="s">
        <v>57</v>
      </c>
      <c r="AB80" s="1">
        <f>Q80*G80</f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112</v>
      </c>
      <c r="B81" s="1" t="s">
        <v>34</v>
      </c>
      <c r="C81" s="1">
        <v>88</v>
      </c>
      <c r="D81" s="1">
        <v>50</v>
      </c>
      <c r="E81" s="1">
        <v>50</v>
      </c>
      <c r="F81" s="1"/>
      <c r="G81" s="6">
        <v>0.4</v>
      </c>
      <c r="H81" s="1">
        <v>45</v>
      </c>
      <c r="I81" s="1" t="str">
        <f>VLOOKUP(A81,[1]Sheet!$A:$I,9,0)</f>
        <v>в матрице</v>
      </c>
      <c r="J81" s="1">
        <v>105</v>
      </c>
      <c r="K81" s="1">
        <f t="shared" si="16"/>
        <v>-55</v>
      </c>
      <c r="L81" s="1"/>
      <c r="M81" s="1"/>
      <c r="N81" s="1">
        <v>200</v>
      </c>
      <c r="O81" s="1">
        <v>250</v>
      </c>
      <c r="P81" s="1">
        <f t="shared" si="18"/>
        <v>10</v>
      </c>
      <c r="Q81" s="5"/>
      <c r="R81" s="5"/>
      <c r="S81" s="1"/>
      <c r="T81" s="1">
        <f t="shared" si="19"/>
        <v>45</v>
      </c>
      <c r="U81" s="1">
        <f t="shared" si="20"/>
        <v>45</v>
      </c>
      <c r="V81" s="1">
        <v>50</v>
      </c>
      <c r="W81" s="1">
        <v>20</v>
      </c>
      <c r="X81" s="1">
        <v>46.8</v>
      </c>
      <c r="Y81" s="1">
        <v>0</v>
      </c>
      <c r="Z81" s="1">
        <v>20</v>
      </c>
      <c r="AA81" s="1" t="s">
        <v>57</v>
      </c>
      <c r="AB81" s="1">
        <f>Q81*G81</f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113</v>
      </c>
      <c r="B82" s="1" t="s">
        <v>34</v>
      </c>
      <c r="C82" s="1">
        <v>163</v>
      </c>
      <c r="D82" s="1"/>
      <c r="E82" s="1">
        <v>43</v>
      </c>
      <c r="F82" s="1">
        <v>84</v>
      </c>
      <c r="G82" s="6">
        <v>0.16</v>
      </c>
      <c r="H82" s="1">
        <v>30</v>
      </c>
      <c r="I82" s="1" t="str">
        <f>VLOOKUP(A82,[1]Sheet!$A:$I,9,0)</f>
        <v>в матрице</v>
      </c>
      <c r="J82" s="1">
        <v>59</v>
      </c>
      <c r="K82" s="1">
        <f t="shared" si="16"/>
        <v>-16</v>
      </c>
      <c r="L82" s="1"/>
      <c r="M82" s="1"/>
      <c r="N82" s="1">
        <v>0</v>
      </c>
      <c r="O82" s="1"/>
      <c r="P82" s="1">
        <f t="shared" si="18"/>
        <v>8.6</v>
      </c>
      <c r="Q82" s="5">
        <f>ROUND(12*P82-O82-N82-F82,0)</f>
        <v>19</v>
      </c>
      <c r="R82" s="5"/>
      <c r="S82" s="1"/>
      <c r="T82" s="1">
        <f t="shared" si="19"/>
        <v>11.976744186046512</v>
      </c>
      <c r="U82" s="1">
        <f t="shared" si="20"/>
        <v>9.7674418604651159</v>
      </c>
      <c r="V82" s="1">
        <v>14.4</v>
      </c>
      <c r="W82" s="1">
        <v>15.2</v>
      </c>
      <c r="X82" s="1">
        <v>13</v>
      </c>
      <c r="Y82" s="1">
        <v>0</v>
      </c>
      <c r="Z82" s="1">
        <v>18.600000000000001</v>
      </c>
      <c r="AA82" s="1" t="s">
        <v>57</v>
      </c>
      <c r="AB82" s="1">
        <f>Q82*G82</f>
        <v>3.04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114</v>
      </c>
      <c r="B83" s="1" t="s">
        <v>31</v>
      </c>
      <c r="C83" s="1"/>
      <c r="D83" s="1">
        <v>68.001999999999995</v>
      </c>
      <c r="E83" s="1">
        <v>47.924999999999997</v>
      </c>
      <c r="F83" s="1">
        <v>20.077000000000002</v>
      </c>
      <c r="G83" s="6">
        <v>1</v>
      </c>
      <c r="H83" s="1">
        <v>45</v>
      </c>
      <c r="I83" s="1" t="str">
        <f>VLOOKUP(A83,[1]Sheet!$A:$I,9,0)</f>
        <v>в матрице</v>
      </c>
      <c r="J83" s="1">
        <v>42.8</v>
      </c>
      <c r="K83" s="1">
        <f t="shared" si="16"/>
        <v>5.125</v>
      </c>
      <c r="L83" s="1"/>
      <c r="M83" s="1"/>
      <c r="N83" s="1">
        <v>0</v>
      </c>
      <c r="O83" s="1"/>
      <c r="P83" s="1">
        <f t="shared" si="18"/>
        <v>9.5849999999999991</v>
      </c>
      <c r="Q83" s="5">
        <f>ROUND(11*P83-O83-N83-F83,0)</f>
        <v>85</v>
      </c>
      <c r="R83" s="5"/>
      <c r="S83" s="1"/>
      <c r="T83" s="1">
        <f t="shared" si="19"/>
        <v>10.96264997391758</v>
      </c>
      <c r="U83" s="1">
        <f t="shared" si="20"/>
        <v>2.0946270213875851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 t="s">
        <v>57</v>
      </c>
      <c r="AB83" s="1">
        <f>Q83*G83</f>
        <v>85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115</v>
      </c>
      <c r="B84" s="1" t="s">
        <v>34</v>
      </c>
      <c r="C84" s="1"/>
      <c r="D84" s="1">
        <v>240</v>
      </c>
      <c r="E84" s="1">
        <v>80</v>
      </c>
      <c r="F84" s="1">
        <v>160</v>
      </c>
      <c r="G84" s="6">
        <v>0.33</v>
      </c>
      <c r="H84" s="1">
        <v>45</v>
      </c>
      <c r="I84" s="1" t="str">
        <f>VLOOKUP(A84,[1]Sheet!$A:$I,9,0)</f>
        <v>в матрице</v>
      </c>
      <c r="J84" s="1">
        <v>83</v>
      </c>
      <c r="K84" s="1">
        <f t="shared" si="16"/>
        <v>-3</v>
      </c>
      <c r="L84" s="1"/>
      <c r="M84" s="1"/>
      <c r="N84" s="1">
        <v>0</v>
      </c>
      <c r="O84" s="1"/>
      <c r="P84" s="1">
        <f t="shared" si="18"/>
        <v>16</v>
      </c>
      <c r="Q84" s="5">
        <f t="shared" ref="Q82:Q84" si="24">ROUND(13*P84-O84-N84-F84,0)</f>
        <v>48</v>
      </c>
      <c r="R84" s="5"/>
      <c r="S84" s="1"/>
      <c r="T84" s="1">
        <f t="shared" si="19"/>
        <v>13</v>
      </c>
      <c r="U84" s="1">
        <f t="shared" si="20"/>
        <v>10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 t="s">
        <v>57</v>
      </c>
      <c r="AB84" s="1">
        <f>Q84*G84</f>
        <v>15.84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1" t="s">
        <v>116</v>
      </c>
      <c r="B85" s="1" t="s">
        <v>31</v>
      </c>
      <c r="C85" s="1"/>
      <c r="D85" s="1"/>
      <c r="E85" s="1"/>
      <c r="F85" s="1"/>
      <c r="G85" s="6">
        <v>1</v>
      </c>
      <c r="H85" s="1">
        <v>45</v>
      </c>
      <c r="I85" s="1" t="str">
        <f>VLOOKUP(A85,[1]Sheet!$A:$I,9,0)</f>
        <v>в матрице</v>
      </c>
      <c r="J85" s="1"/>
      <c r="K85" s="1">
        <f t="shared" si="16"/>
        <v>0</v>
      </c>
      <c r="L85" s="1"/>
      <c r="M85" s="1"/>
      <c r="N85" s="1">
        <v>0</v>
      </c>
      <c r="O85" s="1"/>
      <c r="P85" s="1">
        <f t="shared" si="18"/>
        <v>0</v>
      </c>
      <c r="Q85" s="5">
        <v>20</v>
      </c>
      <c r="R85" s="5"/>
      <c r="S85" s="1"/>
      <c r="T85" s="1" t="e">
        <f t="shared" si="19"/>
        <v>#DIV/0!</v>
      </c>
      <c r="U85" s="1" t="e">
        <f t="shared" si="20"/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 t="s">
        <v>117</v>
      </c>
      <c r="AB85" s="1">
        <f>Q85*G85</f>
        <v>20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1" t="s">
        <v>118</v>
      </c>
      <c r="B86" s="1" t="s">
        <v>34</v>
      </c>
      <c r="C86" s="1"/>
      <c r="D86" s="1">
        <v>80</v>
      </c>
      <c r="E86" s="1">
        <v>79</v>
      </c>
      <c r="F86" s="1"/>
      <c r="G86" s="6">
        <v>0.33</v>
      </c>
      <c r="H86" s="1">
        <v>45</v>
      </c>
      <c r="I86" s="1" t="str">
        <f>VLOOKUP(A86,[1]Sheet!$A:$I,9,0)</f>
        <v>в матрице</v>
      </c>
      <c r="J86" s="1">
        <v>103</v>
      </c>
      <c r="K86" s="1">
        <f t="shared" si="16"/>
        <v>-24</v>
      </c>
      <c r="L86" s="1"/>
      <c r="M86" s="1"/>
      <c r="N86" s="1">
        <v>0</v>
      </c>
      <c r="O86" s="1"/>
      <c r="P86" s="1">
        <f t="shared" si="18"/>
        <v>15.8</v>
      </c>
      <c r="Q86" s="5">
        <f t="shared" ref="Q86:Q87" si="25">ROUND(9*P86-O86-N86-F86,0)</f>
        <v>142</v>
      </c>
      <c r="R86" s="5"/>
      <c r="S86" s="1"/>
      <c r="T86" s="1">
        <f t="shared" si="19"/>
        <v>8.9873417721518987</v>
      </c>
      <c r="U86" s="1">
        <f t="shared" si="20"/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 t="s">
        <v>57</v>
      </c>
      <c r="AB86" s="1">
        <f>Q86*G86</f>
        <v>46.86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1" t="s">
        <v>119</v>
      </c>
      <c r="B87" s="1" t="s">
        <v>31</v>
      </c>
      <c r="C87" s="1"/>
      <c r="D87" s="1">
        <v>93.347999999999999</v>
      </c>
      <c r="E87" s="1">
        <v>90.738</v>
      </c>
      <c r="F87" s="1">
        <v>2.61</v>
      </c>
      <c r="G87" s="6">
        <v>1</v>
      </c>
      <c r="H87" s="1">
        <v>45</v>
      </c>
      <c r="I87" s="1" t="str">
        <f>VLOOKUP(A87,[1]Sheet!$A:$I,9,0)</f>
        <v>в матрице</v>
      </c>
      <c r="J87" s="1">
        <v>81.3</v>
      </c>
      <c r="K87" s="1">
        <f t="shared" si="16"/>
        <v>9.4380000000000024</v>
      </c>
      <c r="L87" s="1"/>
      <c r="M87" s="1"/>
      <c r="N87" s="1">
        <v>0</v>
      </c>
      <c r="O87" s="1"/>
      <c r="P87" s="1">
        <f t="shared" si="18"/>
        <v>18.147600000000001</v>
      </c>
      <c r="Q87" s="5">
        <f t="shared" si="25"/>
        <v>161</v>
      </c>
      <c r="R87" s="5"/>
      <c r="S87" s="1"/>
      <c r="T87" s="1">
        <f t="shared" si="19"/>
        <v>9.0155172033767563</v>
      </c>
      <c r="U87" s="1">
        <f t="shared" si="20"/>
        <v>0.14382067050188455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 t="s">
        <v>57</v>
      </c>
      <c r="AB87" s="1">
        <f>Q87*G87</f>
        <v>161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1" t="s">
        <v>120</v>
      </c>
      <c r="B88" s="1" t="s">
        <v>34</v>
      </c>
      <c r="C88" s="1"/>
      <c r="D88" s="1">
        <v>248</v>
      </c>
      <c r="E88" s="1">
        <v>91</v>
      </c>
      <c r="F88" s="1">
        <v>157</v>
      </c>
      <c r="G88" s="6">
        <v>0.33</v>
      </c>
      <c r="H88" s="1">
        <v>45</v>
      </c>
      <c r="I88" s="1" t="str">
        <f>VLOOKUP(A88,[1]Sheet!$A:$I,9,0)</f>
        <v>в матрице</v>
      </c>
      <c r="J88" s="1">
        <v>93</v>
      </c>
      <c r="K88" s="1">
        <f t="shared" si="16"/>
        <v>-2</v>
      </c>
      <c r="L88" s="1"/>
      <c r="M88" s="1"/>
      <c r="N88" s="1">
        <v>0</v>
      </c>
      <c r="O88" s="1"/>
      <c r="P88" s="1">
        <f t="shared" si="18"/>
        <v>18.2</v>
      </c>
      <c r="Q88" s="5">
        <f t="shared" ref="Q86:Q88" si="26">ROUND(13*P88-O88-N88-F88,0)</f>
        <v>80</v>
      </c>
      <c r="R88" s="5"/>
      <c r="S88" s="1"/>
      <c r="T88" s="1">
        <f t="shared" si="19"/>
        <v>13.021978021978022</v>
      </c>
      <c r="U88" s="1">
        <f t="shared" si="20"/>
        <v>8.6263736263736259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 t="s">
        <v>57</v>
      </c>
      <c r="AB88" s="1">
        <f>Q88*G88</f>
        <v>26.400000000000002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121</v>
      </c>
      <c r="B89" s="1" t="s">
        <v>31</v>
      </c>
      <c r="C89" s="1"/>
      <c r="D89" s="1">
        <v>145.31200000000001</v>
      </c>
      <c r="E89" s="1">
        <v>40.465000000000003</v>
      </c>
      <c r="F89" s="1">
        <v>104.84699999999999</v>
      </c>
      <c r="G89" s="6">
        <v>1</v>
      </c>
      <c r="H89" s="1">
        <v>45</v>
      </c>
      <c r="I89" s="1" t="str">
        <f>VLOOKUP(A89,[1]Sheet!$A:$I,9,0)</f>
        <v>в матрице</v>
      </c>
      <c r="J89" s="1">
        <v>36.5</v>
      </c>
      <c r="K89" s="1">
        <f t="shared" si="16"/>
        <v>3.9650000000000034</v>
      </c>
      <c r="L89" s="1"/>
      <c r="M89" s="1"/>
      <c r="N89" s="1">
        <v>0</v>
      </c>
      <c r="O89" s="1"/>
      <c r="P89" s="1">
        <f t="shared" si="18"/>
        <v>8.093</v>
      </c>
      <c r="Q89" s="5"/>
      <c r="R89" s="5"/>
      <c r="S89" s="1"/>
      <c r="T89" s="1">
        <f t="shared" si="19"/>
        <v>12.955269986408005</v>
      </c>
      <c r="U89" s="1">
        <f t="shared" si="20"/>
        <v>12.955269986408005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 t="s">
        <v>57</v>
      </c>
      <c r="AB89" s="1">
        <f>Q89*G89</f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122</v>
      </c>
      <c r="B90" s="1" t="s">
        <v>34</v>
      </c>
      <c r="C90" s="1"/>
      <c r="D90" s="1">
        <v>192</v>
      </c>
      <c r="E90" s="1">
        <v>95</v>
      </c>
      <c r="F90" s="1">
        <v>97</v>
      </c>
      <c r="G90" s="6">
        <v>0.66</v>
      </c>
      <c r="H90" s="1">
        <v>45</v>
      </c>
      <c r="I90" s="1" t="str">
        <f>VLOOKUP(A90,[1]Sheet!$A:$I,9,0)</f>
        <v>в матрице</v>
      </c>
      <c r="J90" s="1">
        <v>100.8</v>
      </c>
      <c r="K90" s="1">
        <f t="shared" si="16"/>
        <v>-5.7999999999999972</v>
      </c>
      <c r="L90" s="1"/>
      <c r="M90" s="1"/>
      <c r="N90" s="1">
        <v>0</v>
      </c>
      <c r="O90" s="1"/>
      <c r="P90" s="1">
        <f t="shared" si="18"/>
        <v>19</v>
      </c>
      <c r="Q90" s="5">
        <f t="shared" ref="Q90:Q91" si="27">ROUND(13*P90-O90-N90-F90,0)</f>
        <v>150</v>
      </c>
      <c r="R90" s="5"/>
      <c r="S90" s="1"/>
      <c r="T90" s="1">
        <f t="shared" si="19"/>
        <v>13</v>
      </c>
      <c r="U90" s="1">
        <f t="shared" si="20"/>
        <v>5.1052631578947372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 t="s">
        <v>57</v>
      </c>
      <c r="AB90" s="1">
        <f>Q90*G90</f>
        <v>99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1" t="s">
        <v>123</v>
      </c>
      <c r="B91" s="1" t="s">
        <v>34</v>
      </c>
      <c r="C91" s="1"/>
      <c r="D91" s="1">
        <v>304</v>
      </c>
      <c r="E91" s="1">
        <v>93</v>
      </c>
      <c r="F91" s="1">
        <v>211</v>
      </c>
      <c r="G91" s="6">
        <v>0.66</v>
      </c>
      <c r="H91" s="1">
        <v>45</v>
      </c>
      <c r="I91" s="1" t="str">
        <f>VLOOKUP(A91,[1]Sheet!$A:$I,9,0)</f>
        <v>в матрице</v>
      </c>
      <c r="J91" s="1">
        <v>95.7</v>
      </c>
      <c r="K91" s="1">
        <f t="shared" si="16"/>
        <v>-2.7000000000000028</v>
      </c>
      <c r="L91" s="1"/>
      <c r="M91" s="1"/>
      <c r="N91" s="1">
        <v>0</v>
      </c>
      <c r="O91" s="1"/>
      <c r="P91" s="1">
        <f t="shared" si="18"/>
        <v>18.600000000000001</v>
      </c>
      <c r="Q91" s="5">
        <f t="shared" si="27"/>
        <v>31</v>
      </c>
      <c r="R91" s="5"/>
      <c r="S91" s="1"/>
      <c r="T91" s="1">
        <f t="shared" si="19"/>
        <v>13.010752688172042</v>
      </c>
      <c r="U91" s="1">
        <f t="shared" si="20"/>
        <v>11.344086021505376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 t="s">
        <v>57</v>
      </c>
      <c r="AB91" s="1">
        <f>Q91*G91</f>
        <v>20.46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1" t="s">
        <v>124</v>
      </c>
      <c r="B92" s="1" t="s">
        <v>34</v>
      </c>
      <c r="C92" s="1"/>
      <c r="D92" s="1"/>
      <c r="E92" s="1"/>
      <c r="F92" s="1"/>
      <c r="G92" s="6">
        <v>0.66</v>
      </c>
      <c r="H92" s="1">
        <v>45</v>
      </c>
      <c r="I92" s="1" t="str">
        <f>VLOOKUP(A92,[1]Sheet!$A:$I,9,0)</f>
        <v>в матрице</v>
      </c>
      <c r="J92" s="1"/>
      <c r="K92" s="1">
        <f t="shared" si="16"/>
        <v>0</v>
      </c>
      <c r="L92" s="1"/>
      <c r="M92" s="1"/>
      <c r="N92" s="1">
        <v>0</v>
      </c>
      <c r="O92" s="1"/>
      <c r="P92" s="1">
        <f t="shared" si="18"/>
        <v>0</v>
      </c>
      <c r="Q92" s="5">
        <v>50</v>
      </c>
      <c r="R92" s="5"/>
      <c r="S92" s="1"/>
      <c r="T92" s="1" t="e">
        <f t="shared" si="19"/>
        <v>#DIV/0!</v>
      </c>
      <c r="U92" s="1" t="e">
        <f t="shared" si="20"/>
        <v>#DIV/0!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 t="s">
        <v>117</v>
      </c>
      <c r="AB92" s="1">
        <f>Q92*G92</f>
        <v>33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1" t="s">
        <v>125</v>
      </c>
      <c r="B93" s="1" t="s">
        <v>34</v>
      </c>
      <c r="C93" s="1"/>
      <c r="D93" s="1">
        <v>304</v>
      </c>
      <c r="E93" s="1">
        <v>102</v>
      </c>
      <c r="F93" s="1">
        <v>202</v>
      </c>
      <c r="G93" s="6">
        <v>0.33</v>
      </c>
      <c r="H93" s="1">
        <v>45</v>
      </c>
      <c r="I93" s="1" t="str">
        <f>VLOOKUP(A93,[1]Sheet!$A:$I,9,0)</f>
        <v>в матрице</v>
      </c>
      <c r="J93" s="1">
        <v>104</v>
      </c>
      <c r="K93" s="1">
        <f t="shared" si="16"/>
        <v>-2</v>
      </c>
      <c r="L93" s="1"/>
      <c r="M93" s="1"/>
      <c r="N93" s="1">
        <v>0</v>
      </c>
      <c r="O93" s="1"/>
      <c r="P93" s="1">
        <f t="shared" si="18"/>
        <v>20.399999999999999</v>
      </c>
      <c r="Q93" s="5">
        <f t="shared" ref="Q93:Q94" si="28">ROUND(13*P93-O93-N93-F93,0)</f>
        <v>63</v>
      </c>
      <c r="R93" s="5"/>
      <c r="S93" s="1"/>
      <c r="T93" s="1">
        <f t="shared" si="19"/>
        <v>12.990196078431373</v>
      </c>
      <c r="U93" s="1">
        <f t="shared" si="20"/>
        <v>9.9019607843137258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 t="s">
        <v>57</v>
      </c>
      <c r="AB93" s="1">
        <f>Q93*G93</f>
        <v>20.790000000000003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126</v>
      </c>
      <c r="B94" s="1" t="s">
        <v>34</v>
      </c>
      <c r="C94" s="1"/>
      <c r="D94" s="1">
        <v>170</v>
      </c>
      <c r="E94" s="1">
        <v>167</v>
      </c>
      <c r="F94" s="1"/>
      <c r="G94" s="6">
        <v>0.36</v>
      </c>
      <c r="H94" s="1" t="e">
        <v>#N/A</v>
      </c>
      <c r="I94" s="1" t="str">
        <f>VLOOKUP(A94,[1]Sheet!$A:$I,9,0)</f>
        <v>в матрице</v>
      </c>
      <c r="J94" s="1">
        <v>255</v>
      </c>
      <c r="K94" s="1">
        <f t="shared" si="16"/>
        <v>-88</v>
      </c>
      <c r="L94" s="1"/>
      <c r="M94" s="1"/>
      <c r="N94" s="1">
        <v>70</v>
      </c>
      <c r="O94" s="1">
        <v>80</v>
      </c>
      <c r="P94" s="1">
        <f t="shared" si="18"/>
        <v>33.4</v>
      </c>
      <c r="Q94" s="5">
        <f t="shared" si="28"/>
        <v>284</v>
      </c>
      <c r="R94" s="5"/>
      <c r="S94" s="1"/>
      <c r="T94" s="1">
        <f t="shared" si="19"/>
        <v>12.994011976047904</v>
      </c>
      <c r="U94" s="1">
        <f t="shared" si="20"/>
        <v>4.4910179640718564</v>
      </c>
      <c r="V94" s="1">
        <v>24.8</v>
      </c>
      <c r="W94" s="1">
        <v>28.6</v>
      </c>
      <c r="X94" s="1">
        <v>9.6</v>
      </c>
      <c r="Y94" s="1">
        <v>0</v>
      </c>
      <c r="Z94" s="1">
        <v>0</v>
      </c>
      <c r="AA94" s="1" t="s">
        <v>57</v>
      </c>
      <c r="AB94" s="1">
        <f>Q94*G94</f>
        <v>102.24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127</v>
      </c>
      <c r="B95" s="1" t="s">
        <v>34</v>
      </c>
      <c r="C95" s="1">
        <v>316</v>
      </c>
      <c r="D95" s="1"/>
      <c r="E95" s="1">
        <v>115</v>
      </c>
      <c r="F95" s="1">
        <v>112</v>
      </c>
      <c r="G95" s="6">
        <v>0.15</v>
      </c>
      <c r="H95" s="1">
        <v>60</v>
      </c>
      <c r="I95" s="1" t="str">
        <f>VLOOKUP(A95,[1]Sheet!$A:$I,9,0)</f>
        <v>в матрице</v>
      </c>
      <c r="J95" s="1">
        <v>98</v>
      </c>
      <c r="K95" s="1">
        <f t="shared" si="16"/>
        <v>17</v>
      </c>
      <c r="L95" s="1"/>
      <c r="M95" s="1"/>
      <c r="N95" s="1">
        <v>138</v>
      </c>
      <c r="O95" s="1">
        <v>150</v>
      </c>
      <c r="P95" s="1">
        <f t="shared" si="18"/>
        <v>23</v>
      </c>
      <c r="Q95" s="5"/>
      <c r="R95" s="5"/>
      <c r="S95" s="1"/>
      <c r="T95" s="1">
        <f t="shared" si="19"/>
        <v>17.391304347826086</v>
      </c>
      <c r="U95" s="1">
        <f t="shared" si="20"/>
        <v>17.391304347826086</v>
      </c>
      <c r="V95" s="1">
        <v>39.6</v>
      </c>
      <c r="W95" s="1">
        <v>25.2</v>
      </c>
      <c r="X95" s="1">
        <v>13.4</v>
      </c>
      <c r="Y95" s="1">
        <v>0</v>
      </c>
      <c r="Z95" s="1">
        <v>0</v>
      </c>
      <c r="AA95" s="1" t="s">
        <v>128</v>
      </c>
      <c r="AB95" s="1">
        <f>Q95*G95</f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129</v>
      </c>
      <c r="B96" s="1" t="s">
        <v>34</v>
      </c>
      <c r="C96" s="1">
        <v>315</v>
      </c>
      <c r="D96" s="1"/>
      <c r="E96" s="1">
        <v>131</v>
      </c>
      <c r="F96" s="1">
        <v>119</v>
      </c>
      <c r="G96" s="6">
        <v>0.15</v>
      </c>
      <c r="H96" s="1">
        <v>60</v>
      </c>
      <c r="I96" s="1" t="str">
        <f>VLOOKUP(A96,[1]Sheet!$A:$I,9,0)</f>
        <v>в матрице</v>
      </c>
      <c r="J96" s="1">
        <v>106</v>
      </c>
      <c r="K96" s="1">
        <f t="shared" ref="K96:K101" si="29">E96-J96</f>
        <v>25</v>
      </c>
      <c r="L96" s="1"/>
      <c r="M96" s="1"/>
      <c r="N96" s="1">
        <v>77</v>
      </c>
      <c r="O96" s="1"/>
      <c r="P96" s="1">
        <f t="shared" si="18"/>
        <v>26.2</v>
      </c>
      <c r="Q96" s="5">
        <f t="shared" ref="Q96:Q97" si="30">ROUND(13*P96-O96-N96-F96,0)</f>
        <v>145</v>
      </c>
      <c r="R96" s="5"/>
      <c r="S96" s="1"/>
      <c r="T96" s="1">
        <f t="shared" si="19"/>
        <v>13.01526717557252</v>
      </c>
      <c r="U96" s="1">
        <f t="shared" si="20"/>
        <v>7.4809160305343516</v>
      </c>
      <c r="V96" s="1">
        <v>25.2</v>
      </c>
      <c r="W96" s="1">
        <v>20.8</v>
      </c>
      <c r="X96" s="1">
        <v>13.4</v>
      </c>
      <c r="Y96" s="1">
        <v>0</v>
      </c>
      <c r="Z96" s="1">
        <v>0</v>
      </c>
      <c r="AA96" s="1" t="s">
        <v>128</v>
      </c>
      <c r="AB96" s="1">
        <f>Q96*G96</f>
        <v>21.75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130</v>
      </c>
      <c r="B97" s="1" t="s">
        <v>34</v>
      </c>
      <c r="C97" s="1">
        <v>278</v>
      </c>
      <c r="D97" s="1"/>
      <c r="E97" s="1">
        <v>141</v>
      </c>
      <c r="F97" s="1">
        <v>56</v>
      </c>
      <c r="G97" s="6">
        <v>0.15</v>
      </c>
      <c r="H97" s="1">
        <v>60</v>
      </c>
      <c r="I97" s="1" t="str">
        <f>VLOOKUP(A97,[1]Sheet!$A:$I,9,0)</f>
        <v>в матрице</v>
      </c>
      <c r="J97" s="1">
        <v>115</v>
      </c>
      <c r="K97" s="1">
        <f t="shared" si="29"/>
        <v>26</v>
      </c>
      <c r="L97" s="1"/>
      <c r="M97" s="1"/>
      <c r="N97" s="1">
        <v>102</v>
      </c>
      <c r="O97" s="1">
        <v>120</v>
      </c>
      <c r="P97" s="1">
        <f t="shared" si="18"/>
        <v>28.2</v>
      </c>
      <c r="Q97" s="5">
        <f t="shared" si="30"/>
        <v>89</v>
      </c>
      <c r="R97" s="5"/>
      <c r="S97" s="1"/>
      <c r="T97" s="1">
        <f t="shared" si="19"/>
        <v>13.01418439716312</v>
      </c>
      <c r="U97" s="1">
        <f t="shared" si="20"/>
        <v>9.8581560283687946</v>
      </c>
      <c r="V97" s="1">
        <v>32.6</v>
      </c>
      <c r="W97" s="1">
        <v>21</v>
      </c>
      <c r="X97" s="1">
        <v>15.8</v>
      </c>
      <c r="Y97" s="1">
        <v>0</v>
      </c>
      <c r="Z97" s="1">
        <v>0</v>
      </c>
      <c r="AA97" s="1" t="s">
        <v>128</v>
      </c>
      <c r="AB97" s="1">
        <f>Q97*G97</f>
        <v>13.35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2" t="s">
        <v>131</v>
      </c>
      <c r="B98" s="12" t="s">
        <v>31</v>
      </c>
      <c r="C98" s="12"/>
      <c r="D98" s="12">
        <v>1.3580000000000001</v>
      </c>
      <c r="E98" s="12">
        <v>1.3580000000000001</v>
      </c>
      <c r="F98" s="12"/>
      <c r="G98" s="13">
        <v>0</v>
      </c>
      <c r="H98" s="12" t="e">
        <v>#N/A</v>
      </c>
      <c r="I98" s="15" t="s">
        <v>135</v>
      </c>
      <c r="J98" s="12">
        <v>1</v>
      </c>
      <c r="K98" s="12">
        <f t="shared" si="29"/>
        <v>0.3580000000000001</v>
      </c>
      <c r="L98" s="12"/>
      <c r="M98" s="12"/>
      <c r="N98" s="12"/>
      <c r="O98" s="12"/>
      <c r="P98" s="12">
        <f t="shared" si="18"/>
        <v>0.27160000000000001</v>
      </c>
      <c r="Q98" s="14"/>
      <c r="R98" s="14"/>
      <c r="S98" s="12"/>
      <c r="T98" s="12">
        <f t="shared" si="19"/>
        <v>0</v>
      </c>
      <c r="U98" s="12">
        <f t="shared" si="20"/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/>
      <c r="AB98" s="12">
        <f>Q98*G98</f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2" t="s">
        <v>132</v>
      </c>
      <c r="B99" s="12" t="s">
        <v>34</v>
      </c>
      <c r="C99" s="12"/>
      <c r="D99" s="12">
        <v>2</v>
      </c>
      <c r="E99" s="12">
        <v>2</v>
      </c>
      <c r="F99" s="12"/>
      <c r="G99" s="13">
        <v>0</v>
      </c>
      <c r="H99" s="12" t="e">
        <v>#N/A</v>
      </c>
      <c r="I99" s="12" t="str">
        <f>VLOOKUP(A99,[1]Sheet!$A:$I,9,0)</f>
        <v>бонус</v>
      </c>
      <c r="J99" s="12">
        <v>2</v>
      </c>
      <c r="K99" s="12">
        <f t="shared" si="29"/>
        <v>0</v>
      </c>
      <c r="L99" s="12"/>
      <c r="M99" s="12"/>
      <c r="N99" s="12"/>
      <c r="O99" s="12"/>
      <c r="P99" s="12">
        <f t="shared" si="18"/>
        <v>0.4</v>
      </c>
      <c r="Q99" s="14"/>
      <c r="R99" s="14"/>
      <c r="S99" s="12"/>
      <c r="T99" s="12">
        <f t="shared" si="19"/>
        <v>0</v>
      </c>
      <c r="U99" s="12">
        <f t="shared" si="20"/>
        <v>0</v>
      </c>
      <c r="V99" s="12">
        <v>0.6</v>
      </c>
      <c r="W99" s="12">
        <v>0.2</v>
      </c>
      <c r="X99" s="12">
        <v>0.8</v>
      </c>
      <c r="Y99" s="12">
        <v>0</v>
      </c>
      <c r="Z99" s="12">
        <v>0</v>
      </c>
      <c r="AA99" s="12"/>
      <c r="AB99" s="12">
        <f>Q99*G99</f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2" t="s">
        <v>133</v>
      </c>
      <c r="B100" s="12" t="s">
        <v>34</v>
      </c>
      <c r="C100" s="12"/>
      <c r="D100" s="12">
        <v>146</v>
      </c>
      <c r="E100" s="12">
        <v>129</v>
      </c>
      <c r="F100" s="12"/>
      <c r="G100" s="13">
        <v>0</v>
      </c>
      <c r="H100" s="12" t="e">
        <v>#N/A</v>
      </c>
      <c r="I100" s="12" t="str">
        <f>VLOOKUP(A100,[1]Sheet!$A:$I,9,0)</f>
        <v>бонус</v>
      </c>
      <c r="J100" s="12">
        <v>134</v>
      </c>
      <c r="K100" s="12">
        <f t="shared" si="29"/>
        <v>-5</v>
      </c>
      <c r="L100" s="12"/>
      <c r="M100" s="12"/>
      <c r="N100" s="12"/>
      <c r="O100" s="12"/>
      <c r="P100" s="12">
        <f t="shared" si="18"/>
        <v>25.8</v>
      </c>
      <c r="Q100" s="14"/>
      <c r="R100" s="14"/>
      <c r="S100" s="12"/>
      <c r="T100" s="12">
        <f t="shared" si="19"/>
        <v>0</v>
      </c>
      <c r="U100" s="12">
        <f t="shared" si="20"/>
        <v>0</v>
      </c>
      <c r="V100" s="12">
        <v>15</v>
      </c>
      <c r="W100" s="12">
        <v>26.2</v>
      </c>
      <c r="X100" s="12">
        <v>19.600000000000001</v>
      </c>
      <c r="Y100" s="12">
        <v>16.600000000000001</v>
      </c>
      <c r="Z100" s="12">
        <v>24.2</v>
      </c>
      <c r="AA100" s="12"/>
      <c r="AB100" s="12">
        <f>Q100*G100</f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2" t="s">
        <v>134</v>
      </c>
      <c r="B101" s="12" t="s">
        <v>31</v>
      </c>
      <c r="C101" s="12">
        <v>35.707000000000001</v>
      </c>
      <c r="D101" s="12">
        <v>154.29499999999999</v>
      </c>
      <c r="E101" s="12">
        <v>159.066</v>
      </c>
      <c r="F101" s="12"/>
      <c r="G101" s="13">
        <v>0</v>
      </c>
      <c r="H101" s="12" t="e">
        <v>#N/A</v>
      </c>
      <c r="I101" s="12" t="str">
        <f>VLOOKUP(A101,[1]Sheet!$A:$I,9,0)</f>
        <v>бонус</v>
      </c>
      <c r="J101" s="12">
        <v>148</v>
      </c>
      <c r="K101" s="12">
        <f t="shared" si="29"/>
        <v>11.066000000000003</v>
      </c>
      <c r="L101" s="12"/>
      <c r="M101" s="12"/>
      <c r="N101" s="12"/>
      <c r="O101" s="12"/>
      <c r="P101" s="12">
        <f t="shared" si="18"/>
        <v>31.813200000000002</v>
      </c>
      <c r="Q101" s="14"/>
      <c r="R101" s="14"/>
      <c r="S101" s="12"/>
      <c r="T101" s="12">
        <f t="shared" si="19"/>
        <v>0</v>
      </c>
      <c r="U101" s="12">
        <f t="shared" si="20"/>
        <v>0</v>
      </c>
      <c r="V101" s="12">
        <v>29.980799999999999</v>
      </c>
      <c r="W101" s="12">
        <v>27.588799999999999</v>
      </c>
      <c r="X101" s="12">
        <v>21.26</v>
      </c>
      <c r="Y101" s="12">
        <v>6.3232000000000026</v>
      </c>
      <c r="Z101" s="12">
        <v>11.7</v>
      </c>
      <c r="AA101" s="12"/>
      <c r="AB101" s="12">
        <f>Q101*G101</f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136</v>
      </c>
      <c r="B102" s="1" t="s">
        <v>34</v>
      </c>
      <c r="C102" s="1"/>
      <c r="D102" s="1"/>
      <c r="E102" s="1"/>
      <c r="F102" s="1"/>
      <c r="G102" s="6">
        <v>0.4</v>
      </c>
      <c r="H102" s="1">
        <v>45</v>
      </c>
      <c r="I102" s="1" t="s">
        <v>137</v>
      </c>
      <c r="J102" s="1"/>
      <c r="K102" s="1"/>
      <c r="L102" s="1"/>
      <c r="M102" s="1"/>
      <c r="N102" s="1"/>
      <c r="O102" s="1"/>
      <c r="P102" s="1">
        <f t="shared" si="18"/>
        <v>0</v>
      </c>
      <c r="Q102" s="5">
        <v>50</v>
      </c>
      <c r="R102" s="5"/>
      <c r="S102" s="1"/>
      <c r="T102" s="1" t="e">
        <f t="shared" ref="T102:T108" si="31">(F102+N102+O102+Q102)/P102</f>
        <v>#DIV/0!</v>
      </c>
      <c r="U102" s="1" t="e">
        <f t="shared" ref="U102:U108" si="32">(F102+N102+O102)/P102</f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/>
      <c r="AB102" s="1">
        <f>Q102*G102</f>
        <v>20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138</v>
      </c>
      <c r="B103" s="1" t="s">
        <v>34</v>
      </c>
      <c r="C103" s="1"/>
      <c r="D103" s="1"/>
      <c r="E103" s="1"/>
      <c r="F103" s="1"/>
      <c r="G103" s="6">
        <v>0.4</v>
      </c>
      <c r="H103" s="1">
        <v>45</v>
      </c>
      <c r="I103" s="1" t="s">
        <v>137</v>
      </c>
      <c r="J103" s="1"/>
      <c r="K103" s="1"/>
      <c r="L103" s="1"/>
      <c r="M103" s="1"/>
      <c r="N103" s="1"/>
      <c r="O103" s="1"/>
      <c r="P103" s="1">
        <f t="shared" si="18"/>
        <v>0</v>
      </c>
      <c r="Q103" s="5">
        <v>50</v>
      </c>
      <c r="R103" s="5"/>
      <c r="S103" s="1"/>
      <c r="T103" s="1" t="e">
        <f t="shared" si="31"/>
        <v>#DIV/0!</v>
      </c>
      <c r="U103" s="1" t="e">
        <f t="shared" si="32"/>
        <v>#DIV/0!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/>
      <c r="AB103" s="1">
        <f t="shared" ref="AB103:AB109" si="33">Q103*G103</f>
        <v>20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139</v>
      </c>
      <c r="B104" s="1" t="s">
        <v>34</v>
      </c>
      <c r="C104" s="1"/>
      <c r="D104" s="1"/>
      <c r="E104" s="1"/>
      <c r="F104" s="1"/>
      <c r="G104" s="6">
        <v>0.5</v>
      </c>
      <c r="H104" s="1">
        <v>45</v>
      </c>
      <c r="I104" s="1" t="s">
        <v>137</v>
      </c>
      <c r="J104" s="1"/>
      <c r="K104" s="1"/>
      <c r="L104" s="1"/>
      <c r="M104" s="1"/>
      <c r="N104" s="1"/>
      <c r="O104" s="1"/>
      <c r="P104" s="1">
        <f t="shared" si="18"/>
        <v>0</v>
      </c>
      <c r="Q104" s="5">
        <v>50</v>
      </c>
      <c r="R104" s="5"/>
      <c r="S104" s="1"/>
      <c r="T104" s="1" t="e">
        <f t="shared" si="31"/>
        <v>#DIV/0!</v>
      </c>
      <c r="U104" s="1" t="e">
        <f t="shared" si="32"/>
        <v>#DIV/0!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/>
      <c r="AB104" s="1">
        <f t="shared" si="33"/>
        <v>25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140</v>
      </c>
      <c r="B105" s="1" t="s">
        <v>31</v>
      </c>
      <c r="C105" s="1"/>
      <c r="D105" s="1"/>
      <c r="E105" s="1"/>
      <c r="F105" s="1"/>
      <c r="G105" s="6">
        <v>1</v>
      </c>
      <c r="H105" s="1" t="e">
        <v>#N/A</v>
      </c>
      <c r="I105" s="1" t="s">
        <v>137</v>
      </c>
      <c r="J105" s="1"/>
      <c r="K105" s="1"/>
      <c r="L105" s="1"/>
      <c r="M105" s="1"/>
      <c r="N105" s="1"/>
      <c r="O105" s="1"/>
      <c r="P105" s="1">
        <f t="shared" si="18"/>
        <v>0</v>
      </c>
      <c r="Q105" s="5">
        <v>20</v>
      </c>
      <c r="R105" s="5"/>
      <c r="S105" s="1"/>
      <c r="T105" s="1" t="e">
        <f t="shared" si="31"/>
        <v>#DIV/0!</v>
      </c>
      <c r="U105" s="1" t="e">
        <f t="shared" si="32"/>
        <v>#DIV/0!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/>
      <c r="AB105" s="1">
        <f t="shared" si="33"/>
        <v>20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141</v>
      </c>
      <c r="B106" s="1" t="s">
        <v>34</v>
      </c>
      <c r="C106" s="1"/>
      <c r="D106" s="1"/>
      <c r="E106" s="1"/>
      <c r="F106" s="1"/>
      <c r="G106" s="6">
        <v>0.4</v>
      </c>
      <c r="H106" s="1" t="e">
        <v>#N/A</v>
      </c>
      <c r="I106" s="1" t="s">
        <v>137</v>
      </c>
      <c r="J106" s="1"/>
      <c r="K106" s="1"/>
      <c r="L106" s="1"/>
      <c r="M106" s="1"/>
      <c r="N106" s="1"/>
      <c r="O106" s="1"/>
      <c r="P106" s="1">
        <f t="shared" si="18"/>
        <v>0</v>
      </c>
      <c r="Q106" s="5">
        <v>50</v>
      </c>
      <c r="R106" s="5"/>
      <c r="S106" s="1"/>
      <c r="T106" s="1" t="e">
        <f t="shared" si="31"/>
        <v>#DIV/0!</v>
      </c>
      <c r="U106" s="1" t="e">
        <f t="shared" si="32"/>
        <v>#DIV/0!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/>
      <c r="AB106" s="1">
        <f t="shared" si="33"/>
        <v>20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142</v>
      </c>
      <c r="B107" s="1" t="s">
        <v>34</v>
      </c>
      <c r="C107" s="1"/>
      <c r="D107" s="1"/>
      <c r="E107" s="1"/>
      <c r="F107" s="1"/>
      <c r="G107" s="6">
        <v>0.1</v>
      </c>
      <c r="H107" s="1" t="e">
        <v>#N/A</v>
      </c>
      <c r="I107" s="1" t="s">
        <v>137</v>
      </c>
      <c r="J107" s="1"/>
      <c r="K107" s="1"/>
      <c r="L107" s="1"/>
      <c r="M107" s="1"/>
      <c r="N107" s="1"/>
      <c r="O107" s="1"/>
      <c r="P107" s="1">
        <f t="shared" si="18"/>
        <v>0</v>
      </c>
      <c r="Q107" s="5">
        <v>50</v>
      </c>
      <c r="R107" s="5"/>
      <c r="S107" s="1"/>
      <c r="T107" s="1" t="e">
        <f t="shared" si="31"/>
        <v>#DIV/0!</v>
      </c>
      <c r="U107" s="1" t="e">
        <f t="shared" si="32"/>
        <v>#DIV/0!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/>
      <c r="AB107" s="1">
        <f t="shared" si="33"/>
        <v>5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143</v>
      </c>
      <c r="B108" s="1" t="s">
        <v>34</v>
      </c>
      <c r="C108" s="1"/>
      <c r="D108" s="1"/>
      <c r="E108" s="1"/>
      <c r="F108" s="1"/>
      <c r="G108" s="6">
        <v>0.18</v>
      </c>
      <c r="H108" s="1" t="e">
        <v>#N/A</v>
      </c>
      <c r="I108" s="1" t="s">
        <v>137</v>
      </c>
      <c r="J108" s="1"/>
      <c r="K108" s="1"/>
      <c r="L108" s="1"/>
      <c r="M108" s="1"/>
      <c r="N108" s="1"/>
      <c r="O108" s="1"/>
      <c r="P108" s="1">
        <f t="shared" si="18"/>
        <v>0</v>
      </c>
      <c r="Q108" s="5">
        <v>50</v>
      </c>
      <c r="R108" s="5"/>
      <c r="S108" s="1"/>
      <c r="T108" s="1" t="e">
        <f t="shared" si="31"/>
        <v>#DIV/0!</v>
      </c>
      <c r="U108" s="1" t="e">
        <f t="shared" si="32"/>
        <v>#DIV/0!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/>
      <c r="AB108" s="1">
        <f t="shared" si="33"/>
        <v>9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B108" xr:uid="{241438B2-3B46-4850-9512-66A8AB85F41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2024-05-28T12:04:51Z</dcterms:created>
  <dcterms:modified xsi:type="dcterms:W3CDTF">2024-05-28T12:36:26Z</dcterms:modified>
</cp:coreProperties>
</file>