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9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1'!$A$9:$J$116</definedName>
  </definedNames>
  <calcPr calcId="162913"/>
</workbook>
</file>

<file path=xl/calcChain.xml><?xml version="1.0" encoding="utf-8"?>
<calcChain xmlns="http://schemas.openxmlformats.org/spreadsheetml/2006/main">
  <c r="D87" i="2" l="1"/>
  <c r="H116" i="1"/>
  <c r="F116" i="1"/>
  <c r="E116" i="1"/>
  <c r="G115" i="1"/>
  <c r="A115" i="1"/>
  <c r="G114" i="1"/>
  <c r="A114" i="1"/>
  <c r="G113" i="1"/>
  <c r="A113" i="1"/>
  <c r="A112" i="1"/>
  <c r="A111" i="1"/>
  <c r="G110" i="1"/>
  <c r="A110" i="1"/>
  <c r="G109" i="1"/>
  <c r="A109" i="1"/>
  <c r="G108" i="1"/>
  <c r="A108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A100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6" i="1" s="1"/>
  <c r="A11" i="1"/>
</calcChain>
</file>

<file path=xl/sharedStrings.xml><?xml version="1.0" encoding="utf-8"?>
<sst xmlns="http://schemas.openxmlformats.org/spreadsheetml/2006/main" count="309" uniqueCount="188">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</sst>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0"/>
  <sheetViews>
    <sheetView tabSelected="1" zoomScale="87" zoomScaleNormal="87" workbookViewId="0">
      <pane ySplit="9" topLeftCell="A89" activePane="bottomLeft" state="frozen"/>
      <selection pane="bottomLeft" activeCell="E116" sqref="E11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45507</v>
      </c>
      <c r="E3" s="7" t="s">
        <v>3</v>
      </c>
      <c r="F3" s="98"/>
      <c r="G3" s="102">
        <v>45510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RIGHT(D12:D116,4)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RIGHT(D13:D117,4)</f>
        <v>6268</v>
      </c>
      <c r="B13" s="27" t="s">
        <v>26</v>
      </c>
      <c r="C13" s="33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RIGHT(D14:D118,4)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RIGHT(D15:D118,4)</f>
        <v>6325</v>
      </c>
      <c r="B15" s="27" t="s">
        <v>28</v>
      </c>
      <c r="C15" s="33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RIGHT(D16:D121,4)</f>
        <v>6426</v>
      </c>
      <c r="B16" s="27" t="s">
        <v>29</v>
      </c>
      <c r="C16" s="33" t="s">
        <v>25</v>
      </c>
      <c r="D16" s="28">
        <v>1001013956426</v>
      </c>
      <c r="E16" s="24"/>
      <c r="F16" s="23"/>
      <c r="G16" s="23">
        <f>E16*0.3</f>
        <v>0</v>
      </c>
      <c r="H16" s="14"/>
      <c r="I16" s="14"/>
      <c r="J16" s="39"/>
    </row>
    <row r="17" spans="1:11" ht="16.5" customHeight="1" x14ac:dyDescent="0.25">
      <c r="A17" s="94" t="str">
        <f>RIGHT(D17:D122,4)</f>
        <v>4063</v>
      </c>
      <c r="B17" s="27" t="s">
        <v>30</v>
      </c>
      <c r="C17" s="31" t="s">
        <v>23</v>
      </c>
      <c r="D17" s="28">
        <v>1001012484063</v>
      </c>
      <c r="E17" s="24">
        <v>300</v>
      </c>
      <c r="F17" s="23">
        <v>1.366666666666666</v>
      </c>
      <c r="G17" s="23">
        <f>E17*1</f>
        <v>300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RIGHT(D18:D123,4)</f>
        <v>6333</v>
      </c>
      <c r="B18" s="27" t="s">
        <v>31</v>
      </c>
      <c r="C18" s="34" t="s">
        <v>25</v>
      </c>
      <c r="D18" s="28">
        <v>1001012486333</v>
      </c>
      <c r="E18" s="24">
        <v>1000</v>
      </c>
      <c r="F18" s="23">
        <v>0.4</v>
      </c>
      <c r="G18" s="23">
        <f>E18*0.4</f>
        <v>400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RIGHT(D19:D124,4)</f>
        <v>4574</v>
      </c>
      <c r="B19" s="27" t="s">
        <v>32</v>
      </c>
      <c r="C19" s="31" t="s">
        <v>23</v>
      </c>
      <c r="D19" s="28">
        <v>1001012634574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RIGHT(D20:D125,4)</f>
        <v>6861</v>
      </c>
      <c r="B20" s="27" t="s">
        <v>33</v>
      </c>
      <c r="C20" s="31" t="s">
        <v>23</v>
      </c>
      <c r="D20" s="28">
        <v>1001015646861</v>
      </c>
      <c r="E20" s="24"/>
      <c r="F20" s="23">
        <v>2</v>
      </c>
      <c r="G20" s="23">
        <f>E20*1</f>
        <v>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RIGHT(D21:D129,4)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RIGHT(D22:D129,4)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RIGHT(D23:D130,4)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RIGHT(D24:D133,4)</f>
        <v>4813</v>
      </c>
      <c r="B24" s="27" t="s">
        <v>37</v>
      </c>
      <c r="C24" s="30" t="s">
        <v>23</v>
      </c>
      <c r="D24" s="28">
        <v>1001012564813</v>
      </c>
      <c r="E24" s="24"/>
      <c r="F24" s="23">
        <v>1.366666666666666</v>
      </c>
      <c r="G24" s="23">
        <f>E24*1</f>
        <v>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RIGHT(D25:D134,4)</f>
        <v>6392</v>
      </c>
      <c r="B25" s="27" t="s">
        <v>38</v>
      </c>
      <c r="C25" s="33" t="s">
        <v>25</v>
      </c>
      <c r="D25" s="28">
        <v>1001012566392</v>
      </c>
      <c r="E25" s="24"/>
      <c r="F25" s="23">
        <v>0.4</v>
      </c>
      <c r="G25" s="23">
        <f>E25*0.4</f>
        <v>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RIGHT(D26:D136,4)</f>
        <v>5851</v>
      </c>
      <c r="B26" s="27" t="s">
        <v>39</v>
      </c>
      <c r="C26" s="30" t="s">
        <v>23</v>
      </c>
      <c r="D26" s="28">
        <v>1001012505851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RIGHT(D27:D137,4)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RIGHT(D28:D139,4)</f>
        <v>6340</v>
      </c>
      <c r="B28" s="97" t="s">
        <v>41</v>
      </c>
      <c r="C28" s="33" t="s">
        <v>25</v>
      </c>
      <c r="D28" s="28">
        <v>1001012816340</v>
      </c>
      <c r="E28" s="24"/>
      <c r="F28" s="23">
        <v>0.5</v>
      </c>
      <c r="G28" s="23">
        <f>E28*0.5</f>
        <v>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RIGHT(D29:D137,4)</f>
        <v>6353</v>
      </c>
      <c r="B29" s="27" t="s">
        <v>42</v>
      </c>
      <c r="C29" s="33" t="s">
        <v>25</v>
      </c>
      <c r="D29" s="28">
        <v>1001012506353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RIGHT(D30:D138,4)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RIGHT(D31:D141,4)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RIGHT(D32:D141,4)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RIGHT(D33:D144,4)</f>
        <v>6768</v>
      </c>
      <c r="B33" s="27" t="s">
        <v>46</v>
      </c>
      <c r="C33" s="33" t="s">
        <v>25</v>
      </c>
      <c r="D33" s="28">
        <v>1001025176768</v>
      </c>
      <c r="E33" s="24"/>
      <c r="F33" s="23"/>
      <c r="G33" s="23">
        <f>E33*0.41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RIGHT(D34:D145,4)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RIGHT(D35:D148,4)</f>
        <v>6829</v>
      </c>
      <c r="B35" s="27" t="s">
        <v>48</v>
      </c>
      <c r="C35" s="31" t="s">
        <v>23</v>
      </c>
      <c r="D35" s="28">
        <v>1001024976829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RIGHT(D36:D153,4)</f>
        <v>6854</v>
      </c>
      <c r="B36" s="27" t="s">
        <v>49</v>
      </c>
      <c r="C36" s="33" t="s">
        <v>25</v>
      </c>
      <c r="D36" s="28">
        <v>1001022656854</v>
      </c>
      <c r="E36" s="24"/>
      <c r="F36" s="23"/>
      <c r="G36" s="23">
        <f>E36*0.6</f>
        <v>0</v>
      </c>
      <c r="H36" s="14"/>
      <c r="I36" s="14"/>
      <c r="J36" s="39"/>
    </row>
    <row r="37" spans="1:11" ht="16.5" customHeight="1" x14ac:dyDescent="0.25">
      <c r="A37" s="94" t="str">
        <f>RIGHT(D37:D154,4)</f>
        <v>6852</v>
      </c>
      <c r="B37" s="27" t="s">
        <v>50</v>
      </c>
      <c r="C37" s="33" t="s">
        <v>25</v>
      </c>
      <c r="D37" s="28">
        <v>1001022656852</v>
      </c>
      <c r="E37" s="24"/>
      <c r="F37" s="23"/>
      <c r="G37" s="23">
        <f>E37*0.35</f>
        <v>0</v>
      </c>
      <c r="H37" s="14"/>
      <c r="I37" s="14"/>
      <c r="J37" s="39"/>
    </row>
    <row r="38" spans="1:11" ht="16.5" customHeight="1" x14ac:dyDescent="0.25">
      <c r="A38" s="94" t="str">
        <f>RIGHT(D38:D154,4)</f>
        <v>6853</v>
      </c>
      <c r="B38" s="27" t="s">
        <v>51</v>
      </c>
      <c r="C38" s="30" t="s">
        <v>23</v>
      </c>
      <c r="D38" s="28">
        <v>1001022656853</v>
      </c>
      <c r="E38" s="24"/>
      <c r="F38" s="23"/>
      <c r="G38" s="23">
        <f>E38*1</f>
        <v>0</v>
      </c>
      <c r="H38" s="14"/>
      <c r="I38" s="14"/>
      <c r="J38" s="39"/>
    </row>
    <row r="39" spans="1:11" ht="16.5" customHeight="1" x14ac:dyDescent="0.25">
      <c r="A39" s="94" t="str">
        <f>RIGHT(D39:D155,4)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RIGHT(D40:D155,4)</f>
        <v>6303</v>
      </c>
      <c r="B40" s="70" t="s">
        <v>53</v>
      </c>
      <c r="C40" s="30" t="s">
        <v>23</v>
      </c>
      <c r="D40" s="28">
        <v>1001022726303</v>
      </c>
      <c r="E40" s="24"/>
      <c r="F40" s="23">
        <v>1.0666666666666671</v>
      </c>
      <c r="G40" s="23">
        <f>E40*1</f>
        <v>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RIGHT(D41:D156,4)</f>
        <v>6777</v>
      </c>
      <c r="B41" s="70" t="s">
        <v>54</v>
      </c>
      <c r="C41" s="33" t="s">
        <v>25</v>
      </c>
      <c r="D41" s="28">
        <v>1001025506777</v>
      </c>
      <c r="E41" s="24"/>
      <c r="F41" s="23"/>
      <c r="G41" s="23">
        <f>E41*0.4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RIGHT(D42:D156,4)</f>
        <v>6726</v>
      </c>
      <c r="B42" s="45" t="s">
        <v>55</v>
      </c>
      <c r="C42" s="33" t="s">
        <v>25</v>
      </c>
      <c r="D42" s="28">
        <v>1001022466726</v>
      </c>
      <c r="E42" s="24"/>
      <c r="F42" s="23">
        <v>0.45</v>
      </c>
      <c r="G42" s="23">
        <f>E42*0.41</f>
        <v>0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RIGHT(D43:D157,4)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RIGHT(D44:D157,4)</f>
        <v>5820</v>
      </c>
      <c r="B44" s="45" t="s">
        <v>57</v>
      </c>
      <c r="C44" s="30" t="s">
        <v>23</v>
      </c>
      <c r="D44" s="28">
        <v>1001022465820</v>
      </c>
      <c r="E44" s="24"/>
      <c r="F44" s="23"/>
      <c r="G44" s="23">
        <f>E44*1</f>
        <v>0</v>
      </c>
      <c r="H44" s="14"/>
      <c r="I44" s="14">
        <v>45</v>
      </c>
      <c r="J44" s="39"/>
    </row>
    <row r="45" spans="1:11" ht="16.5" customHeight="1" x14ac:dyDescent="0.25">
      <c r="A45" s="94" t="str">
        <f>RIGHT(D45:D159,4)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RIGHT(D46:D161,4)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RIGHT(D47:D162,4)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RIGHT(D48:D162,4)</f>
        <v>6765</v>
      </c>
      <c r="B48" s="45" t="s">
        <v>61</v>
      </c>
      <c r="C48" s="33" t="s">
        <v>25</v>
      </c>
      <c r="D48" s="28">
        <v>1001023696765</v>
      </c>
      <c r="E48" s="24"/>
      <c r="F48" s="23"/>
      <c r="G48" s="23">
        <f>E48*0.36</f>
        <v>0</v>
      </c>
      <c r="H48" s="14"/>
      <c r="I48" s="14"/>
      <c r="J48" s="39"/>
    </row>
    <row r="49" spans="1:11" ht="16.5" customHeight="1" x14ac:dyDescent="0.25">
      <c r="A49" s="94" t="str">
        <f>RIGHT(D49:D162,4)</f>
        <v>6722</v>
      </c>
      <c r="B49" s="45" t="s">
        <v>62</v>
      </c>
      <c r="C49" s="33" t="s">
        <v>25</v>
      </c>
      <c r="D49" s="28">
        <v>1001022376722</v>
      </c>
      <c r="E49" s="24">
        <v>600</v>
      </c>
      <c r="F49" s="23">
        <v>0.41</v>
      </c>
      <c r="G49" s="23">
        <f>E49*0.41</f>
        <v>245.99999999999997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RIGHT(D50:D163,4)</f>
        <v>6837</v>
      </c>
      <c r="B50" s="45" t="s">
        <v>63</v>
      </c>
      <c r="C50" s="33" t="s">
        <v>25</v>
      </c>
      <c r="D50" s="28">
        <v>1001022556837</v>
      </c>
      <c r="E50" s="24"/>
      <c r="F50" s="23">
        <v>0.4</v>
      </c>
      <c r="G50" s="23">
        <f>E50*0.4</f>
        <v>0</v>
      </c>
      <c r="H50" s="14"/>
      <c r="I50" s="14"/>
      <c r="J50" s="39"/>
    </row>
    <row r="51" spans="1:11" ht="16.5" customHeight="1" x14ac:dyDescent="0.25">
      <c r="A51" s="94" t="str">
        <f>RIGHT(D51:D163,4)</f>
        <v>3812</v>
      </c>
      <c r="B51" s="45" t="s">
        <v>64</v>
      </c>
      <c r="C51" s="30" t="s">
        <v>23</v>
      </c>
      <c r="D51" s="28">
        <v>1001022373812</v>
      </c>
      <c r="E51" s="24"/>
      <c r="F51" s="23">
        <v>2.125</v>
      </c>
      <c r="G51" s="23">
        <f>E51*1</f>
        <v>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RIGHT(D52:D164,4)</f>
        <v>6113</v>
      </c>
      <c r="B52" s="27" t="s">
        <v>65</v>
      </c>
      <c r="C52" s="30" t="s">
        <v>23</v>
      </c>
      <c r="D52" s="28">
        <v>1001022376113</v>
      </c>
      <c r="E52" s="24">
        <v>300</v>
      </c>
      <c r="F52" s="23">
        <v>1.033333333333333</v>
      </c>
      <c r="G52" s="23">
        <f>E52*1</f>
        <v>300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RIGHT(D53:D165,4)</f>
        <v>6661</v>
      </c>
      <c r="B53" s="27" t="s">
        <v>66</v>
      </c>
      <c r="C53" s="30" t="s">
        <v>23</v>
      </c>
      <c r="D53" s="28">
        <v>1001022246661</v>
      </c>
      <c r="E53" s="24"/>
      <c r="F53" s="23"/>
      <c r="G53" s="23">
        <f>E53*1</f>
        <v>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RIGHT(D54:D166,4)</f>
        <v>6713</v>
      </c>
      <c r="B54" s="27" t="s">
        <v>67</v>
      </c>
      <c r="C54" s="35" t="s">
        <v>25</v>
      </c>
      <c r="D54" s="28">
        <v>1001022246713</v>
      </c>
      <c r="E54" s="24"/>
      <c r="F54" s="23"/>
      <c r="G54" s="23">
        <f>E54*0.41</f>
        <v>0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RIGHT(D55:D162,4)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RIGHT(D56:D163,4)</f>
        <v>5698</v>
      </c>
      <c r="B56" s="46" t="s">
        <v>69</v>
      </c>
      <c r="C56" s="30" t="s">
        <v>23</v>
      </c>
      <c r="D56" s="28">
        <v>1001034065698</v>
      </c>
      <c r="E56" s="24"/>
      <c r="F56" s="23">
        <v>1.013333333333333</v>
      </c>
      <c r="G56" s="23">
        <f>E56*1</f>
        <v>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RIGHT(D57:D166,4)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>RIGHT(D58:D168,4)</f>
        <v>6527</v>
      </c>
      <c r="B58" s="46" t="s">
        <v>71</v>
      </c>
      <c r="C58" s="30" t="s">
        <v>23</v>
      </c>
      <c r="D58" s="28">
        <v>1001031076527</v>
      </c>
      <c r="E58" s="24"/>
      <c r="F58" s="23">
        <v>1.0166666666666671</v>
      </c>
      <c r="G58" s="23">
        <f>E58*1</f>
        <v>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>RIGHT(D59:D169,4)</f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>RIGHT(D60:D170,4)</f>
        <v>6666</v>
      </c>
      <c r="B60" s="27" t="s">
        <v>73</v>
      </c>
      <c r="C60" s="33" t="s">
        <v>25</v>
      </c>
      <c r="D60" s="28">
        <v>1001302276666</v>
      </c>
      <c r="E60" s="24"/>
      <c r="F60" s="23">
        <v>0.28000000000000003</v>
      </c>
      <c r="G60" s="23">
        <f>E60*0.28</f>
        <v>0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>RIGHT(D61:D171,4)</f>
        <v>6785</v>
      </c>
      <c r="B61" s="27" t="s">
        <v>74</v>
      </c>
      <c r="C61" s="33" t="s">
        <v>25</v>
      </c>
      <c r="D61" s="28">
        <v>1001300516785</v>
      </c>
      <c r="E61" s="24"/>
      <c r="F61" s="23"/>
      <c r="G61" s="23">
        <f>E61*0.33</f>
        <v>0</v>
      </c>
      <c r="H61" s="14"/>
      <c r="I61" s="14"/>
      <c r="J61" s="39"/>
    </row>
    <row r="62" spans="1:11" ht="16.5" customHeight="1" x14ac:dyDescent="0.25">
      <c r="A62" s="94" t="str">
        <f>RIGHT(D62:D172,4)</f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ht="16.5" customHeight="1" thickBot="1" x14ac:dyDescent="0.3">
      <c r="A63" s="94" t="str">
        <f>RIGHT(D63:D171,4)</f>
        <v>6773</v>
      </c>
      <c r="B63" s="27" t="s">
        <v>76</v>
      </c>
      <c r="C63" s="33" t="s">
        <v>25</v>
      </c>
      <c r="D63" s="28">
        <v>1001303106773</v>
      </c>
      <c r="E63" s="24"/>
      <c r="F63" s="23">
        <v>0.28000000000000003</v>
      </c>
      <c r="G63" s="23">
        <f>E63*0.28</f>
        <v>0</v>
      </c>
      <c r="H63" s="14">
        <v>2.2400000000000002</v>
      </c>
      <c r="I63" s="14">
        <v>45</v>
      </c>
      <c r="J63" s="39"/>
    </row>
    <row r="64" spans="1:11" ht="16.5" customHeight="1" thickTop="1" thickBot="1" x14ac:dyDescent="0.3">
      <c r="A64" s="94" t="str">
        <f>RIGHT(D64:D174,4)</f>
        <v/>
      </c>
      <c r="B64" s="74" t="s">
        <v>77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RIGHT(D65:D175,4)</f>
        <v>6683</v>
      </c>
      <c r="B65" s="27" t="s">
        <v>78</v>
      </c>
      <c r="C65" s="33" t="s">
        <v>25</v>
      </c>
      <c r="D65" s="28">
        <v>1001300386683</v>
      </c>
      <c r="E65" s="24"/>
      <c r="F65" s="23">
        <v>0.35</v>
      </c>
      <c r="G65" s="23">
        <f>E65*0.35</f>
        <v>0</v>
      </c>
      <c r="H65" s="14">
        <v>2.8</v>
      </c>
      <c r="I65" s="14">
        <v>45</v>
      </c>
      <c r="J65" s="39"/>
    </row>
    <row r="66" spans="1:10" ht="16.5" customHeight="1" x14ac:dyDescent="0.25">
      <c r="A66" s="94" t="str">
        <f>RIGHT(D66:D177,4)</f>
        <v>6793</v>
      </c>
      <c r="B66" s="27" t="s">
        <v>79</v>
      </c>
      <c r="C66" s="33" t="s">
        <v>25</v>
      </c>
      <c r="D66" s="28">
        <v>1001303636793</v>
      </c>
      <c r="E66" s="24"/>
      <c r="F66" s="23"/>
      <c r="G66" s="23">
        <f>E66*0.33</f>
        <v>0</v>
      </c>
      <c r="H66" s="14"/>
      <c r="I66" s="14"/>
      <c r="J66" s="39"/>
    </row>
    <row r="67" spans="1:10" ht="16.5" customHeight="1" x14ac:dyDescent="0.25">
      <c r="A67" s="94" t="str">
        <f>RIGHT(D67:D178,4)</f>
        <v>6795</v>
      </c>
      <c r="B67" s="27" t="s">
        <v>80</v>
      </c>
      <c r="C67" s="33" t="s">
        <v>25</v>
      </c>
      <c r="D67" s="28">
        <v>1001302596795</v>
      </c>
      <c r="E67" s="24"/>
      <c r="F67" s="23"/>
      <c r="G67" s="23">
        <f>E67*0.33</f>
        <v>0</v>
      </c>
      <c r="H67" s="14"/>
      <c r="I67" s="14"/>
      <c r="J67" s="39"/>
    </row>
    <row r="68" spans="1:10" ht="16.5" customHeight="1" x14ac:dyDescent="0.25">
      <c r="A68" s="94" t="str">
        <f>RIGHT(D68:D178,4)</f>
        <v>6807</v>
      </c>
      <c r="B68" s="27" t="s">
        <v>81</v>
      </c>
      <c r="C68" s="33" t="s">
        <v>25</v>
      </c>
      <c r="D68" s="28">
        <v>1001300366807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RIGHT(D69:D178,4)</f>
        <v>6684</v>
      </c>
      <c r="B69" s="27" t="s">
        <v>82</v>
      </c>
      <c r="C69" s="33" t="s">
        <v>25</v>
      </c>
      <c r="D69" s="28">
        <v>1001304506684</v>
      </c>
      <c r="E69" s="24"/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RIGHT(D70:D180,4)</f>
        <v>6787</v>
      </c>
      <c r="B70" s="27" t="s">
        <v>83</v>
      </c>
      <c r="C70" s="33" t="s">
        <v>25</v>
      </c>
      <c r="D70" s="28">
        <v>1001300456787</v>
      </c>
      <c r="E70" s="24"/>
      <c r="F70" s="23"/>
      <c r="G70" s="23">
        <f>E70*0.33</f>
        <v>0</v>
      </c>
      <c r="H70" s="14"/>
      <c r="I70" s="14"/>
      <c r="J70" s="39"/>
    </row>
    <row r="71" spans="1:10" ht="16.5" customHeight="1" x14ac:dyDescent="0.25">
      <c r="A71" s="94" t="str">
        <f>RIGHT(D71:D181,4)</f>
        <v>6788</v>
      </c>
      <c r="B71" s="27" t="s">
        <v>84</v>
      </c>
      <c r="C71" s="33" t="s">
        <v>23</v>
      </c>
      <c r="D71" s="28">
        <v>1001300456788</v>
      </c>
      <c r="E71" s="24"/>
      <c r="F71" s="23"/>
      <c r="G71" s="23">
        <f>E71*1</f>
        <v>0</v>
      </c>
      <c r="H71" s="14"/>
      <c r="I71" s="14"/>
      <c r="J71" s="39"/>
    </row>
    <row r="72" spans="1:10" ht="16.5" customHeight="1" x14ac:dyDescent="0.25">
      <c r="A72" s="94" t="str">
        <f>RIGHT(D72:D182,4)</f>
        <v>6790</v>
      </c>
      <c r="B72" s="27" t="s">
        <v>85</v>
      </c>
      <c r="C72" s="33" t="s">
        <v>23</v>
      </c>
      <c r="D72" s="28">
        <v>1001300366790</v>
      </c>
      <c r="E72" s="24"/>
      <c r="F72" s="23"/>
      <c r="G72" s="23">
        <f>E72*1</f>
        <v>0</v>
      </c>
      <c r="H72" s="14"/>
      <c r="I72" s="14"/>
      <c r="J72" s="39"/>
    </row>
    <row r="73" spans="1:10" ht="16.5" customHeight="1" x14ac:dyDescent="0.25">
      <c r="A73" s="94" t="str">
        <f>RIGHT(D73:D181,4)</f>
        <v>6689</v>
      </c>
      <c r="B73" s="64" t="s">
        <v>86</v>
      </c>
      <c r="C73" s="33" t="s">
        <v>25</v>
      </c>
      <c r="D73" s="28">
        <v>1001303986689</v>
      </c>
      <c r="E73" s="24"/>
      <c r="F73" s="23">
        <v>0.35</v>
      </c>
      <c r="G73" s="23">
        <f>E73*0.35</f>
        <v>0</v>
      </c>
      <c r="H73" s="14">
        <v>2.8</v>
      </c>
      <c r="I73" s="14">
        <v>45</v>
      </c>
      <c r="J73" s="39"/>
    </row>
    <row r="74" spans="1:10" ht="16.5" customHeight="1" x14ac:dyDescent="0.25">
      <c r="A74" s="94" t="str">
        <f>RIGHT(D74:D182,4)</f>
        <v>6791</v>
      </c>
      <c r="B74" s="64" t="s">
        <v>87</v>
      </c>
      <c r="C74" s="33" t="s">
        <v>25</v>
      </c>
      <c r="D74" s="28">
        <v>1001304096791</v>
      </c>
      <c r="E74" s="24"/>
      <c r="F74" s="23"/>
      <c r="G74" s="23">
        <f>E74*0.33</f>
        <v>0</v>
      </c>
      <c r="H74" s="14"/>
      <c r="I74" s="14"/>
      <c r="J74" s="39"/>
    </row>
    <row r="75" spans="1:10" ht="16.5" customHeight="1" x14ac:dyDescent="0.25">
      <c r="A75" s="94" t="str">
        <f>RIGHT(D75:D183,4)</f>
        <v>5341</v>
      </c>
      <c r="B75" s="64" t="s">
        <v>88</v>
      </c>
      <c r="C75" s="30" t="s">
        <v>23</v>
      </c>
      <c r="D75" s="28">
        <v>1001053985341</v>
      </c>
      <c r="E75" s="24"/>
      <c r="F75" s="23">
        <v>0.71250000000000002</v>
      </c>
      <c r="G75" s="23">
        <f>E75*1</f>
        <v>0</v>
      </c>
      <c r="H75" s="14">
        <v>5.7</v>
      </c>
      <c r="I75" s="14">
        <v>45</v>
      </c>
      <c r="J75" s="39"/>
    </row>
    <row r="76" spans="1:10" ht="16.5" customHeight="1" x14ac:dyDescent="0.25">
      <c r="A76" s="94" t="str">
        <f>RIGHT(D76:D185,4)</f>
        <v>6586</v>
      </c>
      <c r="B76" s="64" t="s">
        <v>89</v>
      </c>
      <c r="C76" s="33" t="s">
        <v>25</v>
      </c>
      <c r="D76" s="28">
        <v>1001215576586</v>
      </c>
      <c r="E76" s="24"/>
      <c r="F76" s="23"/>
      <c r="G76" s="23">
        <f>E76*0.09</f>
        <v>0</v>
      </c>
      <c r="H76" s="14"/>
      <c r="I76" s="14"/>
      <c r="J76" s="39"/>
    </row>
    <row r="77" spans="1:10" ht="16.5" customHeight="1" x14ac:dyDescent="0.25">
      <c r="A77" s="94" t="str">
        <f>RIGHT(D77:D183,4)</f>
        <v>6228</v>
      </c>
      <c r="B77" s="64" t="s">
        <v>90</v>
      </c>
      <c r="C77" s="33" t="s">
        <v>25</v>
      </c>
      <c r="D77" s="28">
        <v>1001225416228</v>
      </c>
      <c r="E77" s="24"/>
      <c r="F77" s="23"/>
      <c r="G77" s="23">
        <f>E77*0.09</f>
        <v>0</v>
      </c>
      <c r="H77" s="14"/>
      <c r="I77" s="14"/>
      <c r="J77" s="39"/>
    </row>
    <row r="78" spans="1:10" ht="16.5" customHeight="1" x14ac:dyDescent="0.25">
      <c r="A78" s="94" t="str">
        <f>RIGHT(D78:D183,4)</f>
        <v>5544</v>
      </c>
      <c r="B78" s="27" t="s">
        <v>91</v>
      </c>
      <c r="C78" s="30" t="s">
        <v>23</v>
      </c>
      <c r="D78" s="28">
        <v>1001051875544</v>
      </c>
      <c r="E78" s="24"/>
      <c r="F78" s="23">
        <v>0.85</v>
      </c>
      <c r="G78" s="23">
        <f>E78*1</f>
        <v>0</v>
      </c>
      <c r="H78" s="14">
        <v>5.0999999999999996</v>
      </c>
      <c r="I78" s="14">
        <v>45</v>
      </c>
      <c r="J78" s="39"/>
    </row>
    <row r="79" spans="1:10" ht="15.75" customHeight="1" thickBot="1" x14ac:dyDescent="0.3">
      <c r="A79" s="94" t="str">
        <f t="shared" ref="A79:A84" si="0">RIGHT(D79:D185,4)</f>
        <v>6697</v>
      </c>
      <c r="B79" s="27" t="s">
        <v>92</v>
      </c>
      <c r="C79" s="36" t="s">
        <v>25</v>
      </c>
      <c r="D79" s="28">
        <v>1001301876697</v>
      </c>
      <c r="E79" s="24"/>
      <c r="F79" s="23">
        <v>0.35</v>
      </c>
      <c r="G79" s="23">
        <f>E79*0.35</f>
        <v>0</v>
      </c>
      <c r="H79" s="14">
        <v>2.8</v>
      </c>
      <c r="I79" s="14">
        <v>45</v>
      </c>
      <c r="J79" s="39"/>
    </row>
    <row r="80" spans="1:10" ht="16.5" customHeight="1" thickTop="1" thickBot="1" x14ac:dyDescent="0.3">
      <c r="A80" s="94" t="str">
        <f t="shared" si="0"/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4" t="str">
        <f t="shared" si="0"/>
        <v>5706</v>
      </c>
      <c r="B81" s="27" t="s">
        <v>94</v>
      </c>
      <c r="C81" s="33" t="s">
        <v>25</v>
      </c>
      <c r="D81" s="28">
        <v>1001061975706</v>
      </c>
      <c r="E81" s="24"/>
      <c r="F81" s="23">
        <v>0.25</v>
      </c>
      <c r="G81" s="23">
        <f>E81*0.25</f>
        <v>0</v>
      </c>
      <c r="H81" s="14">
        <v>2</v>
      </c>
      <c r="I81" s="14">
        <v>120</v>
      </c>
      <c r="J81" s="39"/>
    </row>
    <row r="82" spans="1:10" ht="16.5" customHeight="1" x14ac:dyDescent="0.25">
      <c r="A82" s="94" t="str">
        <f t="shared" si="0"/>
        <v>6454</v>
      </c>
      <c r="B82" s="27" t="s">
        <v>95</v>
      </c>
      <c r="C82" s="33" t="s">
        <v>25</v>
      </c>
      <c r="D82" s="28">
        <v>1001201976454</v>
      </c>
      <c r="E82" s="24"/>
      <c r="F82" s="23">
        <v>0.1</v>
      </c>
      <c r="G82" s="23">
        <f>E82*0.1</f>
        <v>0</v>
      </c>
      <c r="H82" s="14">
        <v>0.8</v>
      </c>
      <c r="I82" s="14">
        <v>60</v>
      </c>
      <c r="J82" s="39"/>
    </row>
    <row r="83" spans="1:10" ht="16.5" customHeight="1" x14ac:dyDescent="0.25">
      <c r="A83" s="94" t="str">
        <f t="shared" si="0"/>
        <v>6222</v>
      </c>
      <c r="B83" s="27" t="s">
        <v>96</v>
      </c>
      <c r="C83" s="33" t="s">
        <v>25</v>
      </c>
      <c r="D83" s="28">
        <v>1001205386222</v>
      </c>
      <c r="E83" s="24"/>
      <c r="F83" s="23"/>
      <c r="G83" s="23">
        <f>E83*0.09</f>
        <v>0</v>
      </c>
      <c r="H83" s="14"/>
      <c r="I83" s="14"/>
      <c r="J83" s="39"/>
    </row>
    <row r="84" spans="1:10" ht="16.5" customHeight="1" x14ac:dyDescent="0.25">
      <c r="A84" s="94" t="str">
        <f t="shared" si="0"/>
        <v>5931</v>
      </c>
      <c r="B84" s="27" t="s">
        <v>97</v>
      </c>
      <c r="C84" s="33" t="s">
        <v>25</v>
      </c>
      <c r="D84" s="28">
        <v>1001060755931</v>
      </c>
      <c r="E84" s="24"/>
      <c r="F84" s="23">
        <v>0.22</v>
      </c>
      <c r="G84" s="23">
        <f>E84*0.22</f>
        <v>0</v>
      </c>
      <c r="H84" s="14">
        <v>1.76</v>
      </c>
      <c r="I84" s="14">
        <v>120</v>
      </c>
      <c r="J84" s="39"/>
    </row>
    <row r="85" spans="1:10" ht="16.5" customHeight="1" x14ac:dyDescent="0.25">
      <c r="A85" s="94" t="str">
        <f>RIGHT(D85:D192,4)</f>
        <v>5708</v>
      </c>
      <c r="B85" s="27" t="s">
        <v>98</v>
      </c>
      <c r="C85" s="30" t="s">
        <v>23</v>
      </c>
      <c r="D85" s="28">
        <v>1001063145708</v>
      </c>
      <c r="E85" s="24"/>
      <c r="F85" s="23">
        <v>0.51249999999999996</v>
      </c>
      <c r="G85" s="23">
        <f>E85*1</f>
        <v>0</v>
      </c>
      <c r="H85" s="14">
        <v>4.0999999999999996</v>
      </c>
      <c r="I85" s="14">
        <v>120</v>
      </c>
      <c r="J85" s="39"/>
    </row>
    <row r="86" spans="1:10" ht="16.5" customHeight="1" x14ac:dyDescent="0.25">
      <c r="A86" s="94" t="str">
        <f>RIGHT(D86:D193,4)</f>
        <v>6834</v>
      </c>
      <c r="B86" s="27" t="s">
        <v>99</v>
      </c>
      <c r="C86" s="33" t="s">
        <v>25</v>
      </c>
      <c r="D86" s="28">
        <v>1001203146834</v>
      </c>
      <c r="E86" s="24"/>
      <c r="F86" s="23"/>
      <c r="G86" s="23">
        <f>E86*0.1</f>
        <v>0</v>
      </c>
      <c r="H86" s="14"/>
      <c r="I86" s="14"/>
      <c r="J86" s="39"/>
    </row>
    <row r="87" spans="1:10" ht="16.5" customHeight="1" x14ac:dyDescent="0.25">
      <c r="A87" s="94" t="str">
        <f>RIGHT(D87:D197,4)</f>
        <v>4993</v>
      </c>
      <c r="B87" s="27" t="s">
        <v>100</v>
      </c>
      <c r="C87" s="33" t="s">
        <v>25</v>
      </c>
      <c r="D87" s="28">
        <v>1001060764993</v>
      </c>
      <c r="E87" s="24"/>
      <c r="F87" s="23">
        <v>0.25</v>
      </c>
      <c r="G87" s="23">
        <f>E87*0.25</f>
        <v>0</v>
      </c>
      <c r="H87" s="14">
        <v>2</v>
      </c>
      <c r="I87" s="14">
        <v>120</v>
      </c>
      <c r="J87" s="39"/>
    </row>
    <row r="88" spans="1:10" ht="16.5" customHeight="1" x14ac:dyDescent="0.25">
      <c r="A88" s="94" t="str">
        <f>RIGHT(D88:D198,4)</f>
        <v>5682</v>
      </c>
      <c r="B88" s="27" t="s">
        <v>101</v>
      </c>
      <c r="C88" s="33" t="s">
        <v>25</v>
      </c>
      <c r="D88" s="28">
        <v>1001193115682</v>
      </c>
      <c r="E88" s="24">
        <v>600</v>
      </c>
      <c r="F88" s="23">
        <v>0.12</v>
      </c>
      <c r="G88" s="23">
        <f>E88*0.12</f>
        <v>72</v>
      </c>
      <c r="H88" s="14">
        <v>0.96</v>
      </c>
      <c r="I88" s="14">
        <v>60</v>
      </c>
      <c r="J88" s="39"/>
    </row>
    <row r="89" spans="1:10" ht="16.5" customHeight="1" x14ac:dyDescent="0.25">
      <c r="A89" s="94" t="str">
        <f>RIGHT(D89:D201,4)</f>
        <v>4117</v>
      </c>
      <c r="B89" s="27" t="s">
        <v>102</v>
      </c>
      <c r="C89" s="30" t="s">
        <v>23</v>
      </c>
      <c r="D89" s="28">
        <v>1001062504117</v>
      </c>
      <c r="E89" s="24"/>
      <c r="F89" s="23">
        <v>0.48749999999999999</v>
      </c>
      <c r="G89" s="23">
        <f>E89*1</f>
        <v>0</v>
      </c>
      <c r="H89" s="14">
        <v>3.9</v>
      </c>
      <c r="I89" s="14">
        <v>120</v>
      </c>
      <c r="J89" s="39"/>
    </row>
    <row r="90" spans="1:10" ht="16.5" customHeight="1" x14ac:dyDescent="0.25">
      <c r="A90" s="94" t="str">
        <f>RIGHT(D90:D202,4)</f>
        <v>5483</v>
      </c>
      <c r="B90" s="27" t="s">
        <v>103</v>
      </c>
      <c r="C90" s="33" t="s">
        <v>25</v>
      </c>
      <c r="D90" s="28">
        <v>1001062505483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39"/>
    </row>
    <row r="91" spans="1:10" ht="16.5" customHeight="1" thickBot="1" x14ac:dyDescent="0.3">
      <c r="A91" s="94" t="str">
        <f>RIGHT(D91:D203,4)</f>
        <v>6453</v>
      </c>
      <c r="B91" s="27" t="s">
        <v>104</v>
      </c>
      <c r="C91" s="33" t="s">
        <v>25</v>
      </c>
      <c r="D91" s="28">
        <v>1001202506453</v>
      </c>
      <c r="E91" s="24"/>
      <c r="F91" s="23">
        <v>0.1</v>
      </c>
      <c r="G91" s="23">
        <f>E91*0.1</f>
        <v>0</v>
      </c>
      <c r="H91" s="14">
        <v>0.8</v>
      </c>
      <c r="I91" s="14">
        <v>60</v>
      </c>
      <c r="J91" s="39"/>
    </row>
    <row r="92" spans="1:10" ht="16.5" customHeight="1" thickTop="1" thickBot="1" x14ac:dyDescent="0.3">
      <c r="A92" s="94" t="str">
        <f>RIGHT(D92:D204,4)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4" t="str">
        <f>RIGHT(D93:D208,4)</f>
        <v>6470</v>
      </c>
      <c r="B93" s="29" t="s">
        <v>106</v>
      </c>
      <c r="C93" s="32" t="s">
        <v>23</v>
      </c>
      <c r="D93" s="80">
        <v>1001092436470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RIGHT(D94:D209,4)</f>
        <v>6865</v>
      </c>
      <c r="B94" s="29" t="s">
        <v>107</v>
      </c>
      <c r="C94" s="32" t="s">
        <v>23</v>
      </c>
      <c r="D94" s="80">
        <v>1001095716865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thickBot="1" x14ac:dyDescent="0.3">
      <c r="A95" s="94" t="str">
        <f>RIGHT(D95:D206,4)</f>
        <v>3215</v>
      </c>
      <c r="B95" s="27" t="s">
        <v>108</v>
      </c>
      <c r="C95" s="37" t="s">
        <v>25</v>
      </c>
      <c r="D95" s="51">
        <v>1001094053215</v>
      </c>
      <c r="E95" s="24"/>
      <c r="F95" s="23">
        <v>0.4</v>
      </c>
      <c r="G95" s="23">
        <f>E95*0.4</f>
        <v>0</v>
      </c>
      <c r="H95" s="14">
        <v>3.2</v>
      </c>
      <c r="I95" s="14">
        <v>60</v>
      </c>
      <c r="J95" s="39"/>
    </row>
    <row r="96" spans="1:10" ht="16.5" customHeight="1" thickTop="1" thickBot="1" x14ac:dyDescent="0.3">
      <c r="A96" s="94" t="str">
        <f>RIGHT(D96:D209,4)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x14ac:dyDescent="0.25">
      <c r="A97" s="94" t="str">
        <f>RIGHT(D97:D212,4)</f>
        <v>6206</v>
      </c>
      <c r="B97" s="47" t="s">
        <v>110</v>
      </c>
      <c r="C97" s="35" t="s">
        <v>25</v>
      </c>
      <c r="D97" s="28">
        <v>1001084216206</v>
      </c>
      <c r="E97" s="24"/>
      <c r="F97" s="23">
        <v>0.3</v>
      </c>
      <c r="G97" s="23">
        <f>E97*0.3</f>
        <v>0</v>
      </c>
      <c r="H97" s="14">
        <v>1.8</v>
      </c>
      <c r="I97" s="14">
        <v>30</v>
      </c>
      <c r="J97" s="39"/>
    </row>
    <row r="98" spans="1:11" ht="16.5" customHeight="1" thickBot="1" x14ac:dyDescent="0.3">
      <c r="A98" s="94" t="str">
        <f>RIGHT(D98:D213,4)</f>
        <v>6919</v>
      </c>
      <c r="B98" s="47" t="s">
        <v>111</v>
      </c>
      <c r="C98" s="35" t="s">
        <v>25</v>
      </c>
      <c r="D98" s="28">
        <v>1001223296919</v>
      </c>
      <c r="E98" s="24"/>
      <c r="F98" s="23"/>
      <c r="G98" s="23">
        <f>E98*0.18</f>
        <v>0</v>
      </c>
      <c r="H98" s="96"/>
      <c r="I98" s="96"/>
      <c r="J98" s="93"/>
    </row>
    <row r="99" spans="1:11" ht="16.5" customHeight="1" thickTop="1" thickBot="1" x14ac:dyDescent="0.3">
      <c r="A99" s="94" t="str">
        <f>RIGHT(D99:D214,4)</f>
        <v/>
      </c>
      <c r="B99" s="74" t="s">
        <v>112</v>
      </c>
      <c r="C99" s="74"/>
      <c r="D99" s="74"/>
      <c r="E99" s="74"/>
      <c r="F99" s="73"/>
      <c r="G99" s="74"/>
      <c r="H99" s="74"/>
      <c r="I99" s="74"/>
      <c r="J99" s="75"/>
    </row>
    <row r="100" spans="1:11" ht="16.5" customHeight="1" thickTop="1" thickBot="1" x14ac:dyDescent="0.3">
      <c r="A100" s="94" t="str">
        <f>RIGHT(D100:D217,4)</f>
        <v/>
      </c>
      <c r="B100" s="74" t="s">
        <v>113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x14ac:dyDescent="0.25">
      <c r="A101" s="94" t="str">
        <f>RIGHT(D101:D218,4)</f>
        <v>6314</v>
      </c>
      <c r="B101" s="47" t="s">
        <v>114</v>
      </c>
      <c r="C101" s="33" t="s">
        <v>25</v>
      </c>
      <c r="D101" s="28">
        <v>1002112606314</v>
      </c>
      <c r="E101" s="24"/>
      <c r="F101" s="23">
        <v>0.5</v>
      </c>
      <c r="G101" s="23">
        <f>E101*0.5</f>
        <v>0</v>
      </c>
      <c r="H101" s="14">
        <v>8</v>
      </c>
      <c r="I101" s="72">
        <v>120</v>
      </c>
      <c r="J101" s="39"/>
    </row>
    <row r="102" spans="1:11" ht="16.5" customHeight="1" x14ac:dyDescent="0.25">
      <c r="A102" s="94" t="str">
        <f>RIGHT(D102:D219,4)</f>
        <v>6155</v>
      </c>
      <c r="B102" s="47" t="s">
        <v>115</v>
      </c>
      <c r="C102" s="33" t="s">
        <v>25</v>
      </c>
      <c r="D102" s="28">
        <v>1002115036155</v>
      </c>
      <c r="E102" s="24"/>
      <c r="F102" s="23"/>
      <c r="G102" s="23">
        <f>E102*0.45</f>
        <v>0</v>
      </c>
      <c r="H102" s="14"/>
      <c r="I102" s="72"/>
      <c r="J102" s="39"/>
    </row>
    <row r="103" spans="1:11" ht="16.5" customHeight="1" x14ac:dyDescent="0.25">
      <c r="A103" s="94" t="str">
        <f>RIGHT(D103:D220,4)</f>
        <v>6157</v>
      </c>
      <c r="B103" s="47" t="s">
        <v>116</v>
      </c>
      <c r="C103" s="33" t="s">
        <v>25</v>
      </c>
      <c r="D103" s="28">
        <v>1002115056157</v>
      </c>
      <c r="E103" s="24"/>
      <c r="F103" s="23"/>
      <c r="G103" s="23">
        <f>E103*0.45</f>
        <v>0</v>
      </c>
      <c r="H103" s="14"/>
      <c r="I103" s="72"/>
      <c r="J103" s="39"/>
    </row>
    <row r="104" spans="1:11" ht="16.5" customHeight="1" thickBot="1" x14ac:dyDescent="0.3">
      <c r="A104" s="94" t="str">
        <f t="shared" ref="A104:A115" si="1">RIGHT(D104:D219,4)</f>
        <v>6313</v>
      </c>
      <c r="B104" s="47" t="s">
        <v>117</v>
      </c>
      <c r="C104" s="36" t="s">
        <v>25</v>
      </c>
      <c r="D104" s="28">
        <v>1002112606313</v>
      </c>
      <c r="E104" s="24"/>
      <c r="F104" s="23">
        <v>0.9</v>
      </c>
      <c r="G104" s="23">
        <f>E104*0.9</f>
        <v>0</v>
      </c>
      <c r="H104" s="14">
        <v>9</v>
      </c>
      <c r="I104" s="72">
        <v>120</v>
      </c>
      <c r="J104" s="39"/>
    </row>
    <row r="105" spans="1:11" ht="16.5" customHeight="1" thickTop="1" thickBot="1" x14ac:dyDescent="0.3">
      <c r="A105" s="94" t="str">
        <f t="shared" si="1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1" ht="16.5" customHeight="1" thickTop="1" thickBot="1" x14ac:dyDescent="0.3">
      <c r="A106" s="94" t="str">
        <f t="shared" si="1"/>
        <v>4945</v>
      </c>
      <c r="B106" s="47" t="s">
        <v>119</v>
      </c>
      <c r="C106" s="36" t="s">
        <v>25</v>
      </c>
      <c r="D106" s="28">
        <v>1002151784945</v>
      </c>
      <c r="E106" s="24"/>
      <c r="F106" s="23">
        <v>0.5</v>
      </c>
      <c r="G106" s="23">
        <f>E106*0.5</f>
        <v>0</v>
      </c>
      <c r="H106" s="14">
        <v>8</v>
      </c>
      <c r="I106" s="72">
        <v>120</v>
      </c>
      <c r="J106" s="39"/>
    </row>
    <row r="107" spans="1:11" ht="16.5" customHeight="1" thickTop="1" thickBot="1" x14ac:dyDescent="0.3">
      <c r="A107" s="94" t="str">
        <f t="shared" si="1"/>
        <v/>
      </c>
      <c r="B107" s="74" t="s">
        <v>120</v>
      </c>
      <c r="C107" s="74"/>
      <c r="D107" s="74"/>
      <c r="E107" s="74"/>
      <c r="F107" s="73"/>
      <c r="G107" s="74"/>
      <c r="H107" s="74"/>
      <c r="I107" s="74"/>
      <c r="J107" s="75"/>
    </row>
    <row r="108" spans="1:11" s="88" customFormat="1" ht="16.5" customHeight="1" thickTop="1" thickBot="1" x14ac:dyDescent="0.3">
      <c r="A108" s="94" t="str">
        <f t="shared" si="1"/>
        <v>4956</v>
      </c>
      <c r="B108" s="89" t="s">
        <v>121</v>
      </c>
      <c r="C108" s="90" t="s">
        <v>25</v>
      </c>
      <c r="D108" s="83">
        <v>1002133974956</v>
      </c>
      <c r="E108" s="84"/>
      <c r="F108" s="85">
        <v>0.42</v>
      </c>
      <c r="G108" s="85">
        <f>E108*0.42</f>
        <v>0</v>
      </c>
      <c r="H108" s="86">
        <v>4.2</v>
      </c>
      <c r="I108" s="91">
        <v>120</v>
      </c>
      <c r="J108" s="86"/>
      <c r="K108" s="87"/>
    </row>
    <row r="109" spans="1:11" ht="16.5" customHeight="1" thickTop="1" x14ac:dyDescent="0.25">
      <c r="A109" s="94" t="str">
        <f t="shared" si="1"/>
        <v>1762</v>
      </c>
      <c r="B109" s="47" t="s">
        <v>122</v>
      </c>
      <c r="C109" s="33" t="s">
        <v>25</v>
      </c>
      <c r="D109" s="28">
        <v>1002131151762</v>
      </c>
      <c r="E109" s="24"/>
      <c r="F109" s="23">
        <v>0.42</v>
      </c>
      <c r="G109" s="23">
        <f>E109*0.42</f>
        <v>0</v>
      </c>
      <c r="H109" s="14">
        <v>4.2</v>
      </c>
      <c r="I109" s="72">
        <v>120</v>
      </c>
      <c r="J109" s="39"/>
    </row>
    <row r="110" spans="1:11" ht="16.5" customHeight="1" thickBot="1" x14ac:dyDescent="0.3">
      <c r="A110" s="94" t="str">
        <f t="shared" si="1"/>
        <v>1764</v>
      </c>
      <c r="B110" s="47" t="s">
        <v>123</v>
      </c>
      <c r="C110" s="36" t="s">
        <v>25</v>
      </c>
      <c r="D110" s="28">
        <v>1002131181764</v>
      </c>
      <c r="E110" s="24"/>
      <c r="F110" s="23">
        <v>0.42</v>
      </c>
      <c r="G110" s="23">
        <f>E110*0.42</f>
        <v>0</v>
      </c>
      <c r="H110" s="14">
        <v>4.2</v>
      </c>
      <c r="I110" s="72">
        <v>120</v>
      </c>
      <c r="J110" s="39"/>
    </row>
    <row r="111" spans="1:11" ht="16.5" customHeight="1" thickTop="1" thickBot="1" x14ac:dyDescent="0.3">
      <c r="A111" s="94" t="str">
        <f t="shared" si="1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1" ht="16.5" customHeight="1" thickTop="1" thickBot="1" x14ac:dyDescent="0.3">
      <c r="A112" s="94" t="str">
        <f t="shared" si="1"/>
        <v/>
      </c>
      <c r="B112" s="74" t="s">
        <v>125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thickBot="1" x14ac:dyDescent="0.3">
      <c r="A113" s="94" t="str">
        <f t="shared" si="1"/>
        <v>6004</v>
      </c>
      <c r="B113" s="47" t="s">
        <v>126</v>
      </c>
      <c r="C113" s="36" t="s">
        <v>25</v>
      </c>
      <c r="D113" s="68" t="s">
        <v>127</v>
      </c>
      <c r="E113" s="24"/>
      <c r="F113" s="23">
        <v>1</v>
      </c>
      <c r="G113" s="23">
        <f>E113*1</f>
        <v>0</v>
      </c>
      <c r="H113" s="14">
        <v>8</v>
      </c>
      <c r="I113" s="72">
        <v>120</v>
      </c>
      <c r="J113" s="39"/>
    </row>
    <row r="114" spans="1:10" ht="15.75" customHeight="1" thickTop="1" x14ac:dyDescent="0.25">
      <c r="A114" s="94" t="str">
        <f t="shared" si="1"/>
        <v>5417</v>
      </c>
      <c r="B114" s="47" t="s">
        <v>128</v>
      </c>
      <c r="C114" s="30" t="s">
        <v>23</v>
      </c>
      <c r="D114" s="68" t="s">
        <v>129</v>
      </c>
      <c r="E114" s="24"/>
      <c r="F114" s="23">
        <v>2</v>
      </c>
      <c r="G114" s="23">
        <f>E114*1</f>
        <v>0</v>
      </c>
      <c r="H114" s="14">
        <v>6</v>
      </c>
      <c r="I114" s="72">
        <v>90</v>
      </c>
      <c r="J114" s="39"/>
    </row>
    <row r="115" spans="1:10" ht="15.75" customHeight="1" thickBot="1" x14ac:dyDescent="0.3">
      <c r="A115" s="94" t="str">
        <f t="shared" si="1"/>
        <v>6019</v>
      </c>
      <c r="B115" s="47" t="s">
        <v>130</v>
      </c>
      <c r="C115" s="36" t="s">
        <v>25</v>
      </c>
      <c r="D115" s="69" t="s">
        <v>131</v>
      </c>
      <c r="E115" s="24"/>
      <c r="F115" s="23">
        <v>1</v>
      </c>
      <c r="G115" s="23">
        <f>E115*1</f>
        <v>0</v>
      </c>
      <c r="H115" s="14">
        <v>12</v>
      </c>
      <c r="I115" s="72">
        <v>120</v>
      </c>
      <c r="J115" s="39"/>
    </row>
    <row r="116" spans="1:10" ht="16.5" customHeight="1" thickTop="1" thickBot="1" x14ac:dyDescent="0.3">
      <c r="A116" s="77"/>
      <c r="B116" s="77" t="s">
        <v>132</v>
      </c>
      <c r="C116" s="16"/>
      <c r="D116" s="48"/>
      <c r="E116" s="17">
        <f>SUM(E5:E115)</f>
        <v>2800</v>
      </c>
      <c r="F116" s="17">
        <f>SUM(F10:F115)</f>
        <v>34.454166666666673</v>
      </c>
      <c r="G116" s="17">
        <f>SUM(G11:G115)</f>
        <v>1318</v>
      </c>
      <c r="H116" s="17">
        <f>SUM(H10:H112)</f>
        <v>154.69999999999993</v>
      </c>
      <c r="I116" s="17"/>
      <c r="J116" s="17"/>
    </row>
    <row r="117" spans="1:10" ht="15.75" customHeight="1" thickTop="1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</sheetData>
  <autoFilter ref="A9:J116"/>
  <mergeCells count="2">
    <mergeCell ref="E1:J1"/>
    <mergeCell ref="G3:J3"/>
  </mergeCells>
  <dataValidations disablePrompts="1" count="2">
    <dataValidation type="textLength" operator="lessThanOrEqual" showInputMessage="1" showErrorMessage="1" sqref="B109">
      <formula1>40</formula1>
    </dataValidation>
    <dataValidation type="textLength" operator="equal" showInputMessage="1" showErrorMessage="1" sqref="D113:D11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108</v>
      </c>
    </row>
    <row r="2" spans="2:3" x14ac:dyDescent="0.25">
      <c r="B2" s="58" t="s">
        <v>133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102</v>
      </c>
      <c r="C6" s="61"/>
    </row>
    <row r="7" spans="2:3" x14ac:dyDescent="0.25">
      <c r="B7" s="71" t="s">
        <v>134</v>
      </c>
      <c r="C7" s="81"/>
    </row>
    <row r="8" spans="2:3" x14ac:dyDescent="0.25">
      <c r="B8" s="27" t="s">
        <v>32</v>
      </c>
    </row>
    <row r="9" spans="2:3" x14ac:dyDescent="0.25">
      <c r="B9" s="79" t="s">
        <v>135</v>
      </c>
      <c r="C9" s="81"/>
    </row>
    <row r="10" spans="2:3" x14ac:dyDescent="0.25">
      <c r="B10" s="29" t="s">
        <v>136</v>
      </c>
    </row>
    <row r="11" spans="2:3" x14ac:dyDescent="0.25">
      <c r="B11" s="27" t="s">
        <v>37</v>
      </c>
    </row>
    <row r="12" spans="2:3" x14ac:dyDescent="0.25">
      <c r="B12" s="27" t="s">
        <v>100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8" t="s">
        <v>22</v>
      </c>
      <c r="C15" s="61"/>
    </row>
    <row r="16" spans="2:3" x14ac:dyDescent="0.25">
      <c r="B16" s="58" t="s">
        <v>139</v>
      </c>
      <c r="C16" s="61"/>
    </row>
    <row r="17" spans="2:3" x14ac:dyDescent="0.25">
      <c r="B17" s="27" t="s">
        <v>140</v>
      </c>
    </row>
    <row r="18" spans="2:3" x14ac:dyDescent="0.25">
      <c r="B18" s="27" t="s">
        <v>141</v>
      </c>
      <c r="C18" s="62"/>
    </row>
    <row r="19" spans="2:3" x14ac:dyDescent="0.25">
      <c r="B19" s="58" t="s">
        <v>88</v>
      </c>
      <c r="C19" s="61"/>
    </row>
    <row r="20" spans="2:3" x14ac:dyDescent="0.25">
      <c r="B20" s="70" t="s">
        <v>103</v>
      </c>
    </row>
    <row r="21" spans="2:3" x14ac:dyDescent="0.25">
      <c r="B21" s="58" t="s">
        <v>142</v>
      </c>
      <c r="C21" s="81"/>
    </row>
    <row r="22" spans="2:3" x14ac:dyDescent="0.25">
      <c r="B22" s="67" t="s">
        <v>143</v>
      </c>
      <c r="C22" s="61"/>
    </row>
    <row r="23" spans="2:3" x14ac:dyDescent="0.25">
      <c r="B23" s="27" t="s">
        <v>91</v>
      </c>
    </row>
    <row r="24" spans="2:3" x14ac:dyDescent="0.25">
      <c r="B24" s="27" t="s">
        <v>101</v>
      </c>
    </row>
    <row r="25" spans="2:3" x14ac:dyDescent="0.25">
      <c r="B25" s="27" t="s">
        <v>94</v>
      </c>
    </row>
    <row r="26" spans="2:3" x14ac:dyDescent="0.25">
      <c r="B26" s="27" t="s">
        <v>98</v>
      </c>
    </row>
    <row r="27" spans="2:3" x14ac:dyDescent="0.25">
      <c r="B27" s="70" t="s">
        <v>144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145</v>
      </c>
      <c r="C31" s="61"/>
    </row>
    <row r="32" spans="2:3" x14ac:dyDescent="0.25">
      <c r="B32" s="79" t="s">
        <v>146</v>
      </c>
      <c r="C32" s="81"/>
    </row>
    <row r="33" spans="2:3" x14ac:dyDescent="0.25">
      <c r="B33" s="79" t="s">
        <v>147</v>
      </c>
      <c r="C33" s="61"/>
    </row>
    <row r="34" spans="2:3" x14ac:dyDescent="0.25">
      <c r="B34" s="66" t="s">
        <v>148</v>
      </c>
      <c r="C34" s="61"/>
    </row>
    <row r="35" spans="2:3" x14ac:dyDescent="0.25">
      <c r="B35" s="27" t="s">
        <v>149</v>
      </c>
    </row>
    <row r="36" spans="2:3" x14ac:dyDescent="0.25">
      <c r="B36" s="27" t="s">
        <v>150</v>
      </c>
    </row>
    <row r="37" spans="2:3" x14ac:dyDescent="0.25">
      <c r="B37" s="79" t="s">
        <v>151</v>
      </c>
      <c r="C37" s="81"/>
    </row>
    <row r="38" spans="2:3" x14ac:dyDescent="0.25">
      <c r="B38" s="66" t="s">
        <v>152</v>
      </c>
      <c r="C38" s="61"/>
    </row>
    <row r="39" spans="2:3" x14ac:dyDescent="0.25">
      <c r="B39" s="27" t="s">
        <v>153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6" t="s">
        <v>154</v>
      </c>
      <c r="C46" s="61"/>
    </row>
    <row r="47" spans="2:3" x14ac:dyDescent="0.25">
      <c r="B47" s="27" t="s">
        <v>73</v>
      </c>
    </row>
    <row r="48" spans="2:3" x14ac:dyDescent="0.25">
      <c r="B48" s="66" t="s">
        <v>155</v>
      </c>
      <c r="C48" s="61"/>
    </row>
    <row r="49" spans="2:3" x14ac:dyDescent="0.25">
      <c r="B49" s="66" t="s">
        <v>156</v>
      </c>
      <c r="C49" s="61"/>
    </row>
    <row r="50" spans="2:3" x14ac:dyDescent="0.25">
      <c r="B50" s="66" t="s">
        <v>157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158</v>
      </c>
      <c r="C52" s="61"/>
    </row>
    <row r="53" spans="2:3" x14ac:dyDescent="0.25">
      <c r="B53" s="79" t="s">
        <v>159</v>
      </c>
      <c r="C53" s="61"/>
    </row>
    <row r="54" spans="2:3" x14ac:dyDescent="0.25">
      <c r="B54" s="79" t="s">
        <v>160</v>
      </c>
      <c r="C54" s="61"/>
    </row>
    <row r="55" spans="2:3" x14ac:dyDescent="0.25">
      <c r="B55" s="79" t="s">
        <v>161</v>
      </c>
      <c r="C55" s="81"/>
    </row>
    <row r="56" spans="2:3" x14ac:dyDescent="0.25">
      <c r="B56" s="70" t="s">
        <v>104</v>
      </c>
    </row>
    <row r="57" spans="2:3" x14ac:dyDescent="0.25">
      <c r="B57" s="27" t="s">
        <v>95</v>
      </c>
    </row>
    <row r="58" spans="2:3" x14ac:dyDescent="0.25">
      <c r="B58" s="79" t="s">
        <v>162</v>
      </c>
      <c r="C58" s="61"/>
    </row>
    <row r="59" spans="2:3" x14ac:dyDescent="0.25">
      <c r="B59" s="79" t="s">
        <v>163</v>
      </c>
      <c r="C59" s="61"/>
    </row>
    <row r="60" spans="2:3" x14ac:dyDescent="0.25">
      <c r="B60" s="79" t="s">
        <v>164</v>
      </c>
      <c r="C60" s="81"/>
    </row>
    <row r="61" spans="2:3" x14ac:dyDescent="0.25">
      <c r="B61" s="27" t="s">
        <v>92</v>
      </c>
    </row>
    <row r="62" spans="2:3" x14ac:dyDescent="0.25">
      <c r="B62" s="66" t="s">
        <v>78</v>
      </c>
      <c r="C62" s="61"/>
    </row>
    <row r="63" spans="2:3" x14ac:dyDescent="0.25">
      <c r="B63" s="79" t="s">
        <v>165</v>
      </c>
      <c r="C63" s="81"/>
    </row>
    <row r="64" spans="2:3" x14ac:dyDescent="0.25">
      <c r="B64" s="55" t="s">
        <v>71</v>
      </c>
    </row>
    <row r="65" spans="2:3" x14ac:dyDescent="0.25">
      <c r="B65" s="55" t="s">
        <v>166</v>
      </c>
      <c r="C65" s="61"/>
    </row>
    <row r="66" spans="2:3" x14ac:dyDescent="0.25">
      <c r="B66" s="55" t="s">
        <v>167</v>
      </c>
      <c r="C66" s="61"/>
    </row>
    <row r="67" spans="2:3" x14ac:dyDescent="0.25">
      <c r="B67" s="79" t="s">
        <v>168</v>
      </c>
      <c r="C67" s="61"/>
    </row>
    <row r="68" spans="2:3" x14ac:dyDescent="0.25">
      <c r="B68" s="79" t="s">
        <v>169</v>
      </c>
      <c r="C68" s="61"/>
    </row>
    <row r="69" spans="2:3" x14ac:dyDescent="0.25">
      <c r="B69" s="79" t="s">
        <v>170</v>
      </c>
      <c r="C69" s="61"/>
    </row>
    <row r="70" spans="2:3" x14ac:dyDescent="0.25">
      <c r="B70" s="79" t="s">
        <v>171</v>
      </c>
      <c r="C70" s="61"/>
    </row>
    <row r="71" spans="2:3" x14ac:dyDescent="0.25">
      <c r="B71" s="79" t="s">
        <v>172</v>
      </c>
      <c r="C71" s="61"/>
    </row>
    <row r="72" spans="2:3" x14ac:dyDescent="0.25">
      <c r="B72" s="79" t="s">
        <v>173</v>
      </c>
      <c r="C72" s="81"/>
    </row>
    <row r="73" spans="2:3" x14ac:dyDescent="0.25">
      <c r="B73" s="79" t="s">
        <v>174</v>
      </c>
      <c r="C73" s="81"/>
    </row>
    <row r="74" spans="2:3" x14ac:dyDescent="0.25">
      <c r="B74" s="79" t="s">
        <v>175</v>
      </c>
      <c r="C74" s="81"/>
    </row>
    <row r="75" spans="2:3" x14ac:dyDescent="0.25">
      <c r="B75" s="79" t="s">
        <v>176</v>
      </c>
      <c r="C75" s="81"/>
    </row>
    <row r="76" spans="2:3" x14ac:dyDescent="0.25">
      <c r="B76" s="60" t="s">
        <v>177</v>
      </c>
      <c r="C76" s="61"/>
    </row>
    <row r="77" spans="2:3" x14ac:dyDescent="0.25">
      <c r="B77" s="60" t="s">
        <v>178</v>
      </c>
      <c r="C77" s="61"/>
    </row>
    <row r="78" spans="2:3" x14ac:dyDescent="0.25">
      <c r="B78" s="60" t="s">
        <v>179</v>
      </c>
      <c r="C78" s="61"/>
    </row>
    <row r="79" spans="2:3" x14ac:dyDescent="0.25">
      <c r="B79" s="60" t="s">
        <v>180</v>
      </c>
      <c r="C79" s="61"/>
    </row>
    <row r="80" spans="2:3" x14ac:dyDescent="0.25">
      <c r="B80" s="60" t="s">
        <v>181</v>
      </c>
      <c r="C80" s="61"/>
    </row>
    <row r="81" spans="2:4" x14ac:dyDescent="0.25">
      <c r="B81" s="60" t="s">
        <v>182</v>
      </c>
      <c r="C81" s="61"/>
    </row>
    <row r="82" spans="2:4" x14ac:dyDescent="0.25">
      <c r="B82" s="60" t="s">
        <v>183</v>
      </c>
      <c r="C82" s="61"/>
    </row>
    <row r="83" spans="2:4" x14ac:dyDescent="0.25">
      <c r="B83" s="60" t="s">
        <v>184</v>
      </c>
      <c r="C83" s="61"/>
    </row>
    <row r="84" spans="2:4" x14ac:dyDescent="0.25">
      <c r="B84" s="60" t="s">
        <v>185</v>
      </c>
      <c r="C84" s="61"/>
    </row>
    <row r="85" spans="2:4" x14ac:dyDescent="0.25">
      <c r="B85" s="60" t="s">
        <v>186</v>
      </c>
      <c r="C85" s="61"/>
    </row>
    <row r="86" spans="2:4" x14ac:dyDescent="0.25">
      <c r="B86" s="67" t="s">
        <v>187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2024-08-01T12:11:17Z</dcterms:modified>
</cp:coreProperties>
</file>