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7,24 Симф Ост\"/>
    </mc:Choice>
  </mc:AlternateContent>
  <xr:revisionPtr revIDLastSave="0" documentId="13_ncr:1_{4165D793-51DD-4B34-A2CA-3AA6F0E55CF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6" i="1" s="1"/>
  <c r="Y7" i="1"/>
  <c r="V85" i="1"/>
  <c r="V91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S86" i="1"/>
  <c r="V86" i="1" s="1"/>
  <c r="S87" i="1"/>
  <c r="V87" i="1" s="1"/>
  <c r="S88" i="1"/>
  <c r="V88" i="1" s="1"/>
  <c r="S89" i="1"/>
  <c r="V89" i="1" s="1"/>
  <c r="S90" i="1"/>
  <c r="V90" i="1" s="1"/>
  <c r="S91" i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K83" i="1"/>
  <c r="K84" i="1"/>
  <c r="U84" i="1" s="1"/>
  <c r="K85" i="1"/>
  <c r="U85" i="1" s="1"/>
  <c r="K86" i="1"/>
  <c r="K87" i="1"/>
  <c r="K88" i="1"/>
  <c r="U88" i="1" s="1"/>
  <c r="K89" i="1"/>
  <c r="K90" i="1"/>
  <c r="U90" i="1" s="1"/>
  <c r="K91" i="1"/>
  <c r="K7" i="1"/>
  <c r="U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7" i="1"/>
  <c r="J7" i="1" s="1"/>
  <c r="X6" i="1"/>
  <c r="AF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7" i="1"/>
  <c r="AE7" i="1" s="1"/>
  <c r="E6" i="1"/>
  <c r="F6" i="1"/>
  <c r="U41" i="1" l="1"/>
  <c r="Z6" i="1"/>
  <c r="U83" i="1"/>
  <c r="U27" i="1"/>
  <c r="U87" i="1"/>
  <c r="T6" i="1"/>
  <c r="U91" i="1"/>
  <c r="U23" i="1"/>
  <c r="U19" i="1"/>
  <c r="U15" i="1"/>
  <c r="U11" i="1"/>
  <c r="AE6" i="1"/>
  <c r="U82" i="1"/>
  <c r="U86" i="1"/>
  <c r="U89" i="1"/>
  <c r="AB6" i="1"/>
  <c r="AA6" i="1"/>
  <c r="S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<sst xmlns="http://schemas.openxmlformats.org/spreadsheetml/2006/main" count="214" uniqueCount="117">
  <si>
    <t>Период: 23.07.2024 - 30.07.2024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</si>
  <si>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</si>
  <si>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</si>
  <si>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</si>
  <si>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</si>
  <si>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</si>
  <si>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</si>
  <si>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</si>
  <si>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</si>
  <si>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</si>
  <si>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</si>
  <si>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</si>
  <si>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</si>
  <si>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</si>
  <si>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</si>
  <si>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</si>
  <si>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</si>
  <si>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</si>
  <si>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</si>
  <si>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</si>
  <si>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</si>
  <si>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</si>
  <si>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</si>
  <si>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</si>
  <si>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</si>
  <si>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</si>
  <si>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</si>
  <si>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</si>
  <si>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</si>
  <si>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</si>
  <si>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</si>
  <si>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</si>
  <si>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</si>
  <si>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</si>
  <si>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</si>
  <si>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</si>
  <si>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</si>
  <si>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</si>
  <si>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</si>
  <si>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</si>
  <si>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</si>
  <si>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</si>
  <si>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</si>
  <si>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</si>
  <si>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</si>
  <si>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</si>
  <si>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</si>
  <si>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</si>
  <si>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</si>
  <si>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</si>
  <si>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</si>
  <si>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</si>
  <si>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</si>
  <si>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</si>
  <si>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</si>
  <si>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</si>
  <si>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</si>
  <si>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</si>
  <si>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</si>
  <si>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</si>
  <si>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</si>
  <si>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</si>
  <si>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</si>
  <si>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</si>
  <si>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</si>
  <si>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</si>
  <si>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</si>
  <si>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</si>
  <si>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</si>
  <si>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</si>
  <si>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</si>
  <si>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</si>
  <si>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</si>
  <si>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</si>
  <si>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</si>
  <si>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</si>
  <si>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</si>
  <si>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</si>
  <si>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</si>
  <si>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</si>
  <si>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</si>
  <si>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</si>
  <si>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</si>
  <si>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</si>
  <si>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</si>
  <si>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</si>
  <si>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</si>
  <si>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</si>
  <si>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</si>
  <si>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6788 СЕРВЕЛАТ КРЕМЛЕВСКИЙ в/к в/у  ОСТАНКИНО</t>
  </si>
  <si>
    <t>6790 СЕРВЕЛАТ ЕВРОПЕЙСКИЙ в/к в/у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</si>
  <si>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</si>
  <si>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</si>
  <si>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</si>
  <si>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</si>
  <si>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</si>
  <si>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</si>
  <si>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</si>
  <si>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</si>
  <si>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</si>
  <si>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</si>
  <si>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</si>
  <si>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</si>
  <si>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</si>
  <si>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</si>
  <si>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</si>
  <si>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</si>
  <si>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</si>
  <si>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30,07,</t>
  </si>
  <si>
    <t>31,07,</t>
  </si>
  <si>
    <t>02,08,</t>
  </si>
  <si>
    <t>02,08г</t>
  </si>
  <si>
    <t>04,08,</t>
  </si>
  <si>
    <t>12,07,</t>
  </si>
  <si>
    <t>19,07,</t>
  </si>
  <si>
    <t>26,07,</t>
  </si>
  <si>
    <t>4,1т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</si>
</sst>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19.07.2024 - 26.07.2024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28,07,</v>
          </cell>
          <cell r="L5" t="str">
            <v>29,07г</v>
          </cell>
          <cell r="M5" t="str">
            <v>30,07,</v>
          </cell>
          <cell r="Q5" t="str">
            <v>02,08,</v>
          </cell>
          <cell r="R5" t="str">
            <v>31,07,</v>
          </cell>
          <cell r="T5" t="str">
            <v>02,08г</v>
          </cell>
          <cell r="Y5" t="str">
            <v>05,07,</v>
          </cell>
          <cell r="Z5" t="str">
            <v>12,07,</v>
          </cell>
          <cell r="AA5" t="str">
            <v>19,07,</v>
          </cell>
          <cell r="AB5" t="str">
            <v>26,07,</v>
          </cell>
        </row>
        <row r="6">
          <cell r="E6">
            <v>110880.966</v>
          </cell>
          <cell r="F6">
            <v>79962.772000000012</v>
          </cell>
          <cell r="I6">
            <v>109031.45299999999</v>
          </cell>
          <cell r="J6">
            <v>1849.5129999999995</v>
          </cell>
          <cell r="K6">
            <v>1600</v>
          </cell>
          <cell r="L6">
            <v>38080</v>
          </cell>
          <cell r="M6">
            <v>7608</v>
          </cell>
          <cell r="N6">
            <v>0</v>
          </cell>
          <cell r="O6">
            <v>0</v>
          </cell>
          <cell r="P6">
            <v>0</v>
          </cell>
          <cell r="Q6">
            <v>10865</v>
          </cell>
          <cell r="R6">
            <v>22660</v>
          </cell>
          <cell r="S6">
            <v>22176.193199999994</v>
          </cell>
          <cell r="T6">
            <v>26710</v>
          </cell>
          <cell r="W6">
            <v>0</v>
          </cell>
          <cell r="X6">
            <v>0</v>
          </cell>
          <cell r="Y6">
            <v>20202.064799999993</v>
          </cell>
          <cell r="Z6">
            <v>19977.785399999997</v>
          </cell>
          <cell r="AA6">
            <v>21482.505000000001</v>
          </cell>
          <cell r="AB6">
            <v>19577.233999999993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203</v>
          </cell>
          <cell r="D7">
            <v>660</v>
          </cell>
          <cell r="E7">
            <v>492</v>
          </cell>
          <cell r="F7">
            <v>366</v>
          </cell>
          <cell r="G7">
            <v>0.4</v>
          </cell>
          <cell r="H7">
            <v>60</v>
          </cell>
          <cell r="I7">
            <v>515</v>
          </cell>
          <cell r="J7">
            <v>-23</v>
          </cell>
          <cell r="K7">
            <v>0</v>
          </cell>
          <cell r="L7">
            <v>120</v>
          </cell>
          <cell r="M7">
            <v>0</v>
          </cell>
          <cell r="Q7">
            <v>40</v>
          </cell>
          <cell r="R7">
            <v>200</v>
          </cell>
          <cell r="S7">
            <v>98.4</v>
          </cell>
          <cell r="T7">
            <v>120</v>
          </cell>
          <cell r="U7">
            <v>8.5975609756097562</v>
          </cell>
          <cell r="V7">
            <v>3.719512195121951</v>
          </cell>
          <cell r="Y7">
            <v>78.2</v>
          </cell>
          <cell r="Z7">
            <v>91.2</v>
          </cell>
          <cell r="AA7">
            <v>98.6</v>
          </cell>
          <cell r="AB7">
            <v>104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1281.5719999999999</v>
          </cell>
          <cell r="D8">
            <v>2827.3139999999999</v>
          </cell>
          <cell r="E8">
            <v>3072.6619999999998</v>
          </cell>
          <cell r="F8">
            <v>1013.5</v>
          </cell>
          <cell r="G8">
            <v>1</v>
          </cell>
          <cell r="H8">
            <v>45</v>
          </cell>
          <cell r="I8">
            <v>3051.8</v>
          </cell>
          <cell r="J8">
            <v>20.861999999999625</v>
          </cell>
          <cell r="K8">
            <v>300</v>
          </cell>
          <cell r="L8">
            <v>800</v>
          </cell>
          <cell r="M8">
            <v>1200</v>
          </cell>
          <cell r="Q8">
            <v>300</v>
          </cell>
          <cell r="R8">
            <v>700</v>
          </cell>
          <cell r="S8">
            <v>614.53239999999994</v>
          </cell>
          <cell r="T8">
            <v>850</v>
          </cell>
          <cell r="U8">
            <v>8.4023234576403141</v>
          </cell>
          <cell r="V8">
            <v>1.6492214242894274</v>
          </cell>
          <cell r="Y8">
            <v>452.0702</v>
          </cell>
          <cell r="Z8">
            <v>449.64080000000001</v>
          </cell>
          <cell r="AA8">
            <v>442.84059999999999</v>
          </cell>
          <cell r="AB8">
            <v>366.50400000000002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1288.0530000000001</v>
          </cell>
          <cell r="D9">
            <v>3363.3820000000001</v>
          </cell>
          <cell r="E9">
            <v>2628.8670000000002</v>
          </cell>
          <cell r="F9">
            <v>2009.0340000000001</v>
          </cell>
          <cell r="G9">
            <v>1</v>
          </cell>
          <cell r="H9">
            <v>60</v>
          </cell>
          <cell r="I9">
            <v>2579.5</v>
          </cell>
          <cell r="J9">
            <v>49.367000000000189</v>
          </cell>
          <cell r="K9">
            <v>600</v>
          </cell>
          <cell r="L9">
            <v>500</v>
          </cell>
          <cell r="M9">
            <v>0</v>
          </cell>
          <cell r="Q9">
            <v>200</v>
          </cell>
          <cell r="R9">
            <v>400</v>
          </cell>
          <cell r="S9">
            <v>525.77340000000004</v>
          </cell>
          <cell r="T9">
            <v>700</v>
          </cell>
          <cell r="U9">
            <v>8.3858065090398242</v>
          </cell>
          <cell r="V9">
            <v>3.8211023988661275</v>
          </cell>
          <cell r="Y9">
            <v>508.23680000000002</v>
          </cell>
          <cell r="Z9">
            <v>482.03540000000004</v>
          </cell>
          <cell r="AA9">
            <v>496.65959999999995</v>
          </cell>
          <cell r="AB9">
            <v>524.35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102.538</v>
          </cell>
          <cell r="D10">
            <v>124.226</v>
          </cell>
          <cell r="E10">
            <v>83.83</v>
          </cell>
          <cell r="F10">
            <v>116.77500000000001</v>
          </cell>
          <cell r="G10">
            <v>1</v>
          </cell>
          <cell r="H10">
            <v>120</v>
          </cell>
          <cell r="I10">
            <v>93.7</v>
          </cell>
          <cell r="J10">
            <v>-9.8700000000000045</v>
          </cell>
          <cell r="K10">
            <v>0</v>
          </cell>
          <cell r="L10">
            <v>100</v>
          </cell>
          <cell r="M10">
            <v>0</v>
          </cell>
          <cell r="S10">
            <v>16.765999999999998</v>
          </cell>
          <cell r="U10">
            <v>12.929440534414889</v>
          </cell>
          <cell r="V10">
            <v>6.9649886675414541</v>
          </cell>
          <cell r="Y10">
            <v>9.8073999999999995</v>
          </cell>
          <cell r="Z10">
            <v>15.709399999999999</v>
          </cell>
          <cell r="AA10">
            <v>16.143000000000001</v>
          </cell>
          <cell r="AB10">
            <v>16.263999999999999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109.40900000000001</v>
          </cell>
          <cell r="D11">
            <v>169.78700000000001</v>
          </cell>
          <cell r="E11">
            <v>140.38999999999999</v>
          </cell>
          <cell r="F11">
            <v>137.49</v>
          </cell>
          <cell r="G11">
            <v>1</v>
          </cell>
          <cell r="H11">
            <v>60</v>
          </cell>
          <cell r="I11">
            <v>140.44999999999999</v>
          </cell>
          <cell r="J11">
            <v>-6.0000000000002274E-2</v>
          </cell>
          <cell r="K11">
            <v>0</v>
          </cell>
          <cell r="L11">
            <v>0</v>
          </cell>
          <cell r="M11">
            <v>0</v>
          </cell>
          <cell r="Q11">
            <v>20</v>
          </cell>
          <cell r="R11">
            <v>50</v>
          </cell>
          <cell r="S11">
            <v>28.077999999999996</v>
          </cell>
          <cell r="T11">
            <v>30</v>
          </cell>
          <cell r="U11">
            <v>8.4582235201937479</v>
          </cell>
          <cell r="V11">
            <v>4.8967162903340702</v>
          </cell>
          <cell r="Y11">
            <v>27.067200000000003</v>
          </cell>
          <cell r="Z11">
            <v>31.294999999999998</v>
          </cell>
          <cell r="AA11">
            <v>30.644799999999996</v>
          </cell>
          <cell r="AB11">
            <v>37.421999999999997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426.30399999999997</v>
          </cell>
          <cell r="D12">
            <v>755.09199999999998</v>
          </cell>
          <cell r="E12">
            <v>765.03300000000002</v>
          </cell>
          <cell r="F12">
            <v>413.63499999999999</v>
          </cell>
          <cell r="G12">
            <v>1</v>
          </cell>
          <cell r="H12">
            <v>60</v>
          </cell>
          <cell r="I12">
            <v>727.05</v>
          </cell>
          <cell r="J12">
            <v>37.983000000000061</v>
          </cell>
          <cell r="K12">
            <v>0</v>
          </cell>
          <cell r="L12">
            <v>300</v>
          </cell>
          <cell r="M12">
            <v>0</v>
          </cell>
          <cell r="Q12">
            <v>90</v>
          </cell>
          <cell r="R12">
            <v>300</v>
          </cell>
          <cell r="S12">
            <v>153.00659999999999</v>
          </cell>
          <cell r="T12">
            <v>180</v>
          </cell>
          <cell r="U12">
            <v>8.389409345740642</v>
          </cell>
          <cell r="V12">
            <v>2.7033801156289989</v>
          </cell>
          <cell r="Y12">
            <v>118.5386</v>
          </cell>
          <cell r="Z12">
            <v>138.4452</v>
          </cell>
          <cell r="AA12">
            <v>136.48840000000001</v>
          </cell>
          <cell r="AB12">
            <v>194.52500000000001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572</v>
          </cell>
          <cell r="D13">
            <v>487</v>
          </cell>
          <cell r="E13">
            <v>613</v>
          </cell>
          <cell r="F13">
            <v>441</v>
          </cell>
          <cell r="G13">
            <v>0.25</v>
          </cell>
          <cell r="H13">
            <v>120</v>
          </cell>
          <cell r="I13">
            <v>626</v>
          </cell>
          <cell r="J13">
            <v>-13</v>
          </cell>
          <cell r="K13">
            <v>0</v>
          </cell>
          <cell r="L13">
            <v>200</v>
          </cell>
          <cell r="M13">
            <v>200</v>
          </cell>
          <cell r="Q13">
            <v>40</v>
          </cell>
          <cell r="S13">
            <v>122.6</v>
          </cell>
          <cell r="T13">
            <v>160</v>
          </cell>
          <cell r="U13">
            <v>8.4910277324632961</v>
          </cell>
          <cell r="V13">
            <v>3.5970636215334424</v>
          </cell>
          <cell r="Y13">
            <v>112.2</v>
          </cell>
          <cell r="Z13">
            <v>107</v>
          </cell>
          <cell r="AA13">
            <v>121</v>
          </cell>
          <cell r="AB13">
            <v>84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54.345999999999997</v>
          </cell>
          <cell r="D14">
            <v>104.803</v>
          </cell>
          <cell r="E14">
            <v>104.93899999999999</v>
          </cell>
          <cell r="F14">
            <v>54.21</v>
          </cell>
          <cell r="G14">
            <v>1</v>
          </cell>
          <cell r="H14">
            <v>30</v>
          </cell>
          <cell r="I14">
            <v>103.5</v>
          </cell>
          <cell r="J14">
            <v>1.438999999999993</v>
          </cell>
          <cell r="K14">
            <v>0</v>
          </cell>
          <cell r="L14">
            <v>60</v>
          </cell>
          <cell r="M14">
            <v>0</v>
          </cell>
          <cell r="Q14">
            <v>10</v>
          </cell>
          <cell r="R14">
            <v>20</v>
          </cell>
          <cell r="S14">
            <v>20.9878</v>
          </cell>
          <cell r="T14">
            <v>30</v>
          </cell>
          <cell r="U14">
            <v>8.3005365021583977</v>
          </cell>
          <cell r="V14">
            <v>2.5829291302566255</v>
          </cell>
          <cell r="Y14">
            <v>15.616</v>
          </cell>
          <cell r="Z14">
            <v>16.540600000000001</v>
          </cell>
          <cell r="AA14">
            <v>18.904400000000003</v>
          </cell>
          <cell r="AB14">
            <v>28.318000000000001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2.0979999999999999</v>
          </cell>
          <cell r="D15">
            <v>1077.067</v>
          </cell>
          <cell r="E15">
            <v>499.3</v>
          </cell>
          <cell r="F15">
            <v>575.02</v>
          </cell>
          <cell r="G15">
            <v>1</v>
          </cell>
          <cell r="H15">
            <v>45</v>
          </cell>
          <cell r="I15">
            <v>511</v>
          </cell>
          <cell r="J15">
            <v>-11.699999999999989</v>
          </cell>
          <cell r="K15">
            <v>0</v>
          </cell>
          <cell r="L15">
            <v>100</v>
          </cell>
          <cell r="M15">
            <v>0</v>
          </cell>
          <cell r="R15">
            <v>50</v>
          </cell>
          <cell r="S15">
            <v>99.86</v>
          </cell>
          <cell r="T15">
            <v>120</v>
          </cell>
          <cell r="U15">
            <v>8.4620468656118568</v>
          </cell>
          <cell r="V15">
            <v>5.7582615661926697</v>
          </cell>
          <cell r="Y15">
            <v>100.50660000000001</v>
          </cell>
          <cell r="Z15">
            <v>89.531599999999997</v>
          </cell>
          <cell r="AA15">
            <v>106.06780000000001</v>
          </cell>
          <cell r="AB15">
            <v>102.504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1137</v>
          </cell>
          <cell r="D16">
            <v>835</v>
          </cell>
          <cell r="E16">
            <v>1227</v>
          </cell>
          <cell r="F16">
            <v>722</v>
          </cell>
          <cell r="G16">
            <v>0.25</v>
          </cell>
          <cell r="H16">
            <v>120</v>
          </cell>
          <cell r="I16">
            <v>1245</v>
          </cell>
          <cell r="J16">
            <v>-18</v>
          </cell>
          <cell r="K16">
            <v>0</v>
          </cell>
          <cell r="L16">
            <v>600</v>
          </cell>
          <cell r="M16">
            <v>200</v>
          </cell>
          <cell r="Q16">
            <v>120</v>
          </cell>
          <cell r="R16">
            <v>120</v>
          </cell>
          <cell r="S16">
            <v>245.4</v>
          </cell>
          <cell r="T16">
            <v>280</v>
          </cell>
          <cell r="U16">
            <v>8.3211083944580277</v>
          </cell>
          <cell r="V16">
            <v>2.9421352893235535</v>
          </cell>
          <cell r="Y16">
            <v>219</v>
          </cell>
          <cell r="Z16">
            <v>263.2</v>
          </cell>
          <cell r="AA16">
            <v>220</v>
          </cell>
          <cell r="AB16">
            <v>197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486.39100000000002</v>
          </cell>
          <cell r="D17">
            <v>1684.104</v>
          </cell>
          <cell r="E17">
            <v>1543.65</v>
          </cell>
          <cell r="F17">
            <v>617.62199999999996</v>
          </cell>
          <cell r="G17">
            <v>1</v>
          </cell>
          <cell r="H17">
            <v>45</v>
          </cell>
          <cell r="I17">
            <v>1509.143</v>
          </cell>
          <cell r="J17">
            <v>34.507000000000062</v>
          </cell>
          <cell r="K17">
            <v>350</v>
          </cell>
          <cell r="L17">
            <v>800</v>
          </cell>
          <cell r="M17">
            <v>0</v>
          </cell>
          <cell r="Q17">
            <v>150</v>
          </cell>
          <cell r="R17">
            <v>300</v>
          </cell>
          <cell r="S17">
            <v>308.73</v>
          </cell>
          <cell r="T17">
            <v>380</v>
          </cell>
          <cell r="U17">
            <v>8.4138956369643374</v>
          </cell>
          <cell r="V17">
            <v>2.0005247303469047</v>
          </cell>
          <cell r="Y17">
            <v>241.5514</v>
          </cell>
          <cell r="Z17">
            <v>224.78980000000001</v>
          </cell>
          <cell r="AA17">
            <v>256.16800000000001</v>
          </cell>
          <cell r="AB17">
            <v>261.38499999999999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1988</v>
          </cell>
          <cell r="D18">
            <v>3778</v>
          </cell>
          <cell r="E18">
            <v>3909</v>
          </cell>
          <cell r="F18">
            <v>1276</v>
          </cell>
          <cell r="G18">
            <v>0.12</v>
          </cell>
          <cell r="H18">
            <v>60</v>
          </cell>
          <cell r="I18">
            <v>3932</v>
          </cell>
          <cell r="J18">
            <v>-23</v>
          </cell>
          <cell r="K18">
            <v>0</v>
          </cell>
          <cell r="L18">
            <v>2000</v>
          </cell>
          <cell r="M18">
            <v>800</v>
          </cell>
          <cell r="Q18">
            <v>480</v>
          </cell>
          <cell r="R18">
            <v>1000</v>
          </cell>
          <cell r="S18">
            <v>781.8</v>
          </cell>
          <cell r="T18">
            <v>1000</v>
          </cell>
          <cell r="U18">
            <v>8.3857764134049635</v>
          </cell>
          <cell r="V18">
            <v>1.6321309797902277</v>
          </cell>
          <cell r="Y18">
            <v>761.2</v>
          </cell>
          <cell r="Z18">
            <v>765.2</v>
          </cell>
          <cell r="AA18">
            <v>770</v>
          </cell>
          <cell r="AB18">
            <v>729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172.10499999999999</v>
          </cell>
          <cell r="D19">
            <v>287.089</v>
          </cell>
          <cell r="E19">
            <v>335.01</v>
          </cell>
          <cell r="F19">
            <v>34.756999999999998</v>
          </cell>
          <cell r="G19">
            <v>1</v>
          </cell>
          <cell r="H19" t="e">
            <v>#N/A</v>
          </cell>
          <cell r="I19">
            <v>338.2</v>
          </cell>
          <cell r="J19">
            <v>-3.1899999999999977</v>
          </cell>
          <cell r="K19">
            <v>0</v>
          </cell>
          <cell r="L19">
            <v>200</v>
          </cell>
          <cell r="M19">
            <v>120</v>
          </cell>
          <cell r="Q19">
            <v>30</v>
          </cell>
          <cell r="R19">
            <v>90</v>
          </cell>
          <cell r="S19">
            <v>67.001999999999995</v>
          </cell>
          <cell r="T19">
            <v>90</v>
          </cell>
          <cell r="U19">
            <v>8.4289573445568813</v>
          </cell>
          <cell r="V19">
            <v>0.51874570908331097</v>
          </cell>
          <cell r="Y19">
            <v>61.8</v>
          </cell>
          <cell r="Z19">
            <v>45.636800000000001</v>
          </cell>
          <cell r="AA19">
            <v>42.62</v>
          </cell>
          <cell r="AB19">
            <v>43.170999999999999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913</v>
          </cell>
          <cell r="D20">
            <v>1260</v>
          </cell>
          <cell r="E20">
            <v>1146</v>
          </cell>
          <cell r="F20">
            <v>978</v>
          </cell>
          <cell r="G20">
            <v>0.25</v>
          </cell>
          <cell r="H20">
            <v>120</v>
          </cell>
          <cell r="I20">
            <v>1201</v>
          </cell>
          <cell r="J20">
            <v>-55</v>
          </cell>
          <cell r="K20">
            <v>0</v>
          </cell>
          <cell r="L20">
            <v>200</v>
          </cell>
          <cell r="M20">
            <v>400</v>
          </cell>
          <cell r="Q20">
            <v>80</v>
          </cell>
          <cell r="S20">
            <v>229.2</v>
          </cell>
          <cell r="T20">
            <v>280</v>
          </cell>
          <cell r="U20">
            <v>8.4554973821989527</v>
          </cell>
          <cell r="V20">
            <v>4.2670157068062826</v>
          </cell>
          <cell r="Y20">
            <v>232.6</v>
          </cell>
          <cell r="Z20">
            <v>224.4</v>
          </cell>
          <cell r="AA20">
            <v>226.6</v>
          </cell>
          <cell r="AB20">
            <v>202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160.928</v>
          </cell>
          <cell r="D21">
            <v>1.0069999999999999</v>
          </cell>
          <cell r="E21">
            <v>95.545000000000002</v>
          </cell>
          <cell r="F21">
            <v>64.301000000000002</v>
          </cell>
          <cell r="G21">
            <v>1</v>
          </cell>
          <cell r="H21">
            <v>120</v>
          </cell>
          <cell r="I21">
            <v>92.3</v>
          </cell>
          <cell r="J21">
            <v>3.2450000000000045</v>
          </cell>
          <cell r="K21">
            <v>0</v>
          </cell>
          <cell r="L21">
            <v>0</v>
          </cell>
          <cell r="M21">
            <v>100</v>
          </cell>
          <cell r="S21">
            <v>19.109000000000002</v>
          </cell>
          <cell r="U21">
            <v>8.5980951384164523</v>
          </cell>
          <cell r="V21">
            <v>3.3649589198806842</v>
          </cell>
          <cell r="Y21">
            <v>21.489799999999999</v>
          </cell>
          <cell r="Z21">
            <v>11.9504</v>
          </cell>
          <cell r="AA21">
            <v>13.148599999999998</v>
          </cell>
          <cell r="AB21">
            <v>18.027999999999999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100.901</v>
          </cell>
          <cell r="D22">
            <v>223.75200000000001</v>
          </cell>
          <cell r="E22">
            <v>207.238</v>
          </cell>
          <cell r="F22">
            <v>85.539000000000001</v>
          </cell>
          <cell r="G22">
            <v>1</v>
          </cell>
          <cell r="H22">
            <v>45</v>
          </cell>
          <cell r="I22">
            <v>204.1</v>
          </cell>
          <cell r="J22">
            <v>3.1380000000000052</v>
          </cell>
          <cell r="K22">
            <v>0</v>
          </cell>
          <cell r="L22">
            <v>120</v>
          </cell>
          <cell r="M22">
            <v>30</v>
          </cell>
          <cell r="Q22">
            <v>20</v>
          </cell>
          <cell r="R22">
            <v>40</v>
          </cell>
          <cell r="S22">
            <v>41.447600000000001</v>
          </cell>
          <cell r="T22">
            <v>50</v>
          </cell>
          <cell r="U22">
            <v>8.3367673882203057</v>
          </cell>
          <cell r="V22">
            <v>2.0637865642401492</v>
          </cell>
          <cell r="Y22">
            <v>40.442</v>
          </cell>
          <cell r="Z22">
            <v>34.789000000000001</v>
          </cell>
          <cell r="AA22">
            <v>35.007199999999997</v>
          </cell>
          <cell r="AB22">
            <v>32.180999999999997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354.82499999999999</v>
          </cell>
          <cell r="D23">
            <v>514.31100000000004</v>
          </cell>
          <cell r="E23">
            <v>416.90800000000002</v>
          </cell>
          <cell r="F23">
            <v>448.13900000000001</v>
          </cell>
          <cell r="G23">
            <v>1</v>
          </cell>
          <cell r="H23">
            <v>60</v>
          </cell>
          <cell r="I23">
            <v>399.28</v>
          </cell>
          <cell r="J23">
            <v>17.628000000000043</v>
          </cell>
          <cell r="K23">
            <v>0</v>
          </cell>
          <cell r="L23">
            <v>0</v>
          </cell>
          <cell r="M23">
            <v>0</v>
          </cell>
          <cell r="Q23">
            <v>50</v>
          </cell>
          <cell r="R23">
            <v>100</v>
          </cell>
          <cell r="S23">
            <v>83.381600000000006</v>
          </cell>
          <cell r="T23">
            <v>100</v>
          </cell>
          <cell r="U23">
            <v>8.3728184635459133</v>
          </cell>
          <cell r="V23">
            <v>5.3745550577105741</v>
          </cell>
          <cell r="Y23">
            <v>91.190799999999996</v>
          </cell>
          <cell r="Z23">
            <v>102.98260000000001</v>
          </cell>
          <cell r="AA23">
            <v>92.622199999999992</v>
          </cell>
          <cell r="AB23">
            <v>90.757999999999996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676</v>
          </cell>
          <cell r="D24">
            <v>1536</v>
          </cell>
          <cell r="E24">
            <v>1234</v>
          </cell>
          <cell r="F24">
            <v>758</v>
          </cell>
          <cell r="G24">
            <v>0.22</v>
          </cell>
          <cell r="H24">
            <v>120</v>
          </cell>
          <cell r="I24">
            <v>1256</v>
          </cell>
          <cell r="J24">
            <v>-22</v>
          </cell>
          <cell r="K24">
            <v>0</v>
          </cell>
          <cell r="L24">
            <v>400</v>
          </cell>
          <cell r="M24">
            <v>200</v>
          </cell>
          <cell r="Q24">
            <v>120</v>
          </cell>
          <cell r="R24">
            <v>280</v>
          </cell>
          <cell r="S24">
            <v>246.8</v>
          </cell>
          <cell r="T24">
            <v>320</v>
          </cell>
          <cell r="U24">
            <v>8.4197730956239862</v>
          </cell>
          <cell r="V24">
            <v>3.0713128038897892</v>
          </cell>
          <cell r="Y24">
            <v>242.2</v>
          </cell>
          <cell r="Z24">
            <v>240.6</v>
          </cell>
          <cell r="AA24">
            <v>239.8</v>
          </cell>
          <cell r="AB24">
            <v>255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1037</v>
          </cell>
          <cell r="D25">
            <v>2218</v>
          </cell>
          <cell r="E25">
            <v>1383</v>
          </cell>
          <cell r="F25">
            <v>1863</v>
          </cell>
          <cell r="G25">
            <v>0.4</v>
          </cell>
          <cell r="H25">
            <v>60</v>
          </cell>
          <cell r="I25">
            <v>1391</v>
          </cell>
          <cell r="J25">
            <v>-8</v>
          </cell>
          <cell r="K25">
            <v>0</v>
          </cell>
          <cell r="L25">
            <v>400</v>
          </cell>
          <cell r="M25">
            <v>0</v>
          </cell>
          <cell r="S25">
            <v>276.60000000000002</v>
          </cell>
          <cell r="T25">
            <v>400</v>
          </cell>
          <cell r="U25">
            <v>9.6276211135213288</v>
          </cell>
          <cell r="V25">
            <v>6.7353579175704983</v>
          </cell>
          <cell r="Y25">
            <v>282.8</v>
          </cell>
          <cell r="Z25">
            <v>305.60000000000002</v>
          </cell>
          <cell r="AA25">
            <v>271.2</v>
          </cell>
          <cell r="AB25">
            <v>351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29</v>
          </cell>
          <cell r="D26">
            <v>115</v>
          </cell>
          <cell r="E26">
            <v>76</v>
          </cell>
          <cell r="F26">
            <v>50</v>
          </cell>
          <cell r="G26">
            <v>0</v>
          </cell>
          <cell r="H26" t="e">
            <v>#N/A</v>
          </cell>
          <cell r="I26">
            <v>129</v>
          </cell>
          <cell r="J26">
            <v>-53</v>
          </cell>
          <cell r="K26">
            <v>0</v>
          </cell>
          <cell r="L26">
            <v>0</v>
          </cell>
          <cell r="M26">
            <v>0</v>
          </cell>
          <cell r="S26">
            <v>15.2</v>
          </cell>
          <cell r="U26">
            <v>3.2894736842105265</v>
          </cell>
          <cell r="V26">
            <v>3.2894736842105265</v>
          </cell>
          <cell r="Y26">
            <v>3</v>
          </cell>
          <cell r="Z26">
            <v>112</v>
          </cell>
          <cell r="AA26">
            <v>135.6</v>
          </cell>
          <cell r="AB26">
            <v>1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417.77800000000002</v>
          </cell>
          <cell r="D27">
            <v>7618.3540000000003</v>
          </cell>
          <cell r="E27">
            <v>3869</v>
          </cell>
          <cell r="F27">
            <v>2533</v>
          </cell>
          <cell r="G27">
            <v>1</v>
          </cell>
          <cell r="H27">
            <v>45</v>
          </cell>
          <cell r="I27">
            <v>3376.4</v>
          </cell>
          <cell r="J27">
            <v>492.59999999999991</v>
          </cell>
          <cell r="K27">
            <v>350</v>
          </cell>
          <cell r="L27">
            <v>1840</v>
          </cell>
          <cell r="M27">
            <v>0</v>
          </cell>
          <cell r="Q27">
            <v>450</v>
          </cell>
          <cell r="R27">
            <v>350</v>
          </cell>
          <cell r="S27">
            <v>773.8</v>
          </cell>
          <cell r="T27">
            <v>950</v>
          </cell>
          <cell r="U27">
            <v>8.3652106487464462</v>
          </cell>
          <cell r="V27">
            <v>3.2734556733005946</v>
          </cell>
          <cell r="Y27">
            <v>742.6</v>
          </cell>
          <cell r="Z27">
            <v>555.79999999999995</v>
          </cell>
          <cell r="AA27">
            <v>741.2</v>
          </cell>
          <cell r="AB27">
            <v>531.54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336</v>
          </cell>
          <cell r="D28">
            <v>902</v>
          </cell>
          <cell r="E28">
            <v>659</v>
          </cell>
          <cell r="F28">
            <v>555</v>
          </cell>
          <cell r="G28">
            <v>0.3</v>
          </cell>
          <cell r="H28" t="e">
            <v>#N/A</v>
          </cell>
          <cell r="I28">
            <v>677</v>
          </cell>
          <cell r="J28">
            <v>-18</v>
          </cell>
          <cell r="K28">
            <v>0</v>
          </cell>
          <cell r="L28">
            <v>180</v>
          </cell>
          <cell r="M28">
            <v>0</v>
          </cell>
          <cell r="Q28">
            <v>80</v>
          </cell>
          <cell r="R28">
            <v>120</v>
          </cell>
          <cell r="S28">
            <v>131.80000000000001</v>
          </cell>
          <cell r="T28">
            <v>160</v>
          </cell>
          <cell r="U28">
            <v>8.3080424886191189</v>
          </cell>
          <cell r="V28">
            <v>4.2109256449165402</v>
          </cell>
          <cell r="Y28">
            <v>6.4</v>
          </cell>
          <cell r="Z28">
            <v>95.8</v>
          </cell>
          <cell r="AA28">
            <v>136.6</v>
          </cell>
          <cell r="AB28">
            <v>132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271</v>
          </cell>
          <cell r="D29">
            <v>712</v>
          </cell>
          <cell r="E29">
            <v>553</v>
          </cell>
          <cell r="F29">
            <v>428</v>
          </cell>
          <cell r="G29">
            <v>0.09</v>
          </cell>
          <cell r="H29">
            <v>45</v>
          </cell>
          <cell r="I29">
            <v>551</v>
          </cell>
          <cell r="J29">
            <v>2</v>
          </cell>
          <cell r="K29">
            <v>0</v>
          </cell>
          <cell r="L29">
            <v>200</v>
          </cell>
          <cell r="M29">
            <v>0</v>
          </cell>
          <cell r="Q29">
            <v>60</v>
          </cell>
          <cell r="R29">
            <v>100</v>
          </cell>
          <cell r="S29">
            <v>110.6</v>
          </cell>
          <cell r="T29">
            <v>140</v>
          </cell>
          <cell r="U29">
            <v>8.3905967450271248</v>
          </cell>
          <cell r="V29">
            <v>3.8698010849909585</v>
          </cell>
          <cell r="Y29">
            <v>74.400000000000006</v>
          </cell>
          <cell r="Z29">
            <v>109.2</v>
          </cell>
          <cell r="AA29">
            <v>116.6</v>
          </cell>
          <cell r="AB29">
            <v>105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268</v>
          </cell>
          <cell r="D30">
            <v>283</v>
          </cell>
          <cell r="E30">
            <v>252</v>
          </cell>
          <cell r="F30">
            <v>296</v>
          </cell>
          <cell r="G30">
            <v>0.4</v>
          </cell>
          <cell r="H30">
            <v>60</v>
          </cell>
          <cell r="I30">
            <v>257</v>
          </cell>
          <cell r="J30">
            <v>-5</v>
          </cell>
          <cell r="K30">
            <v>0</v>
          </cell>
          <cell r="L30">
            <v>120</v>
          </cell>
          <cell r="M30">
            <v>0</v>
          </cell>
          <cell r="S30">
            <v>50.4</v>
          </cell>
          <cell r="T30">
            <v>40</v>
          </cell>
          <cell r="U30">
            <v>9.0476190476190474</v>
          </cell>
          <cell r="V30">
            <v>5.8730158730158735</v>
          </cell>
          <cell r="Y30">
            <v>56.4</v>
          </cell>
          <cell r="Z30">
            <v>71.8</v>
          </cell>
          <cell r="AA30">
            <v>62.2</v>
          </cell>
          <cell r="AB30">
            <v>43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257</v>
          </cell>
          <cell r="D31">
            <v>609</v>
          </cell>
          <cell r="E31">
            <v>506</v>
          </cell>
          <cell r="F31">
            <v>354</v>
          </cell>
          <cell r="G31">
            <v>0.4</v>
          </cell>
          <cell r="H31">
            <v>60</v>
          </cell>
          <cell r="I31">
            <v>518</v>
          </cell>
          <cell r="J31">
            <v>-12</v>
          </cell>
          <cell r="K31">
            <v>0</v>
          </cell>
          <cell r="L31">
            <v>240</v>
          </cell>
          <cell r="M31">
            <v>0</v>
          </cell>
          <cell r="Q31">
            <v>40</v>
          </cell>
          <cell r="R31">
            <v>80</v>
          </cell>
          <cell r="S31">
            <v>101.2</v>
          </cell>
          <cell r="T31">
            <v>120</v>
          </cell>
          <cell r="U31">
            <v>8.241106719367588</v>
          </cell>
          <cell r="V31">
            <v>3.4980237154150196</v>
          </cell>
          <cell r="Y31">
            <v>101.2</v>
          </cell>
          <cell r="Z31">
            <v>95</v>
          </cell>
          <cell r="AA31">
            <v>101</v>
          </cell>
          <cell r="AB31">
            <v>88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239.577</v>
          </cell>
          <cell r="D32">
            <v>1062.1279999999999</v>
          </cell>
          <cell r="E32">
            <v>537.55600000000004</v>
          </cell>
          <cell r="F32">
            <v>597.88699999999994</v>
          </cell>
          <cell r="G32">
            <v>1</v>
          </cell>
          <cell r="H32">
            <v>45</v>
          </cell>
          <cell r="I32">
            <v>514.20000000000005</v>
          </cell>
          <cell r="J32">
            <v>23.355999999999995</v>
          </cell>
          <cell r="K32">
            <v>0</v>
          </cell>
          <cell r="L32">
            <v>100</v>
          </cell>
          <cell r="M32">
            <v>0</v>
          </cell>
          <cell r="Q32">
            <v>50</v>
          </cell>
          <cell r="R32">
            <v>20</v>
          </cell>
          <cell r="S32">
            <v>107.5112</v>
          </cell>
          <cell r="T32">
            <v>130</v>
          </cell>
          <cell r="U32">
            <v>8.3515670925447765</v>
          </cell>
          <cell r="V32">
            <v>5.5611601395947581</v>
          </cell>
          <cell r="Y32">
            <v>113.3158</v>
          </cell>
          <cell r="Z32">
            <v>110.5624</v>
          </cell>
          <cell r="AA32">
            <v>132.34280000000001</v>
          </cell>
          <cell r="AB32">
            <v>78.813000000000002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386</v>
          </cell>
          <cell r="D33">
            <v>1756</v>
          </cell>
          <cell r="E33">
            <v>1188</v>
          </cell>
          <cell r="F33">
            <v>940</v>
          </cell>
          <cell r="G33">
            <v>0.4</v>
          </cell>
          <cell r="H33">
            <v>60</v>
          </cell>
          <cell r="I33">
            <v>1198</v>
          </cell>
          <cell r="J33">
            <v>-10</v>
          </cell>
          <cell r="K33">
            <v>0</v>
          </cell>
          <cell r="L33">
            <v>640</v>
          </cell>
          <cell r="M33">
            <v>0</v>
          </cell>
          <cell r="Q33">
            <v>80</v>
          </cell>
          <cell r="R33">
            <v>40</v>
          </cell>
          <cell r="S33">
            <v>237.6</v>
          </cell>
          <cell r="T33">
            <v>280</v>
          </cell>
          <cell r="U33">
            <v>8.3333333333333339</v>
          </cell>
          <cell r="V33">
            <v>3.9562289562289563</v>
          </cell>
          <cell r="Y33">
            <v>212</v>
          </cell>
          <cell r="Z33">
            <v>206</v>
          </cell>
          <cell r="AA33">
            <v>249.6</v>
          </cell>
          <cell r="AB33">
            <v>147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3498</v>
          </cell>
          <cell r="D34">
            <v>10212</v>
          </cell>
          <cell r="E34">
            <v>7759</v>
          </cell>
          <cell r="F34">
            <v>5792</v>
          </cell>
          <cell r="G34">
            <v>0.4</v>
          </cell>
          <cell r="H34">
            <v>60</v>
          </cell>
          <cell r="I34">
            <v>7945</v>
          </cell>
          <cell r="J34">
            <v>-186</v>
          </cell>
          <cell r="K34">
            <v>0</v>
          </cell>
          <cell r="L34">
            <v>3400</v>
          </cell>
          <cell r="M34">
            <v>0</v>
          </cell>
          <cell r="Q34">
            <v>720</v>
          </cell>
          <cell r="R34">
            <v>1200</v>
          </cell>
          <cell r="S34">
            <v>1551.8</v>
          </cell>
          <cell r="T34">
            <v>2000</v>
          </cell>
          <cell r="U34">
            <v>8.4495424668127335</v>
          </cell>
          <cell r="V34">
            <v>3.7324397473901278</v>
          </cell>
          <cell r="Y34">
            <v>1455.2</v>
          </cell>
          <cell r="Z34">
            <v>1324.6</v>
          </cell>
          <cell r="AA34">
            <v>1427.2</v>
          </cell>
          <cell r="AB34">
            <v>1279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334</v>
          </cell>
          <cell r="D35">
            <v>2350</v>
          </cell>
          <cell r="E35">
            <v>1349</v>
          </cell>
          <cell r="F35">
            <v>1034</v>
          </cell>
          <cell r="G35">
            <v>0.5</v>
          </cell>
          <cell r="H35" t="e">
            <v>#N/A</v>
          </cell>
          <cell r="I35">
            <v>1383</v>
          </cell>
          <cell r="J35">
            <v>-34</v>
          </cell>
          <cell r="K35">
            <v>0</v>
          </cell>
          <cell r="L35">
            <v>280</v>
          </cell>
          <cell r="M35">
            <v>400</v>
          </cell>
          <cell r="Q35">
            <v>120</v>
          </cell>
          <cell r="R35">
            <v>80</v>
          </cell>
          <cell r="S35">
            <v>269.8</v>
          </cell>
          <cell r="T35">
            <v>360</v>
          </cell>
          <cell r="U35">
            <v>8.4284655300222386</v>
          </cell>
          <cell r="V35">
            <v>3.8324684951816157</v>
          </cell>
          <cell r="Y35">
            <v>262.2</v>
          </cell>
          <cell r="Z35">
            <v>227.6</v>
          </cell>
          <cell r="AA35">
            <v>278.39999999999998</v>
          </cell>
          <cell r="AB35">
            <v>149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194</v>
          </cell>
          <cell r="D36">
            <v>2</v>
          </cell>
          <cell r="E36">
            <v>117</v>
          </cell>
          <cell r="F36">
            <v>77</v>
          </cell>
          <cell r="G36">
            <v>0.5</v>
          </cell>
          <cell r="H36" t="e">
            <v>#N/A</v>
          </cell>
          <cell r="I36">
            <v>119</v>
          </cell>
          <cell r="J36">
            <v>-2</v>
          </cell>
          <cell r="K36">
            <v>0</v>
          </cell>
          <cell r="L36">
            <v>40</v>
          </cell>
          <cell r="M36">
            <v>40</v>
          </cell>
          <cell r="Q36">
            <v>40</v>
          </cell>
          <cell r="S36">
            <v>23.4</v>
          </cell>
          <cell r="U36">
            <v>8.4188034188034191</v>
          </cell>
          <cell r="V36">
            <v>3.2905982905982909</v>
          </cell>
          <cell r="Y36">
            <v>38.799999999999997</v>
          </cell>
          <cell r="Z36">
            <v>11.2</v>
          </cell>
          <cell r="AA36">
            <v>12.4</v>
          </cell>
          <cell r="AB36">
            <v>7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1599</v>
          </cell>
          <cell r="D37">
            <v>4169</v>
          </cell>
          <cell r="E37">
            <v>3352</v>
          </cell>
          <cell r="F37">
            <v>2388</v>
          </cell>
          <cell r="G37">
            <v>0.4</v>
          </cell>
          <cell r="H37">
            <v>60</v>
          </cell>
          <cell r="I37">
            <v>3390</v>
          </cell>
          <cell r="J37">
            <v>-38</v>
          </cell>
          <cell r="K37">
            <v>0</v>
          </cell>
          <cell r="L37">
            <v>1400</v>
          </cell>
          <cell r="M37">
            <v>0</v>
          </cell>
          <cell r="Q37">
            <v>320</v>
          </cell>
          <cell r="R37">
            <v>720</v>
          </cell>
          <cell r="S37">
            <v>670.4</v>
          </cell>
          <cell r="T37">
            <v>800</v>
          </cell>
          <cell r="U37">
            <v>8.3949880668257766</v>
          </cell>
          <cell r="V37">
            <v>3.5620525059665873</v>
          </cell>
          <cell r="Y37">
            <v>611.20000000000005</v>
          </cell>
          <cell r="Z37">
            <v>558.20000000000005</v>
          </cell>
          <cell r="AA37">
            <v>576</v>
          </cell>
          <cell r="AB37">
            <v>606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4289</v>
          </cell>
          <cell r="D38">
            <v>8699</v>
          </cell>
          <cell r="E38">
            <v>6461</v>
          </cell>
          <cell r="F38">
            <v>6449</v>
          </cell>
          <cell r="G38">
            <v>0.4</v>
          </cell>
          <cell r="H38">
            <v>60</v>
          </cell>
          <cell r="I38">
            <v>6538</v>
          </cell>
          <cell r="J38">
            <v>-77</v>
          </cell>
          <cell r="K38">
            <v>0</v>
          </cell>
          <cell r="L38">
            <v>1600</v>
          </cell>
          <cell r="M38">
            <v>0</v>
          </cell>
          <cell r="Q38">
            <v>600</v>
          </cell>
          <cell r="R38">
            <v>600</v>
          </cell>
          <cell r="S38">
            <v>1292.2</v>
          </cell>
          <cell r="T38">
            <v>1600</v>
          </cell>
          <cell r="U38">
            <v>8.3957591704070573</v>
          </cell>
          <cell r="V38">
            <v>4.9907135118402719</v>
          </cell>
          <cell r="Y38">
            <v>1264.2</v>
          </cell>
          <cell r="Z38">
            <v>1353.2</v>
          </cell>
          <cell r="AA38">
            <v>1358.2</v>
          </cell>
          <cell r="AB38">
            <v>1259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389</v>
          </cell>
          <cell r="D39">
            <v>3305</v>
          </cell>
          <cell r="E39">
            <v>1927</v>
          </cell>
          <cell r="F39">
            <v>1747</v>
          </cell>
          <cell r="G39">
            <v>0.3</v>
          </cell>
          <cell r="H39">
            <v>60</v>
          </cell>
          <cell r="I39">
            <v>1965</v>
          </cell>
          <cell r="J39">
            <v>-38</v>
          </cell>
          <cell r="K39">
            <v>0</v>
          </cell>
          <cell r="L39">
            <v>600</v>
          </cell>
          <cell r="M39">
            <v>0</v>
          </cell>
          <cell r="Q39">
            <v>200</v>
          </cell>
          <cell r="R39">
            <v>200</v>
          </cell>
          <cell r="S39">
            <v>385.4</v>
          </cell>
          <cell r="T39">
            <v>480</v>
          </cell>
          <cell r="U39">
            <v>8.3731188375713543</v>
          </cell>
          <cell r="V39">
            <v>4.5329527763362742</v>
          </cell>
          <cell r="Y39">
            <v>425</v>
          </cell>
          <cell r="Z39">
            <v>274</v>
          </cell>
          <cell r="AA39">
            <v>387.6</v>
          </cell>
          <cell r="AB39">
            <v>434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1541</v>
          </cell>
          <cell r="D40">
            <v>2294</v>
          </cell>
          <cell r="E40">
            <v>2645</v>
          </cell>
          <cell r="F40">
            <v>289</v>
          </cell>
          <cell r="G40">
            <v>0.1</v>
          </cell>
          <cell r="H40">
            <v>60</v>
          </cell>
          <cell r="I40">
            <v>2690</v>
          </cell>
          <cell r="J40">
            <v>-45</v>
          </cell>
          <cell r="K40">
            <v>0</v>
          </cell>
          <cell r="L40">
            <v>0</v>
          </cell>
          <cell r="M40">
            <v>533</v>
          </cell>
          <cell r="Q40">
            <v>980</v>
          </cell>
          <cell r="R40">
            <v>1960</v>
          </cell>
          <cell r="S40">
            <v>529</v>
          </cell>
          <cell r="T40">
            <v>700</v>
          </cell>
          <cell r="U40">
            <v>8.4347826086956523</v>
          </cell>
          <cell r="V40">
            <v>0.54631379962192816</v>
          </cell>
          <cell r="Y40">
            <v>474</v>
          </cell>
          <cell r="Z40">
            <v>435.6</v>
          </cell>
          <cell r="AA40">
            <v>459.8</v>
          </cell>
          <cell r="AB40">
            <v>359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566</v>
          </cell>
          <cell r="D41">
            <v>2062</v>
          </cell>
          <cell r="E41">
            <v>1967</v>
          </cell>
          <cell r="F41">
            <v>126</v>
          </cell>
          <cell r="G41">
            <v>0.1</v>
          </cell>
          <cell r="H41">
            <v>60</v>
          </cell>
          <cell r="I41">
            <v>2211</v>
          </cell>
          <cell r="J41">
            <v>-244</v>
          </cell>
          <cell r="K41">
            <v>0</v>
          </cell>
          <cell r="L41">
            <v>700</v>
          </cell>
          <cell r="M41">
            <v>840</v>
          </cell>
          <cell r="Q41">
            <v>280</v>
          </cell>
          <cell r="R41">
            <v>980</v>
          </cell>
          <cell r="S41">
            <v>393.4</v>
          </cell>
          <cell r="T41">
            <v>420</v>
          </cell>
          <cell r="U41">
            <v>8.5053380782918158</v>
          </cell>
          <cell r="V41">
            <v>0.32028469750889682</v>
          </cell>
          <cell r="Y41">
            <v>329.8</v>
          </cell>
          <cell r="Z41">
            <v>275.2</v>
          </cell>
          <cell r="AA41">
            <v>489.8</v>
          </cell>
          <cell r="AB41">
            <v>206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27.931000000000001</v>
          </cell>
          <cell r="D42">
            <v>34.055</v>
          </cell>
          <cell r="E42">
            <v>43.734999999999999</v>
          </cell>
          <cell r="F42">
            <v>17.021000000000001</v>
          </cell>
          <cell r="G42">
            <v>1</v>
          </cell>
          <cell r="H42">
            <v>45</v>
          </cell>
          <cell r="I42">
            <v>51.7</v>
          </cell>
          <cell r="J42">
            <v>-7.9650000000000034</v>
          </cell>
          <cell r="K42">
            <v>0</v>
          </cell>
          <cell r="L42">
            <v>30</v>
          </cell>
          <cell r="M42">
            <v>0</v>
          </cell>
          <cell r="Q42">
            <v>10</v>
          </cell>
          <cell r="R42">
            <v>10</v>
          </cell>
          <cell r="S42">
            <v>8.7469999999999999</v>
          </cell>
          <cell r="T42">
            <v>10</v>
          </cell>
          <cell r="U42">
            <v>8.8054190008002742</v>
          </cell>
          <cell r="V42">
            <v>1.9459243169086544</v>
          </cell>
          <cell r="Y42">
            <v>4.0880000000000001</v>
          </cell>
          <cell r="Z42">
            <v>2.4140000000000001</v>
          </cell>
          <cell r="AA42">
            <v>3.6320000000000001</v>
          </cell>
          <cell r="AB42">
            <v>3.6349999999999998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387.428</v>
          </cell>
          <cell r="D43">
            <v>623.846</v>
          </cell>
          <cell r="E43">
            <v>606.92999999999995</v>
          </cell>
          <cell r="F43">
            <v>400.36</v>
          </cell>
          <cell r="G43">
            <v>1</v>
          </cell>
          <cell r="H43">
            <v>45</v>
          </cell>
          <cell r="I43">
            <v>619.29999999999995</v>
          </cell>
          <cell r="J43">
            <v>-12.370000000000005</v>
          </cell>
          <cell r="K43">
            <v>0</v>
          </cell>
          <cell r="L43">
            <v>80</v>
          </cell>
          <cell r="M43">
            <v>105</v>
          </cell>
          <cell r="Q43">
            <v>70</v>
          </cell>
          <cell r="R43">
            <v>220</v>
          </cell>
          <cell r="S43">
            <v>121.386</v>
          </cell>
          <cell r="T43">
            <v>140</v>
          </cell>
          <cell r="U43">
            <v>8.3647208080009232</v>
          </cell>
          <cell r="V43">
            <v>3.2982386766183911</v>
          </cell>
          <cell r="Y43">
            <v>140.61279999999999</v>
          </cell>
          <cell r="Z43">
            <v>120.6566</v>
          </cell>
          <cell r="AA43">
            <v>118.59220000000001</v>
          </cell>
          <cell r="AB43">
            <v>96.513999999999996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412</v>
          </cell>
          <cell r="D44">
            <v>96</v>
          </cell>
          <cell r="E44">
            <v>276</v>
          </cell>
          <cell r="F44">
            <v>221</v>
          </cell>
          <cell r="G44">
            <v>0.4</v>
          </cell>
          <cell r="H44">
            <v>45</v>
          </cell>
          <cell r="I44">
            <v>290</v>
          </cell>
          <cell r="J44">
            <v>-14</v>
          </cell>
          <cell r="K44">
            <v>0</v>
          </cell>
          <cell r="L44">
            <v>120</v>
          </cell>
          <cell r="M44">
            <v>0</v>
          </cell>
          <cell r="R44">
            <v>40</v>
          </cell>
          <cell r="S44">
            <v>55.2</v>
          </cell>
          <cell r="T44">
            <v>80</v>
          </cell>
          <cell r="U44">
            <v>8.3514492753623184</v>
          </cell>
          <cell r="V44">
            <v>4.0036231884057969</v>
          </cell>
          <cell r="Y44">
            <v>124</v>
          </cell>
          <cell r="Z44">
            <v>61</v>
          </cell>
          <cell r="AA44">
            <v>58</v>
          </cell>
          <cell r="AB44">
            <v>27</v>
          </cell>
          <cell r="AC44" t="e">
            <v>#N/A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274</v>
          </cell>
          <cell r="D45">
            <v>96</v>
          </cell>
          <cell r="E45">
            <v>296</v>
          </cell>
          <cell r="F45">
            <v>72</v>
          </cell>
          <cell r="G45">
            <v>0.09</v>
          </cell>
          <cell r="H45">
            <v>45</v>
          </cell>
          <cell r="I45">
            <v>321</v>
          </cell>
          <cell r="J45">
            <v>-25</v>
          </cell>
          <cell r="K45">
            <v>0</v>
          </cell>
          <cell r="L45">
            <v>120</v>
          </cell>
          <cell r="M45">
            <v>60</v>
          </cell>
          <cell r="Q45">
            <v>30</v>
          </cell>
          <cell r="R45">
            <v>140</v>
          </cell>
          <cell r="S45">
            <v>59.2</v>
          </cell>
          <cell r="T45">
            <v>80</v>
          </cell>
          <cell r="U45">
            <v>8.4797297297297298</v>
          </cell>
          <cell r="V45">
            <v>1.2162162162162162</v>
          </cell>
          <cell r="Y45">
            <v>59.2</v>
          </cell>
          <cell r="Z45">
            <v>69.599999999999994</v>
          </cell>
          <cell r="AA45">
            <v>42.4</v>
          </cell>
          <cell r="AB45">
            <v>72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35</v>
          </cell>
          <cell r="D46">
            <v>817</v>
          </cell>
          <cell r="E46">
            <v>390</v>
          </cell>
          <cell r="F46">
            <v>460</v>
          </cell>
          <cell r="G46">
            <v>0.35</v>
          </cell>
          <cell r="H46">
            <v>45</v>
          </cell>
          <cell r="I46">
            <v>391</v>
          </cell>
          <cell r="J46">
            <v>-1</v>
          </cell>
          <cell r="K46">
            <v>0</v>
          </cell>
          <cell r="L46">
            <v>80</v>
          </cell>
          <cell r="M46">
            <v>0</v>
          </cell>
          <cell r="Q46">
            <v>40</v>
          </cell>
          <cell r="S46">
            <v>78</v>
          </cell>
          <cell r="T46">
            <v>80</v>
          </cell>
          <cell r="U46">
            <v>8.4615384615384617</v>
          </cell>
          <cell r="V46">
            <v>5.8974358974358978</v>
          </cell>
          <cell r="Y46">
            <v>64.599999999999994</v>
          </cell>
          <cell r="Z46">
            <v>69.8</v>
          </cell>
          <cell r="AA46">
            <v>99.2</v>
          </cell>
          <cell r="AB46">
            <v>58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45.591000000000001</v>
          </cell>
          <cell r="D47">
            <v>66.471999999999994</v>
          </cell>
          <cell r="E47">
            <v>63.366</v>
          </cell>
          <cell r="F47">
            <v>45.646999999999998</v>
          </cell>
          <cell r="G47">
            <v>1</v>
          </cell>
          <cell r="H47">
            <v>45</v>
          </cell>
          <cell r="I47">
            <v>64.099999999999994</v>
          </cell>
          <cell r="J47">
            <v>-0.73399999999999466</v>
          </cell>
          <cell r="K47">
            <v>0</v>
          </cell>
          <cell r="L47">
            <v>70</v>
          </cell>
          <cell r="M47">
            <v>0</v>
          </cell>
          <cell r="S47">
            <v>12.6732</v>
          </cell>
          <cell r="U47">
            <v>9.1253195720102251</v>
          </cell>
          <cell r="V47">
            <v>3.6018527285926205</v>
          </cell>
          <cell r="Y47">
            <v>18.721</v>
          </cell>
          <cell r="Z47">
            <v>15.717400000000001</v>
          </cell>
          <cell r="AA47">
            <v>12.0382</v>
          </cell>
          <cell r="AB47">
            <v>1.55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935</v>
          </cell>
          <cell r="D48">
            <v>2491</v>
          </cell>
          <cell r="E48">
            <v>1586</v>
          </cell>
          <cell r="F48">
            <v>1471</v>
          </cell>
          <cell r="G48">
            <v>0.28000000000000003</v>
          </cell>
          <cell r="H48">
            <v>45</v>
          </cell>
          <cell r="I48">
            <v>1626</v>
          </cell>
          <cell r="J48">
            <v>-40</v>
          </cell>
          <cell r="K48">
            <v>0</v>
          </cell>
          <cell r="L48">
            <v>120</v>
          </cell>
          <cell r="M48">
            <v>80</v>
          </cell>
          <cell r="Q48">
            <v>120</v>
          </cell>
          <cell r="R48">
            <v>480</v>
          </cell>
          <cell r="S48">
            <v>317.2</v>
          </cell>
          <cell r="T48">
            <v>400</v>
          </cell>
          <cell r="U48">
            <v>8.4205548549810842</v>
          </cell>
          <cell r="V48">
            <v>4.6374527112232036</v>
          </cell>
          <cell r="Y48">
            <v>340.6</v>
          </cell>
          <cell r="Z48">
            <v>329.6</v>
          </cell>
          <cell r="AA48">
            <v>352.8</v>
          </cell>
          <cell r="AB48">
            <v>314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1945</v>
          </cell>
          <cell r="D49">
            <v>3819</v>
          </cell>
          <cell r="E49">
            <v>3548</v>
          </cell>
          <cell r="F49">
            <v>2168</v>
          </cell>
          <cell r="G49">
            <v>0.35</v>
          </cell>
          <cell r="H49">
            <v>45</v>
          </cell>
          <cell r="I49">
            <v>3601</v>
          </cell>
          <cell r="J49">
            <v>-53</v>
          </cell>
          <cell r="K49">
            <v>0</v>
          </cell>
          <cell r="L49">
            <v>1400</v>
          </cell>
          <cell r="M49">
            <v>0</v>
          </cell>
          <cell r="Q49">
            <v>360</v>
          </cell>
          <cell r="R49">
            <v>1200</v>
          </cell>
          <cell r="S49">
            <v>709.6</v>
          </cell>
          <cell r="T49">
            <v>800</v>
          </cell>
          <cell r="U49">
            <v>8.3540022547914319</v>
          </cell>
          <cell r="V49">
            <v>3.0552423900789174</v>
          </cell>
          <cell r="Y49">
            <v>665</v>
          </cell>
          <cell r="Z49">
            <v>684.2</v>
          </cell>
          <cell r="AA49">
            <v>678.4</v>
          </cell>
          <cell r="AB49">
            <v>759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2063</v>
          </cell>
          <cell r="D50">
            <v>3773</v>
          </cell>
          <cell r="E50">
            <v>3315</v>
          </cell>
          <cell r="F50">
            <v>2486</v>
          </cell>
          <cell r="G50">
            <v>0.28000000000000003</v>
          </cell>
          <cell r="H50">
            <v>45</v>
          </cell>
          <cell r="I50">
            <v>3370</v>
          </cell>
          <cell r="J50">
            <v>-55</v>
          </cell>
          <cell r="K50">
            <v>0</v>
          </cell>
          <cell r="L50">
            <v>1200</v>
          </cell>
          <cell r="M50">
            <v>0</v>
          </cell>
          <cell r="Q50">
            <v>280</v>
          </cell>
          <cell r="R50">
            <v>800</v>
          </cell>
          <cell r="S50">
            <v>663</v>
          </cell>
          <cell r="T50">
            <v>800</v>
          </cell>
          <cell r="U50">
            <v>8.3951734539969838</v>
          </cell>
          <cell r="V50">
            <v>3.7496229260935143</v>
          </cell>
          <cell r="Y50">
            <v>676.8</v>
          </cell>
          <cell r="Z50">
            <v>709.8</v>
          </cell>
          <cell r="AA50">
            <v>684.2</v>
          </cell>
          <cell r="AB50">
            <v>694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2617</v>
          </cell>
          <cell r="D51">
            <v>6229</v>
          </cell>
          <cell r="E51">
            <v>5397</v>
          </cell>
          <cell r="F51">
            <v>3359</v>
          </cell>
          <cell r="G51">
            <v>0.35</v>
          </cell>
          <cell r="H51">
            <v>45</v>
          </cell>
          <cell r="I51">
            <v>5488</v>
          </cell>
          <cell r="J51">
            <v>-91</v>
          </cell>
          <cell r="K51">
            <v>0</v>
          </cell>
          <cell r="L51">
            <v>2400</v>
          </cell>
          <cell r="M51">
            <v>200</v>
          </cell>
          <cell r="Q51">
            <v>600</v>
          </cell>
          <cell r="R51">
            <v>1200</v>
          </cell>
          <cell r="S51">
            <v>1079.4000000000001</v>
          </cell>
          <cell r="T51">
            <v>1400</v>
          </cell>
          <cell r="U51">
            <v>8.4852695942190106</v>
          </cell>
          <cell r="V51">
            <v>3.1119140263109131</v>
          </cell>
          <cell r="Y51">
            <v>1041</v>
          </cell>
          <cell r="Z51">
            <v>1036.2</v>
          </cell>
          <cell r="AA51">
            <v>1028.8</v>
          </cell>
          <cell r="AB51">
            <v>880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3099</v>
          </cell>
          <cell r="D52">
            <v>9147</v>
          </cell>
          <cell r="E52">
            <v>7412</v>
          </cell>
          <cell r="F52">
            <v>4722</v>
          </cell>
          <cell r="G52">
            <v>0.35</v>
          </cell>
          <cell r="H52">
            <v>45</v>
          </cell>
          <cell r="I52">
            <v>7523</v>
          </cell>
          <cell r="J52">
            <v>-111</v>
          </cell>
          <cell r="K52">
            <v>0</v>
          </cell>
          <cell r="L52">
            <v>3600</v>
          </cell>
          <cell r="M52">
            <v>0</v>
          </cell>
          <cell r="Q52">
            <v>800</v>
          </cell>
          <cell r="R52">
            <v>1600</v>
          </cell>
          <cell r="S52">
            <v>1482.4</v>
          </cell>
          <cell r="T52">
            <v>1800</v>
          </cell>
          <cell r="U52">
            <v>8.4471127900701557</v>
          </cell>
          <cell r="V52">
            <v>3.1853750674581756</v>
          </cell>
          <cell r="Y52">
            <v>1257</v>
          </cell>
          <cell r="Z52">
            <v>1318.6</v>
          </cell>
          <cell r="AA52">
            <v>1433.4</v>
          </cell>
          <cell r="AB52">
            <v>1235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1877</v>
          </cell>
          <cell r="D53">
            <v>1630</v>
          </cell>
          <cell r="E53">
            <v>2069</v>
          </cell>
          <cell r="F53">
            <v>1429</v>
          </cell>
          <cell r="G53">
            <v>0.41</v>
          </cell>
          <cell r="H53">
            <v>45</v>
          </cell>
          <cell r="I53">
            <v>2074</v>
          </cell>
          <cell r="J53">
            <v>-5</v>
          </cell>
          <cell r="K53">
            <v>0</v>
          </cell>
          <cell r="L53">
            <v>640</v>
          </cell>
          <cell r="M53">
            <v>120</v>
          </cell>
          <cell r="Q53">
            <v>200</v>
          </cell>
          <cell r="R53">
            <v>600</v>
          </cell>
          <cell r="S53">
            <v>413.8</v>
          </cell>
          <cell r="T53">
            <v>480</v>
          </cell>
          <cell r="U53">
            <v>8.3832769453842442</v>
          </cell>
          <cell r="V53">
            <v>3.4533591106814887</v>
          </cell>
          <cell r="Y53">
            <v>450.6</v>
          </cell>
          <cell r="Z53">
            <v>500</v>
          </cell>
          <cell r="AA53">
            <v>413.8</v>
          </cell>
          <cell r="AB53">
            <v>394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1822</v>
          </cell>
          <cell r="D54">
            <v>7722</v>
          </cell>
          <cell r="E54">
            <v>3168</v>
          </cell>
          <cell r="F54">
            <v>5238</v>
          </cell>
          <cell r="G54">
            <v>0</v>
          </cell>
          <cell r="H54">
            <v>45</v>
          </cell>
          <cell r="I54">
            <v>3350</v>
          </cell>
          <cell r="J54">
            <v>-182</v>
          </cell>
          <cell r="K54">
            <v>0</v>
          </cell>
          <cell r="L54">
            <v>0</v>
          </cell>
          <cell r="M54">
            <v>0</v>
          </cell>
          <cell r="S54">
            <v>633.6</v>
          </cell>
          <cell r="U54">
            <v>8.267045454545455</v>
          </cell>
          <cell r="V54">
            <v>8.267045454545455</v>
          </cell>
          <cell r="Y54">
            <v>670</v>
          </cell>
          <cell r="Z54">
            <v>548.79999999999995</v>
          </cell>
          <cell r="AA54">
            <v>556</v>
          </cell>
          <cell r="AB54">
            <v>67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3251</v>
          </cell>
          <cell r="D55">
            <v>6163</v>
          </cell>
          <cell r="E55">
            <v>4854</v>
          </cell>
          <cell r="F55">
            <v>2842</v>
          </cell>
          <cell r="G55">
            <v>0.41</v>
          </cell>
          <cell r="H55">
            <v>45</v>
          </cell>
          <cell r="I55">
            <v>4918</v>
          </cell>
          <cell r="J55">
            <v>-64</v>
          </cell>
          <cell r="K55">
            <v>0</v>
          </cell>
          <cell r="L55">
            <v>2500</v>
          </cell>
          <cell r="M55">
            <v>0</v>
          </cell>
          <cell r="Q55">
            <v>400</v>
          </cell>
          <cell r="R55">
            <v>1150</v>
          </cell>
          <cell r="S55">
            <v>970.8</v>
          </cell>
          <cell r="T55">
            <v>1300</v>
          </cell>
          <cell r="U55">
            <v>8.4384013185002065</v>
          </cell>
          <cell r="V55">
            <v>2.9274824886691388</v>
          </cell>
          <cell r="Y55">
            <v>912</v>
          </cell>
          <cell r="Z55">
            <v>1023</v>
          </cell>
          <cell r="AA55">
            <v>911.8</v>
          </cell>
          <cell r="AB55">
            <v>849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78.153999999999996</v>
          </cell>
          <cell r="D56">
            <v>44.74</v>
          </cell>
          <cell r="E56">
            <v>54.04</v>
          </cell>
          <cell r="F56">
            <v>68.853999999999999</v>
          </cell>
          <cell r="G56">
            <v>1</v>
          </cell>
          <cell r="H56">
            <v>30</v>
          </cell>
          <cell r="I56">
            <v>54</v>
          </cell>
          <cell r="J56">
            <v>3.9999999999999147E-2</v>
          </cell>
          <cell r="K56">
            <v>0</v>
          </cell>
          <cell r="L56">
            <v>10</v>
          </cell>
          <cell r="M56">
            <v>0</v>
          </cell>
          <cell r="R56">
            <v>10</v>
          </cell>
          <cell r="S56">
            <v>10.808</v>
          </cell>
          <cell r="U56">
            <v>8.2211324944485575</v>
          </cell>
          <cell r="V56">
            <v>6.3706513693560325</v>
          </cell>
          <cell r="Y56">
            <v>10.552</v>
          </cell>
          <cell r="Z56">
            <v>8.1530000000000005</v>
          </cell>
          <cell r="AA56">
            <v>13.2042</v>
          </cell>
          <cell r="AB56">
            <v>18.02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87</v>
          </cell>
          <cell r="D57">
            <v>42</v>
          </cell>
          <cell r="E57">
            <v>79</v>
          </cell>
          <cell r="F57">
            <v>49</v>
          </cell>
          <cell r="G57">
            <v>0.4</v>
          </cell>
          <cell r="H57" t="e">
            <v>#N/A</v>
          </cell>
          <cell r="I57">
            <v>85</v>
          </cell>
          <cell r="J57">
            <v>-6</v>
          </cell>
          <cell r="K57">
            <v>0</v>
          </cell>
          <cell r="L57">
            <v>0</v>
          </cell>
          <cell r="M57">
            <v>50</v>
          </cell>
          <cell r="Q57">
            <v>35</v>
          </cell>
          <cell r="S57">
            <v>15.8</v>
          </cell>
          <cell r="U57">
            <v>8.4810126582278471</v>
          </cell>
          <cell r="V57">
            <v>3.1012658227848098</v>
          </cell>
          <cell r="Y57">
            <v>10</v>
          </cell>
          <cell r="Z57">
            <v>17.399999999999999</v>
          </cell>
          <cell r="AA57">
            <v>10.4</v>
          </cell>
          <cell r="AB57">
            <v>8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6.9930000000000003</v>
          </cell>
          <cell r="D58">
            <v>16.419</v>
          </cell>
          <cell r="E58">
            <v>9.2279999999999998</v>
          </cell>
          <cell r="F58">
            <v>14.183999999999999</v>
          </cell>
          <cell r="G58">
            <v>1</v>
          </cell>
          <cell r="H58" t="e">
            <v>#N/A</v>
          </cell>
          <cell r="I58">
            <v>9</v>
          </cell>
          <cell r="J58">
            <v>0.22799999999999976</v>
          </cell>
          <cell r="K58">
            <v>0</v>
          </cell>
          <cell r="L58">
            <v>0</v>
          </cell>
          <cell r="M58">
            <v>0</v>
          </cell>
          <cell r="S58">
            <v>1.8455999999999999</v>
          </cell>
          <cell r="U58">
            <v>7.685305591677503</v>
          </cell>
          <cell r="V58">
            <v>7.685305591677503</v>
          </cell>
          <cell r="Y58">
            <v>6.3856000000000002</v>
          </cell>
          <cell r="Z58">
            <v>3.2118000000000002</v>
          </cell>
          <cell r="AA58">
            <v>3.1345999999999998</v>
          </cell>
          <cell r="AB58">
            <v>0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47</v>
          </cell>
          <cell r="D59">
            <v>321</v>
          </cell>
          <cell r="E59">
            <v>194</v>
          </cell>
          <cell r="F59">
            <v>173</v>
          </cell>
          <cell r="G59">
            <v>0.41</v>
          </cell>
          <cell r="H59" t="e">
            <v>#N/A</v>
          </cell>
          <cell r="I59">
            <v>201</v>
          </cell>
          <cell r="J59">
            <v>-7</v>
          </cell>
          <cell r="K59">
            <v>0</v>
          </cell>
          <cell r="L59">
            <v>0</v>
          </cell>
          <cell r="M59">
            <v>0</v>
          </cell>
          <cell r="Q59">
            <v>40</v>
          </cell>
          <cell r="R59">
            <v>80</v>
          </cell>
          <cell r="S59">
            <v>38.799999999999997</v>
          </cell>
          <cell r="T59">
            <v>40</v>
          </cell>
          <cell r="U59">
            <v>8.5824742268041252</v>
          </cell>
          <cell r="V59">
            <v>4.4587628865979383</v>
          </cell>
          <cell r="Y59">
            <v>23.8</v>
          </cell>
          <cell r="Z59">
            <v>26</v>
          </cell>
          <cell r="AA59">
            <v>29.6</v>
          </cell>
          <cell r="AB59">
            <v>56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19.146000000000001</v>
          </cell>
          <cell r="D60">
            <v>6.0540000000000003</v>
          </cell>
          <cell r="E60">
            <v>11.558999999999999</v>
          </cell>
          <cell r="F60">
            <v>6.3239999999999998</v>
          </cell>
          <cell r="G60">
            <v>1</v>
          </cell>
          <cell r="H60" t="e">
            <v>#N/A</v>
          </cell>
          <cell r="I60">
            <v>12</v>
          </cell>
          <cell r="J60">
            <v>-0.44100000000000072</v>
          </cell>
          <cell r="K60">
            <v>0</v>
          </cell>
          <cell r="L60">
            <v>10</v>
          </cell>
          <cell r="M60">
            <v>0</v>
          </cell>
          <cell r="S60">
            <v>2.3117999999999999</v>
          </cell>
          <cell r="U60">
            <v>7.0611644605934769</v>
          </cell>
          <cell r="V60">
            <v>2.7355307552556449</v>
          </cell>
          <cell r="Y60">
            <v>3.8715999999999999</v>
          </cell>
          <cell r="Z60">
            <v>2.5536000000000003</v>
          </cell>
          <cell r="AA60">
            <v>2.5613999999999999</v>
          </cell>
          <cell r="AB60">
            <v>1.0489999999999999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323</v>
          </cell>
          <cell r="D61">
            <v>1077</v>
          </cell>
          <cell r="E61">
            <v>867</v>
          </cell>
          <cell r="F61">
            <v>523</v>
          </cell>
          <cell r="G61">
            <v>0.36</v>
          </cell>
          <cell r="H61" t="e">
            <v>#N/A</v>
          </cell>
          <cell r="I61">
            <v>897</v>
          </cell>
          <cell r="J61">
            <v>-30</v>
          </cell>
          <cell r="K61">
            <v>0</v>
          </cell>
          <cell r="L61">
            <v>180</v>
          </cell>
          <cell r="M61">
            <v>180</v>
          </cell>
          <cell r="Q61">
            <v>60</v>
          </cell>
          <cell r="R61">
            <v>280</v>
          </cell>
          <cell r="S61">
            <v>173.4</v>
          </cell>
          <cell r="T61">
            <v>240</v>
          </cell>
          <cell r="U61">
            <v>8.4371395617070348</v>
          </cell>
          <cell r="V61">
            <v>3.0161476355247983</v>
          </cell>
          <cell r="Y61">
            <v>156</v>
          </cell>
          <cell r="Z61">
            <v>148.4</v>
          </cell>
          <cell r="AA61">
            <v>166</v>
          </cell>
          <cell r="AB61">
            <v>151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-4.3999999999999997E-2</v>
          </cell>
          <cell r="D62">
            <v>140.441</v>
          </cell>
          <cell r="E62">
            <v>55.761000000000003</v>
          </cell>
          <cell r="F62">
            <v>83.575000000000003</v>
          </cell>
          <cell r="G62">
            <v>1</v>
          </cell>
          <cell r="H62" t="e">
            <v>#N/A</v>
          </cell>
          <cell r="I62">
            <v>54.13</v>
          </cell>
          <cell r="J62">
            <v>1.6310000000000002</v>
          </cell>
          <cell r="K62">
            <v>0</v>
          </cell>
          <cell r="L62">
            <v>0</v>
          </cell>
          <cell r="M62">
            <v>0</v>
          </cell>
          <cell r="S62">
            <v>11.152200000000001</v>
          </cell>
          <cell r="T62">
            <v>10</v>
          </cell>
          <cell r="U62">
            <v>8.3907211133229325</v>
          </cell>
          <cell r="V62">
            <v>7.4940370509854555</v>
          </cell>
          <cell r="Y62">
            <v>13.391200000000001</v>
          </cell>
          <cell r="Z62">
            <v>10.604800000000001</v>
          </cell>
          <cell r="AA62">
            <v>16.2014</v>
          </cell>
          <cell r="AB62">
            <v>8.4529999999999994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95</v>
          </cell>
          <cell r="D63">
            <v>330</v>
          </cell>
          <cell r="E63">
            <v>290</v>
          </cell>
          <cell r="F63">
            <v>101</v>
          </cell>
          <cell r="G63">
            <v>0.41</v>
          </cell>
          <cell r="H63" t="e">
            <v>#N/A</v>
          </cell>
          <cell r="I63">
            <v>340</v>
          </cell>
          <cell r="J63">
            <v>-50</v>
          </cell>
          <cell r="K63">
            <v>0</v>
          </cell>
          <cell r="L63">
            <v>120</v>
          </cell>
          <cell r="M63">
            <v>60</v>
          </cell>
          <cell r="Q63">
            <v>30</v>
          </cell>
          <cell r="R63">
            <v>120</v>
          </cell>
          <cell r="S63">
            <v>58</v>
          </cell>
          <cell r="T63">
            <v>60</v>
          </cell>
          <cell r="U63">
            <v>8.4655172413793096</v>
          </cell>
          <cell r="V63">
            <v>1.7413793103448276</v>
          </cell>
          <cell r="Y63">
            <v>7.6</v>
          </cell>
          <cell r="Z63">
            <v>37.200000000000003</v>
          </cell>
          <cell r="AA63">
            <v>42.6</v>
          </cell>
          <cell r="AB63">
            <v>40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53</v>
          </cell>
          <cell r="D64">
            <v>470</v>
          </cell>
          <cell r="E64">
            <v>288</v>
          </cell>
          <cell r="F64">
            <v>233</v>
          </cell>
          <cell r="G64">
            <v>0.41</v>
          </cell>
          <cell r="H64" t="e">
            <v>#N/A</v>
          </cell>
          <cell r="I64">
            <v>302</v>
          </cell>
          <cell r="J64">
            <v>-14</v>
          </cell>
          <cell r="K64">
            <v>0</v>
          </cell>
          <cell r="L64">
            <v>0</v>
          </cell>
          <cell r="M64">
            <v>0</v>
          </cell>
          <cell r="Q64">
            <v>30</v>
          </cell>
          <cell r="R64">
            <v>150</v>
          </cell>
          <cell r="S64">
            <v>57.6</v>
          </cell>
          <cell r="T64">
            <v>60</v>
          </cell>
          <cell r="U64">
            <v>8.2118055555555554</v>
          </cell>
          <cell r="V64">
            <v>4.0451388888888884</v>
          </cell>
          <cell r="Y64">
            <v>7.8</v>
          </cell>
          <cell r="Z64">
            <v>26.8</v>
          </cell>
          <cell r="AA64">
            <v>37.200000000000003</v>
          </cell>
          <cell r="AB64">
            <v>76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273</v>
          </cell>
          <cell r="D65">
            <v>1089</v>
          </cell>
          <cell r="E65">
            <v>666</v>
          </cell>
          <cell r="F65">
            <v>563</v>
          </cell>
          <cell r="G65">
            <v>0.28000000000000003</v>
          </cell>
          <cell r="H65" t="e">
            <v>#N/A</v>
          </cell>
          <cell r="I65">
            <v>679</v>
          </cell>
          <cell r="J65">
            <v>-13</v>
          </cell>
          <cell r="K65">
            <v>0</v>
          </cell>
          <cell r="L65">
            <v>200</v>
          </cell>
          <cell r="M65">
            <v>0</v>
          </cell>
          <cell r="Q65">
            <v>80</v>
          </cell>
          <cell r="R65">
            <v>120</v>
          </cell>
          <cell r="S65">
            <v>133.19999999999999</v>
          </cell>
          <cell r="T65">
            <v>160</v>
          </cell>
          <cell r="U65">
            <v>8.4309309309309324</v>
          </cell>
          <cell r="V65">
            <v>4.226726726726727</v>
          </cell>
          <cell r="Y65">
            <v>115.8</v>
          </cell>
          <cell r="Z65">
            <v>127</v>
          </cell>
          <cell r="AA65">
            <v>143</v>
          </cell>
          <cell r="AB65">
            <v>128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456</v>
          </cell>
          <cell r="D66">
            <v>2994</v>
          </cell>
          <cell r="E66">
            <v>1939</v>
          </cell>
          <cell r="F66">
            <v>1492</v>
          </cell>
          <cell r="G66">
            <v>0.4</v>
          </cell>
          <cell r="H66" t="e">
            <v>#N/A</v>
          </cell>
          <cell r="I66">
            <v>1962</v>
          </cell>
          <cell r="J66">
            <v>-23</v>
          </cell>
          <cell r="K66">
            <v>0</v>
          </cell>
          <cell r="L66">
            <v>640</v>
          </cell>
          <cell r="M66">
            <v>0</v>
          </cell>
          <cell r="Q66">
            <v>200</v>
          </cell>
          <cell r="R66">
            <v>480</v>
          </cell>
          <cell r="S66">
            <v>387.8</v>
          </cell>
          <cell r="T66">
            <v>440</v>
          </cell>
          <cell r="U66">
            <v>8.3857658586900463</v>
          </cell>
          <cell r="V66">
            <v>3.8473439917483239</v>
          </cell>
          <cell r="Y66">
            <v>356</v>
          </cell>
          <cell r="Z66">
            <v>324.8</v>
          </cell>
          <cell r="AA66">
            <v>402.8</v>
          </cell>
          <cell r="AB66">
            <v>452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491</v>
          </cell>
          <cell r="D67">
            <v>420</v>
          </cell>
          <cell r="E67">
            <v>520</v>
          </cell>
          <cell r="F67">
            <v>370</v>
          </cell>
          <cell r="G67">
            <v>0.33</v>
          </cell>
          <cell r="H67" t="e">
            <v>#N/A</v>
          </cell>
          <cell r="I67">
            <v>547</v>
          </cell>
          <cell r="J67">
            <v>-27</v>
          </cell>
          <cell r="K67">
            <v>0</v>
          </cell>
          <cell r="L67">
            <v>160</v>
          </cell>
          <cell r="M67">
            <v>0</v>
          </cell>
          <cell r="Q67">
            <v>80</v>
          </cell>
          <cell r="R67">
            <v>160</v>
          </cell>
          <cell r="S67">
            <v>104</v>
          </cell>
          <cell r="T67">
            <v>120</v>
          </cell>
          <cell r="U67">
            <v>8.5576923076923084</v>
          </cell>
          <cell r="V67">
            <v>3.5576923076923075</v>
          </cell>
          <cell r="Y67">
            <v>101.2</v>
          </cell>
          <cell r="Z67">
            <v>49.2</v>
          </cell>
          <cell r="AA67">
            <v>75.400000000000006</v>
          </cell>
          <cell r="AB67">
            <v>115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19.821999999999999</v>
          </cell>
          <cell r="D68">
            <v>5.9580000000000002</v>
          </cell>
          <cell r="E68">
            <v>18.46</v>
          </cell>
          <cell r="F68">
            <v>6.3449999999999998</v>
          </cell>
          <cell r="G68">
            <v>1</v>
          </cell>
          <cell r="H68" t="e">
            <v>#N/A</v>
          </cell>
          <cell r="I68">
            <v>17.399999999999999</v>
          </cell>
          <cell r="J68">
            <v>1.0600000000000023</v>
          </cell>
          <cell r="K68">
            <v>0</v>
          </cell>
          <cell r="L68">
            <v>0</v>
          </cell>
          <cell r="M68">
            <v>10</v>
          </cell>
          <cell r="S68">
            <v>3.6920000000000002</v>
          </cell>
          <cell r="U68">
            <v>4.4271397616468038</v>
          </cell>
          <cell r="V68">
            <v>1.7185807150595882</v>
          </cell>
          <cell r="Y68">
            <v>1.5817999999999999</v>
          </cell>
          <cell r="Z68">
            <v>0.3982</v>
          </cell>
          <cell r="AA68">
            <v>2.5230000000000001</v>
          </cell>
          <cell r="AB68">
            <v>1.9830000000000001</v>
          </cell>
          <cell r="AC68" t="str">
            <v>костик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193</v>
          </cell>
          <cell r="D69">
            <v>558</v>
          </cell>
          <cell r="E69">
            <v>327</v>
          </cell>
          <cell r="F69">
            <v>369</v>
          </cell>
          <cell r="G69">
            <v>0.33</v>
          </cell>
          <cell r="H69" t="e">
            <v>#N/A</v>
          </cell>
          <cell r="I69">
            <v>344</v>
          </cell>
          <cell r="J69">
            <v>-17</v>
          </cell>
          <cell r="K69">
            <v>0</v>
          </cell>
          <cell r="L69">
            <v>0</v>
          </cell>
          <cell r="M69">
            <v>0</v>
          </cell>
          <cell r="Q69">
            <v>40</v>
          </cell>
          <cell r="R69">
            <v>80</v>
          </cell>
          <cell r="S69">
            <v>65.400000000000006</v>
          </cell>
          <cell r="T69">
            <v>40</v>
          </cell>
          <cell r="U69">
            <v>8.088685015290519</v>
          </cell>
          <cell r="V69">
            <v>5.6422018348623846</v>
          </cell>
          <cell r="Y69">
            <v>72</v>
          </cell>
          <cell r="Z69">
            <v>62.8</v>
          </cell>
          <cell r="AA69">
            <v>78.599999999999994</v>
          </cell>
          <cell r="AB69">
            <v>129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25.556000000000001</v>
          </cell>
          <cell r="D70">
            <v>2.306</v>
          </cell>
          <cell r="E70">
            <v>19.850999999999999</v>
          </cell>
          <cell r="F70">
            <v>8.0109999999999992</v>
          </cell>
          <cell r="G70">
            <v>1</v>
          </cell>
          <cell r="H70" t="e">
            <v>#N/A</v>
          </cell>
          <cell r="I70">
            <v>19.600000000000001</v>
          </cell>
          <cell r="J70">
            <v>0.25099999999999767</v>
          </cell>
          <cell r="K70">
            <v>0</v>
          </cell>
          <cell r="L70">
            <v>0</v>
          </cell>
          <cell r="M70">
            <v>10</v>
          </cell>
          <cell r="S70">
            <v>3.9701999999999997</v>
          </cell>
          <cell r="U70">
            <v>4.536547277215254</v>
          </cell>
          <cell r="V70">
            <v>2.0177824794720669</v>
          </cell>
          <cell r="Y70">
            <v>2.0788000000000002</v>
          </cell>
          <cell r="Z70">
            <v>1.0742</v>
          </cell>
          <cell r="AA70">
            <v>2.2629999999999999</v>
          </cell>
          <cell r="AB70">
            <v>2.6389999999999998</v>
          </cell>
          <cell r="AC70" t="str">
            <v>костик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7.8319999999999999</v>
          </cell>
          <cell r="D71">
            <v>2.145</v>
          </cell>
          <cell r="E71">
            <v>7.2350000000000003</v>
          </cell>
          <cell r="F71">
            <v>1.9419999999999999</v>
          </cell>
          <cell r="G71">
            <v>1</v>
          </cell>
          <cell r="H71" t="e">
            <v>#N/A</v>
          </cell>
          <cell r="I71">
            <v>8.3000000000000007</v>
          </cell>
          <cell r="J71">
            <v>-1.0650000000000004</v>
          </cell>
          <cell r="K71">
            <v>0</v>
          </cell>
          <cell r="L71">
            <v>0</v>
          </cell>
          <cell r="M71">
            <v>10</v>
          </cell>
          <cell r="S71">
            <v>1.4470000000000001</v>
          </cell>
          <cell r="U71">
            <v>8.2529371112646857</v>
          </cell>
          <cell r="V71">
            <v>1.3420870767104354</v>
          </cell>
          <cell r="Y71">
            <v>0</v>
          </cell>
          <cell r="Z71">
            <v>0</v>
          </cell>
          <cell r="AA71">
            <v>0.52259999999999995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88</v>
          </cell>
          <cell r="D72">
            <v>1</v>
          </cell>
          <cell r="E72">
            <v>34</v>
          </cell>
          <cell r="F72">
            <v>54</v>
          </cell>
          <cell r="G72">
            <v>0.33</v>
          </cell>
          <cell r="H72" t="e">
            <v>#N/A</v>
          </cell>
          <cell r="I72">
            <v>41</v>
          </cell>
          <cell r="J72">
            <v>-7</v>
          </cell>
          <cell r="K72">
            <v>0</v>
          </cell>
          <cell r="L72">
            <v>0</v>
          </cell>
          <cell r="M72">
            <v>0</v>
          </cell>
          <cell r="S72">
            <v>6.8</v>
          </cell>
          <cell r="U72">
            <v>7.9411764705882355</v>
          </cell>
          <cell r="V72">
            <v>7.9411764705882355</v>
          </cell>
          <cell r="Y72">
            <v>0</v>
          </cell>
          <cell r="Z72">
            <v>9.4</v>
          </cell>
          <cell r="AA72">
            <v>3.6</v>
          </cell>
          <cell r="AB72">
            <v>6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647</v>
          </cell>
          <cell r="D73">
            <v>995</v>
          </cell>
          <cell r="E73">
            <v>603</v>
          </cell>
          <cell r="F73">
            <v>965</v>
          </cell>
          <cell r="G73">
            <v>0.33</v>
          </cell>
          <cell r="H73" t="e">
            <v>#N/A</v>
          </cell>
          <cell r="I73">
            <v>632</v>
          </cell>
          <cell r="J73">
            <v>-29</v>
          </cell>
          <cell r="K73">
            <v>0</v>
          </cell>
          <cell r="L73">
            <v>0</v>
          </cell>
          <cell r="M73">
            <v>0</v>
          </cell>
          <cell r="S73">
            <v>120.6</v>
          </cell>
          <cell r="T73">
            <v>80</v>
          </cell>
          <cell r="U73">
            <v>8.6650082918739635</v>
          </cell>
          <cell r="V73">
            <v>8.0016583747927044</v>
          </cell>
          <cell r="Y73">
            <v>0</v>
          </cell>
          <cell r="Z73">
            <v>48.6</v>
          </cell>
          <cell r="AA73">
            <v>167.2</v>
          </cell>
          <cell r="AB73">
            <v>96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110</v>
          </cell>
          <cell r="D74">
            <v>85</v>
          </cell>
          <cell r="E74">
            <v>89</v>
          </cell>
          <cell r="F74">
            <v>105</v>
          </cell>
          <cell r="G74">
            <v>0.33</v>
          </cell>
          <cell r="H74" t="e">
            <v>#N/A</v>
          </cell>
          <cell r="I74">
            <v>94</v>
          </cell>
          <cell r="J74">
            <v>-5</v>
          </cell>
          <cell r="K74">
            <v>0</v>
          </cell>
          <cell r="L74">
            <v>0</v>
          </cell>
          <cell r="M74">
            <v>0</v>
          </cell>
          <cell r="R74">
            <v>40</v>
          </cell>
          <cell r="S74">
            <v>17.8</v>
          </cell>
          <cell r="U74">
            <v>8.1460674157303359</v>
          </cell>
          <cell r="V74">
            <v>5.8988764044943816</v>
          </cell>
          <cell r="Y74">
            <v>7.6</v>
          </cell>
          <cell r="Z74">
            <v>28.6</v>
          </cell>
          <cell r="AA74">
            <v>23.2</v>
          </cell>
          <cell r="AB74">
            <v>19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76</v>
          </cell>
          <cell r="D75">
            <v>493</v>
          </cell>
          <cell r="E75">
            <v>184</v>
          </cell>
          <cell r="F75">
            <v>319</v>
          </cell>
          <cell r="G75">
            <v>0.33</v>
          </cell>
          <cell r="H75" t="e">
            <v>#N/A</v>
          </cell>
          <cell r="I75">
            <v>198</v>
          </cell>
          <cell r="J75">
            <v>-14</v>
          </cell>
          <cell r="K75">
            <v>0</v>
          </cell>
          <cell r="L75">
            <v>0</v>
          </cell>
          <cell r="M75">
            <v>0</v>
          </cell>
          <cell r="S75">
            <v>36.799999999999997</v>
          </cell>
          <cell r="U75">
            <v>8.6684782608695663</v>
          </cell>
          <cell r="V75">
            <v>8.6684782608695663</v>
          </cell>
          <cell r="Y75">
            <v>52.2</v>
          </cell>
          <cell r="Z75">
            <v>47</v>
          </cell>
          <cell r="AA75">
            <v>60.4</v>
          </cell>
          <cell r="AB75">
            <v>44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73.254999999999995</v>
          </cell>
          <cell r="D76">
            <v>1610.951</v>
          </cell>
          <cell r="E76">
            <v>936.45899999999995</v>
          </cell>
          <cell r="F76">
            <v>740.399</v>
          </cell>
          <cell r="G76">
            <v>1</v>
          </cell>
          <cell r="H76" t="e">
            <v>#N/A</v>
          </cell>
          <cell r="I76">
            <v>912.5</v>
          </cell>
          <cell r="J76">
            <v>23.958999999999946</v>
          </cell>
          <cell r="K76">
            <v>0</v>
          </cell>
          <cell r="L76">
            <v>0</v>
          </cell>
          <cell r="M76">
            <v>120</v>
          </cell>
          <cell r="Q76">
            <v>100</v>
          </cell>
          <cell r="R76">
            <v>380</v>
          </cell>
          <cell r="S76">
            <v>187.29179999999999</v>
          </cell>
          <cell r="T76">
            <v>230</v>
          </cell>
          <cell r="U76">
            <v>8.3847717839222007</v>
          </cell>
          <cell r="V76">
            <v>3.953184282493948</v>
          </cell>
          <cell r="Y76">
            <v>155.15460000000002</v>
          </cell>
          <cell r="Z76">
            <v>140.37180000000001</v>
          </cell>
          <cell r="AA76">
            <v>199.84880000000001</v>
          </cell>
          <cell r="AB76">
            <v>272.62799999999999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412</v>
          </cell>
          <cell r="D77">
            <v>1441</v>
          </cell>
          <cell r="E77">
            <v>725</v>
          </cell>
          <cell r="F77">
            <v>958</v>
          </cell>
          <cell r="G77">
            <v>0.1</v>
          </cell>
          <cell r="H77" t="e">
            <v>#N/A</v>
          </cell>
          <cell r="I77">
            <v>756</v>
          </cell>
          <cell r="J77">
            <v>-31</v>
          </cell>
          <cell r="K77">
            <v>0</v>
          </cell>
          <cell r="L77">
            <v>0</v>
          </cell>
          <cell r="M77">
            <v>100</v>
          </cell>
          <cell r="S77">
            <v>145</v>
          </cell>
          <cell r="T77">
            <v>160</v>
          </cell>
          <cell r="U77">
            <v>8.4</v>
          </cell>
          <cell r="V77">
            <v>6.6068965517241383</v>
          </cell>
          <cell r="Y77">
            <v>150.4</v>
          </cell>
          <cell r="Z77">
            <v>116</v>
          </cell>
          <cell r="AA77">
            <v>198.2</v>
          </cell>
          <cell r="AB77">
            <v>138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245</v>
          </cell>
          <cell r="D78">
            <v>1369</v>
          </cell>
          <cell r="E78">
            <v>598</v>
          </cell>
          <cell r="F78">
            <v>848</v>
          </cell>
          <cell r="G78">
            <v>0.4</v>
          </cell>
          <cell r="H78" t="e">
            <v>#N/A</v>
          </cell>
          <cell r="I78">
            <v>803</v>
          </cell>
          <cell r="J78">
            <v>-205</v>
          </cell>
          <cell r="K78">
            <v>0</v>
          </cell>
          <cell r="L78">
            <v>240</v>
          </cell>
          <cell r="M78">
            <v>400</v>
          </cell>
          <cell r="R78">
            <v>200</v>
          </cell>
          <cell r="S78">
            <v>119.6</v>
          </cell>
          <cell r="T78">
            <v>200</v>
          </cell>
          <cell r="U78">
            <v>15.785953177257525</v>
          </cell>
          <cell r="V78">
            <v>7.0903010033444822</v>
          </cell>
          <cell r="Y78">
            <v>0</v>
          </cell>
          <cell r="Z78">
            <v>0</v>
          </cell>
          <cell r="AA78">
            <v>1.4</v>
          </cell>
          <cell r="AB78">
            <v>186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852</v>
          </cell>
          <cell r="D79">
            <v>5352</v>
          </cell>
          <cell r="E79">
            <v>3861</v>
          </cell>
          <cell r="F79">
            <v>2289</v>
          </cell>
          <cell r="G79">
            <v>0.35</v>
          </cell>
          <cell r="H79" t="e">
            <v>#N/A</v>
          </cell>
          <cell r="I79">
            <v>3904</v>
          </cell>
          <cell r="J79">
            <v>-43</v>
          </cell>
          <cell r="K79">
            <v>0</v>
          </cell>
          <cell r="L79">
            <v>1400</v>
          </cell>
          <cell r="M79">
            <v>200</v>
          </cell>
          <cell r="Q79">
            <v>400</v>
          </cell>
          <cell r="R79">
            <v>1200</v>
          </cell>
          <cell r="S79">
            <v>772.2</v>
          </cell>
          <cell r="T79">
            <v>1000</v>
          </cell>
          <cell r="U79">
            <v>8.4032634032634022</v>
          </cell>
          <cell r="V79">
            <v>2.9642579642579641</v>
          </cell>
          <cell r="Y79">
            <v>518.79999999999995</v>
          </cell>
          <cell r="Z79">
            <v>584.4</v>
          </cell>
          <cell r="AA79">
            <v>731.4</v>
          </cell>
          <cell r="AB79">
            <v>918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99.793000000000006</v>
          </cell>
          <cell r="D80">
            <v>236.97300000000001</v>
          </cell>
          <cell r="E80">
            <v>197.92500000000001</v>
          </cell>
          <cell r="F80">
            <v>116.714</v>
          </cell>
          <cell r="G80">
            <v>1</v>
          </cell>
          <cell r="H80" t="e">
            <v>#N/A</v>
          </cell>
          <cell r="I80">
            <v>193.7</v>
          </cell>
          <cell r="J80">
            <v>4.2250000000000227</v>
          </cell>
          <cell r="K80">
            <v>0</v>
          </cell>
          <cell r="L80">
            <v>50</v>
          </cell>
          <cell r="M80">
            <v>30</v>
          </cell>
          <cell r="Q80">
            <v>20</v>
          </cell>
          <cell r="R80">
            <v>70</v>
          </cell>
          <cell r="S80">
            <v>39.585000000000001</v>
          </cell>
          <cell r="T80">
            <v>50</v>
          </cell>
          <cell r="U80">
            <v>8.5061007957559678</v>
          </cell>
          <cell r="V80">
            <v>2.9484400656814449</v>
          </cell>
          <cell r="Y80">
            <v>36.313400000000001</v>
          </cell>
          <cell r="Z80">
            <v>40.999000000000002</v>
          </cell>
          <cell r="AA80">
            <v>39.9178</v>
          </cell>
          <cell r="AB80">
            <v>49.265999999999998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268</v>
          </cell>
          <cell r="D81">
            <v>422</v>
          </cell>
          <cell r="E81">
            <v>527</v>
          </cell>
          <cell r="F81">
            <v>159</v>
          </cell>
          <cell r="G81">
            <v>0.6</v>
          </cell>
          <cell r="H81" t="e">
            <v>#N/A</v>
          </cell>
          <cell r="I81">
            <v>541</v>
          </cell>
          <cell r="J81">
            <v>-14</v>
          </cell>
          <cell r="K81">
            <v>0</v>
          </cell>
          <cell r="L81">
            <v>160</v>
          </cell>
          <cell r="M81">
            <v>240</v>
          </cell>
          <cell r="Q81">
            <v>80</v>
          </cell>
          <cell r="R81">
            <v>120</v>
          </cell>
          <cell r="S81">
            <v>105.4</v>
          </cell>
          <cell r="T81">
            <v>120</v>
          </cell>
          <cell r="U81">
            <v>8.3396584440227706</v>
          </cell>
          <cell r="V81">
            <v>1.50853889943074</v>
          </cell>
          <cell r="Y81">
            <v>96</v>
          </cell>
          <cell r="Z81">
            <v>61.8</v>
          </cell>
          <cell r="AA81">
            <v>82.8</v>
          </cell>
          <cell r="AB81">
            <v>47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381.66899999999998</v>
          </cell>
          <cell r="D82">
            <v>1194.2660000000001</v>
          </cell>
          <cell r="E82">
            <v>795</v>
          </cell>
          <cell r="F82">
            <v>668</v>
          </cell>
          <cell r="G82">
            <v>1</v>
          </cell>
          <cell r="H82" t="e">
            <v>#N/A</v>
          </cell>
          <cell r="I82">
            <v>793</v>
          </cell>
          <cell r="J82">
            <v>2</v>
          </cell>
          <cell r="K82">
            <v>0</v>
          </cell>
          <cell r="L82">
            <v>220</v>
          </cell>
          <cell r="M82">
            <v>0</v>
          </cell>
          <cell r="Q82">
            <v>80</v>
          </cell>
          <cell r="R82">
            <v>170</v>
          </cell>
          <cell r="S82">
            <v>159</v>
          </cell>
          <cell r="T82">
            <v>200</v>
          </cell>
          <cell r="U82">
            <v>8.415094339622641</v>
          </cell>
          <cell r="V82">
            <v>4.2012578616352201</v>
          </cell>
          <cell r="Y82">
            <v>124.2</v>
          </cell>
          <cell r="Z82">
            <v>164.8</v>
          </cell>
          <cell r="AA82">
            <v>169.2</v>
          </cell>
          <cell r="AB82">
            <v>156.57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17.648</v>
          </cell>
          <cell r="D83">
            <v>138.55000000000001</v>
          </cell>
          <cell r="E83">
            <v>78.174999999999997</v>
          </cell>
          <cell r="F83">
            <v>78.022999999999996</v>
          </cell>
          <cell r="G83">
            <v>1</v>
          </cell>
          <cell r="H83" t="e">
            <v>#N/A</v>
          </cell>
          <cell r="I83">
            <v>82.4</v>
          </cell>
          <cell r="J83">
            <v>-4.2250000000000085</v>
          </cell>
          <cell r="K83">
            <v>0</v>
          </cell>
          <cell r="L83">
            <v>0</v>
          </cell>
          <cell r="M83">
            <v>20</v>
          </cell>
          <cell r="R83">
            <v>10</v>
          </cell>
          <cell r="S83">
            <v>15.635</v>
          </cell>
          <cell r="T83">
            <v>30</v>
          </cell>
          <cell r="U83">
            <v>8.8278221937959707</v>
          </cell>
          <cell r="V83">
            <v>4.9902782219379596</v>
          </cell>
          <cell r="Y83">
            <v>16.4482</v>
          </cell>
          <cell r="Z83">
            <v>14.087</v>
          </cell>
          <cell r="AA83">
            <v>18.447200000000002</v>
          </cell>
          <cell r="AB83">
            <v>9.8160000000000007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515.82299999999998</v>
          </cell>
          <cell r="E84">
            <v>432.09199999999998</v>
          </cell>
          <cell r="F84">
            <v>82.225999999999999</v>
          </cell>
          <cell r="G84">
            <v>1</v>
          </cell>
          <cell r="H84" t="e">
            <v>#N/A</v>
          </cell>
          <cell r="I84">
            <v>418.3</v>
          </cell>
          <cell r="J84">
            <v>13.791999999999973</v>
          </cell>
          <cell r="K84">
            <v>0</v>
          </cell>
          <cell r="L84">
            <v>150</v>
          </cell>
          <cell r="M84">
            <v>200</v>
          </cell>
          <cell r="Q84">
            <v>50</v>
          </cell>
          <cell r="R84">
            <v>140</v>
          </cell>
          <cell r="S84">
            <v>86.418399999999991</v>
          </cell>
          <cell r="T84">
            <v>100</v>
          </cell>
          <cell r="U84">
            <v>8.3573174231413692</v>
          </cell>
          <cell r="V84">
            <v>0.95148718328504123</v>
          </cell>
          <cell r="Y84">
            <v>95.123000000000005</v>
          </cell>
          <cell r="Z84">
            <v>49.427</v>
          </cell>
          <cell r="AA84">
            <v>51.064399999999999</v>
          </cell>
          <cell r="AB84">
            <v>85.027000000000001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238.27199999999999</v>
          </cell>
          <cell r="D85">
            <v>20.486000000000001</v>
          </cell>
          <cell r="E85">
            <v>146.685</v>
          </cell>
          <cell r="F85">
            <v>110.009</v>
          </cell>
          <cell r="G85">
            <v>1</v>
          </cell>
          <cell r="H85" t="e">
            <v>#N/A</v>
          </cell>
          <cell r="I85">
            <v>140.4</v>
          </cell>
          <cell r="J85">
            <v>6.2849999999999966</v>
          </cell>
          <cell r="K85">
            <v>0</v>
          </cell>
          <cell r="L85">
            <v>40</v>
          </cell>
          <cell r="M85">
            <v>0</v>
          </cell>
          <cell r="Q85">
            <v>20</v>
          </cell>
          <cell r="R85">
            <v>40</v>
          </cell>
          <cell r="S85">
            <v>29.337</v>
          </cell>
          <cell r="T85">
            <v>40</v>
          </cell>
          <cell r="U85">
            <v>8.5219688448034905</v>
          </cell>
          <cell r="V85">
            <v>3.7498380884207658</v>
          </cell>
          <cell r="Y85">
            <v>14.4328</v>
          </cell>
          <cell r="Z85">
            <v>21.922599999999999</v>
          </cell>
          <cell r="AA85">
            <v>29.361399999999996</v>
          </cell>
          <cell r="AB85">
            <v>30.498000000000001</v>
          </cell>
          <cell r="AC85" t="str">
            <v>костик</v>
          </cell>
          <cell r="AD85" t="e">
            <v>#N/A</v>
          </cell>
        </row>
        <row r="86">
          <cell r="A86" t="str">
            <v>6903 СОЧНЫЕ ПМ сос п/о мгс 0.41кг_osu  ОСТАНКИНО</v>
          </cell>
          <cell r="B86" t="str">
            <v>шт</v>
          </cell>
          <cell r="C86">
            <v>2620</v>
          </cell>
          <cell r="D86">
            <v>4577</v>
          </cell>
          <cell r="E86">
            <v>9121</v>
          </cell>
          <cell r="F86">
            <v>6642</v>
          </cell>
          <cell r="G86">
            <v>0.41</v>
          </cell>
          <cell r="H86" t="e">
            <v>#N/A</v>
          </cell>
          <cell r="I86">
            <v>5856</v>
          </cell>
          <cell r="J86">
            <v>3265</v>
          </cell>
          <cell r="K86">
            <v>0</v>
          </cell>
          <cell r="L86">
            <v>3800</v>
          </cell>
          <cell r="M86">
            <v>300</v>
          </cell>
          <cell r="Q86">
            <v>800</v>
          </cell>
          <cell r="R86">
            <v>1200</v>
          </cell>
          <cell r="S86">
            <v>1824.2</v>
          </cell>
          <cell r="T86">
            <v>2600</v>
          </cell>
          <cell r="U86">
            <v>8.4102620326718558</v>
          </cell>
          <cell r="V86">
            <v>3.6410481306874245</v>
          </cell>
          <cell r="Y86">
            <v>1633.8</v>
          </cell>
          <cell r="Z86">
            <v>1687.6</v>
          </cell>
          <cell r="AA86">
            <v>1778.2</v>
          </cell>
          <cell r="AB86">
            <v>1724</v>
          </cell>
          <cell r="AC86" t="str">
            <v>м1600з</v>
          </cell>
          <cell r="AD86">
            <v>0</v>
          </cell>
        </row>
        <row r="87">
          <cell r="A87" t="str">
            <v>6919 БЕКОН с/к с/н в/у 1/180 10шт.  ОСТАНКИНО</v>
          </cell>
          <cell r="B87" t="str">
            <v>шт</v>
          </cell>
          <cell r="C87">
            <v>317</v>
          </cell>
          <cell r="D87">
            <v>560</v>
          </cell>
          <cell r="E87">
            <v>394</v>
          </cell>
          <cell r="F87">
            <v>309</v>
          </cell>
          <cell r="G87">
            <v>0.18</v>
          </cell>
          <cell r="H87" t="e">
            <v>#N/A</v>
          </cell>
          <cell r="I87">
            <v>403</v>
          </cell>
          <cell r="J87">
            <v>-9</v>
          </cell>
          <cell r="K87">
            <v>0</v>
          </cell>
          <cell r="L87">
            <v>100</v>
          </cell>
          <cell r="M87">
            <v>50</v>
          </cell>
          <cell r="Q87">
            <v>40</v>
          </cell>
          <cell r="R87">
            <v>70</v>
          </cell>
          <cell r="S87">
            <v>78.8</v>
          </cell>
          <cell r="T87">
            <v>90</v>
          </cell>
          <cell r="U87">
            <v>8.3629441624365484</v>
          </cell>
          <cell r="V87">
            <v>3.921319796954315</v>
          </cell>
          <cell r="Y87">
            <v>25.8</v>
          </cell>
          <cell r="Z87">
            <v>89</v>
          </cell>
          <cell r="AA87">
            <v>96.8</v>
          </cell>
          <cell r="AB87">
            <v>46</v>
          </cell>
          <cell r="AC87" t="str">
            <v>костик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39.235999999999997</v>
          </cell>
          <cell r="D88">
            <v>21.96</v>
          </cell>
          <cell r="E88">
            <v>21.54</v>
          </cell>
          <cell r="F88">
            <v>39.655999999999999</v>
          </cell>
          <cell r="G88">
            <v>0</v>
          </cell>
          <cell r="H88" t="e">
            <v>#N/A</v>
          </cell>
          <cell r="I88">
            <v>22</v>
          </cell>
          <cell r="J88">
            <v>-0.46000000000000085</v>
          </cell>
          <cell r="K88">
            <v>0</v>
          </cell>
          <cell r="L88">
            <v>0</v>
          </cell>
          <cell r="M88">
            <v>0</v>
          </cell>
          <cell r="S88">
            <v>4.3079999999999998</v>
          </cell>
          <cell r="U88">
            <v>9.205199628597958</v>
          </cell>
          <cell r="V88">
            <v>9.205199628597958</v>
          </cell>
          <cell r="Y88">
            <v>5.8904000000000005</v>
          </cell>
          <cell r="Z88">
            <v>6.6837999999999997</v>
          </cell>
          <cell r="AA88">
            <v>6.6379999999999999</v>
          </cell>
          <cell r="AB88">
            <v>1.91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34</v>
          </cell>
          <cell r="D89">
            <v>20</v>
          </cell>
          <cell r="E89">
            <v>26</v>
          </cell>
          <cell r="F89">
            <v>28</v>
          </cell>
          <cell r="G89">
            <v>0</v>
          </cell>
          <cell r="H89" t="e">
            <v>#N/A</v>
          </cell>
          <cell r="I89">
            <v>26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5.2</v>
          </cell>
          <cell r="U89">
            <v>5.3846153846153841</v>
          </cell>
          <cell r="V89">
            <v>5.3846153846153841</v>
          </cell>
          <cell r="Y89">
            <v>3.8</v>
          </cell>
          <cell r="Z89">
            <v>3.6</v>
          </cell>
          <cell r="AA89">
            <v>2.6</v>
          </cell>
          <cell r="AB89">
            <v>1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559</v>
          </cell>
          <cell r="D90">
            <v>84</v>
          </cell>
          <cell r="E90">
            <v>196</v>
          </cell>
          <cell r="F90">
            <v>443</v>
          </cell>
          <cell r="G90">
            <v>0</v>
          </cell>
          <cell r="H90">
            <v>0</v>
          </cell>
          <cell r="I90">
            <v>205</v>
          </cell>
          <cell r="J90">
            <v>-9</v>
          </cell>
          <cell r="K90">
            <v>0</v>
          </cell>
          <cell r="L90">
            <v>0</v>
          </cell>
          <cell r="M90">
            <v>0</v>
          </cell>
          <cell r="S90">
            <v>39.200000000000003</v>
          </cell>
          <cell r="U90">
            <v>11.301020408163264</v>
          </cell>
          <cell r="V90">
            <v>11.301020408163264</v>
          </cell>
          <cell r="Y90">
            <v>93.4</v>
          </cell>
          <cell r="Z90">
            <v>28.2</v>
          </cell>
          <cell r="AA90">
            <v>45.2</v>
          </cell>
          <cell r="AB90">
            <v>20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214.57</v>
          </cell>
          <cell r="D91">
            <v>601.08100000000002</v>
          </cell>
          <cell r="E91">
            <v>428.99700000000001</v>
          </cell>
          <cell r="F91">
            <v>385.57299999999998</v>
          </cell>
          <cell r="G91">
            <v>0</v>
          </cell>
          <cell r="H91">
            <v>0</v>
          </cell>
          <cell r="I91">
            <v>414</v>
          </cell>
          <cell r="J91">
            <v>14.997000000000014</v>
          </cell>
          <cell r="K91">
            <v>0</v>
          </cell>
          <cell r="L91">
            <v>0</v>
          </cell>
          <cell r="M91">
            <v>0</v>
          </cell>
          <cell r="S91">
            <v>85.799400000000006</v>
          </cell>
          <cell r="U91">
            <v>4.4938892346566517</v>
          </cell>
          <cell r="V91">
            <v>4.4938892346566517</v>
          </cell>
          <cell r="Y91">
            <v>74.186999999999998</v>
          </cell>
          <cell r="Z91">
            <v>44.001600000000003</v>
          </cell>
          <cell r="AA91">
            <v>58.897400000000005</v>
          </cell>
          <cell r="AB91">
            <v>25.913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24.07.2024 - 30.07.2024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701.70899999999995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625.35400000000004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2.7010000000000001</v>
          </cell>
          <cell r="F10">
            <v>2047.3389999999999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1.3009999999999999</v>
          </cell>
          <cell r="F11">
            <v>186.45699999999999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435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1726</v>
          </cell>
          <cell r="F13">
            <v>4183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1824</v>
          </cell>
          <cell r="F14">
            <v>6903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2619</v>
          </cell>
          <cell r="F15">
            <v>7687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355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312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157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476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12</v>
          </cell>
          <cell r="F25">
            <v>1592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331</v>
          </cell>
        </row>
        <row r="27">
          <cell r="A27" t="str">
            <v xml:space="preserve"> 092  Сосиски Баварские с сыром,  0.42кг,ПОКОМ</v>
          </cell>
          <cell r="D27">
            <v>2</v>
          </cell>
          <cell r="F27">
            <v>2</v>
          </cell>
        </row>
        <row r="28">
          <cell r="A28" t="str">
            <v xml:space="preserve"> 096  Сосиски Баварские,  0.42кг,ПОКОМ</v>
          </cell>
          <cell r="D28">
            <v>4</v>
          </cell>
          <cell r="F28">
            <v>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8</v>
          </cell>
          <cell r="F29">
            <v>1023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487</v>
          </cell>
          <cell r="F30">
            <v>747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35</v>
          </cell>
          <cell r="F31">
            <v>471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10</v>
          </cell>
          <cell r="F32">
            <v>893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3.3530000000000002</v>
          </cell>
          <cell r="F33">
            <v>550.76700000000005</v>
          </cell>
        </row>
        <row r="34">
          <cell r="A34" t="str">
            <v xml:space="preserve"> 201  Ветчина Нежная ТМ Особый рецепт, (2,5кг), ПОКОМ</v>
          </cell>
          <cell r="D34">
            <v>22.702999999999999</v>
          </cell>
          <cell r="F34">
            <v>6007.4939999999997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2.5529999999999999</v>
          </cell>
          <cell r="F35">
            <v>330.738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1.601</v>
          </cell>
          <cell r="F36">
            <v>364.661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1.8</v>
          </cell>
          <cell r="F37">
            <v>86.204999999999998</v>
          </cell>
        </row>
        <row r="38">
          <cell r="A38" t="str">
            <v xml:space="preserve"> 219  Колбаса Докторская Особая ТМ Особый рецепт, ВЕС  ПОКОМ</v>
          </cell>
          <cell r="F38">
            <v>5.0010000000000003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4.1539999999999999</v>
          </cell>
          <cell r="F39">
            <v>641.08699999999999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2.5</v>
          </cell>
          <cell r="F40">
            <v>7.5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1.6020000000000001</v>
          </cell>
          <cell r="F41">
            <v>288.96800000000002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1.6020000000000001</v>
          </cell>
          <cell r="F42">
            <v>246.32400000000001</v>
          </cell>
        </row>
        <row r="43">
          <cell r="A43" t="str">
            <v xml:space="preserve"> 240  Колбаса Салями охотничья, ВЕС. ПОКОМ</v>
          </cell>
          <cell r="F43">
            <v>38.097000000000001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4.952</v>
          </cell>
          <cell r="F44">
            <v>610.55499999999995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154.50899999999999</v>
          </cell>
        </row>
        <row r="46">
          <cell r="A46" t="str">
            <v xml:space="preserve"> 248  Сардельки Сочные ТМ Особый рецепт,   ПОКОМ</v>
          </cell>
          <cell r="F46">
            <v>234.697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3.9009999999999998</v>
          </cell>
          <cell r="F47">
            <v>1274.0609999999999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1.3</v>
          </cell>
          <cell r="F48">
            <v>156.506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1.3</v>
          </cell>
          <cell r="F49">
            <v>273.82799999999997</v>
          </cell>
        </row>
        <row r="50">
          <cell r="A50" t="str">
            <v xml:space="preserve"> 263  Шпикачки Стародворские, ВЕС.  ПОКОМ</v>
          </cell>
          <cell r="F50">
            <v>174.959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1.4139999999999999</v>
          </cell>
          <cell r="F51">
            <v>308.11200000000002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F52">
            <v>235.23500000000001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0.7</v>
          </cell>
          <cell r="F53">
            <v>255.52799999999999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9</v>
          </cell>
          <cell r="F54">
            <v>1895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1572</v>
          </cell>
          <cell r="F55">
            <v>5292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3346</v>
          </cell>
          <cell r="F56">
            <v>9709</v>
          </cell>
        </row>
        <row r="57">
          <cell r="A57" t="str">
            <v xml:space="preserve"> 277  Колбаса Мясорубская ТМ Стародворье с сочной грудинкой , 0,35 кг срез  ПОКОМ</v>
          </cell>
          <cell r="F57">
            <v>2</v>
          </cell>
        </row>
        <row r="58">
          <cell r="A58" t="str">
            <v xml:space="preserve"> 278  Сосиски Сочинки с сочным окороком, МГС 0.4кг,   ПОКОМ</v>
          </cell>
          <cell r="F58">
            <v>3</v>
          </cell>
        </row>
        <row r="59">
          <cell r="A59" t="str">
            <v xml:space="preserve"> 283  Сосиски Сочинки, ВЕС, ТМ Стародворье ПОКОМ</v>
          </cell>
          <cell r="D59">
            <v>3.9</v>
          </cell>
          <cell r="F59">
            <v>792.47799999999995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15</v>
          </cell>
          <cell r="F60">
            <v>884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16</v>
          </cell>
          <cell r="F61">
            <v>1576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0.7</v>
          </cell>
          <cell r="F62">
            <v>242.46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13</v>
          </cell>
          <cell r="F63">
            <v>2763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23</v>
          </cell>
          <cell r="F64">
            <v>4237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F65">
            <v>2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1.4</v>
          </cell>
          <cell r="F66">
            <v>111.79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195.65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16</v>
          </cell>
          <cell r="F68">
            <v>1690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15</v>
          </cell>
          <cell r="F69">
            <v>2257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29</v>
          </cell>
          <cell r="F70">
            <v>1636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6.7009999999999996</v>
          </cell>
          <cell r="F71">
            <v>536.31799999999998</v>
          </cell>
        </row>
        <row r="72">
          <cell r="A72" t="str">
            <v xml:space="preserve"> 315  Колбаса вареная Молокуша ТМ Вязанка ВЕС, ПОКОМ</v>
          </cell>
          <cell r="F72">
            <v>960.28099999999995</v>
          </cell>
        </row>
        <row r="73">
          <cell r="A73" t="str">
            <v xml:space="preserve"> 316  Колбаса Нежная ТМ Зареченские ВЕС  ПОКОМ</v>
          </cell>
          <cell r="D73">
            <v>6.5</v>
          </cell>
          <cell r="F73">
            <v>101.40300000000001</v>
          </cell>
        </row>
        <row r="74">
          <cell r="A74" t="str">
            <v xml:space="preserve"> 318  Сосиски Датские ТМ Зареченские, ВЕС  ПОКОМ</v>
          </cell>
          <cell r="D74">
            <v>5.2</v>
          </cell>
          <cell r="F74">
            <v>3207.259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2432</v>
          </cell>
          <cell r="F75">
            <v>7185</v>
          </cell>
        </row>
        <row r="76">
          <cell r="A76" t="str">
            <v xml:space="preserve"> 320  Ветчина Нежная ТМ Зареченские,большой батон, ВЕС ПОКОМ</v>
          </cell>
          <cell r="F76">
            <v>2.5</v>
          </cell>
        </row>
        <row r="77">
          <cell r="A77" t="str">
            <v xml:space="preserve"> 321  Колбаса Сервелат Пражский ТМ Зареченские, ВЕС ПОКОМ</v>
          </cell>
          <cell r="F77">
            <v>0.70099999999999996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2032</v>
          </cell>
          <cell r="F78">
            <v>5428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13</v>
          </cell>
          <cell r="F79">
            <v>1434</v>
          </cell>
        </row>
        <row r="80">
          <cell r="A80" t="str">
            <v xml:space="preserve"> 328  Сардельки Сочинки Стародворье ТМ  0,4 кг ПОКОМ</v>
          </cell>
          <cell r="D80">
            <v>6</v>
          </cell>
          <cell r="F80">
            <v>630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8</v>
          </cell>
          <cell r="F81">
            <v>568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5.2009999999999996</v>
          </cell>
          <cell r="F82">
            <v>1245.511</v>
          </cell>
        </row>
        <row r="83">
          <cell r="A83" t="str">
            <v xml:space="preserve"> 335  Колбаса Сливушка ТМ Вязанка. ВЕС.  ПОКОМ </v>
          </cell>
          <cell r="F83">
            <v>303.06700000000001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1886</v>
          </cell>
          <cell r="F84">
            <v>5298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27</v>
          </cell>
          <cell r="F85">
            <v>3201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0.8</v>
          </cell>
          <cell r="F86">
            <v>535.83399999999995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0.8</v>
          </cell>
          <cell r="F87">
            <v>384.29599999999999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1.6</v>
          </cell>
          <cell r="F88">
            <v>712.31799999999998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0.8</v>
          </cell>
          <cell r="F89">
            <v>504.92899999999997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130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2</v>
          </cell>
          <cell r="F91">
            <v>294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5</v>
          </cell>
          <cell r="F92">
            <v>453</v>
          </cell>
        </row>
        <row r="93">
          <cell r="A93" t="str">
            <v xml:space="preserve"> 358  Колбаса Молочная стародворская, амифлекс, 0,5кг, ТМ Стародворье  ПОКОМ</v>
          </cell>
          <cell r="D93">
            <v>1</v>
          </cell>
          <cell r="F93">
            <v>1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290.7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6</v>
          </cell>
          <cell r="F95">
            <v>725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8</v>
          </cell>
          <cell r="F96">
            <v>905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8</v>
          </cell>
          <cell r="F97">
            <v>1866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12</v>
          </cell>
          <cell r="F98">
            <v>780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30</v>
          </cell>
          <cell r="F99">
            <v>1123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11</v>
          </cell>
          <cell r="F100">
            <v>519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2</v>
          </cell>
          <cell r="F101">
            <v>579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1808</v>
          </cell>
          <cell r="F102">
            <v>7037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3061</v>
          </cell>
          <cell r="F103">
            <v>10106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122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3</v>
          </cell>
          <cell r="F105">
            <v>142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17</v>
          </cell>
          <cell r="F106">
            <v>583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15</v>
          </cell>
          <cell r="F107">
            <v>540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16</v>
          </cell>
          <cell r="F108">
            <v>772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425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9</v>
          </cell>
          <cell r="F110">
            <v>254</v>
          </cell>
        </row>
        <row r="111">
          <cell r="A111" t="str">
            <v xml:space="preserve"> 423  Колбаса Сервелат Рижский ТМ Зареченские ТС Зареченские продукты, 0,28 кг срез ПОКОМ</v>
          </cell>
          <cell r="D111">
            <v>6</v>
          </cell>
          <cell r="F111">
            <v>15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2</v>
          </cell>
          <cell r="F112">
            <v>332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473.012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428</v>
          </cell>
        </row>
        <row r="115">
          <cell r="A115" t="str">
            <v xml:space="preserve"> 429  Колбаса Нежная со шпиком.ТС Зареченские продукты в оболочке полиамид ВЕС ПОКОМ</v>
          </cell>
          <cell r="D115">
            <v>2.6</v>
          </cell>
          <cell r="F115">
            <v>2.6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14</v>
          </cell>
          <cell r="F116">
            <v>693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1.3009999999999999</v>
          </cell>
          <cell r="F117">
            <v>357.81900000000002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2</v>
          </cell>
          <cell r="F118">
            <v>396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D119">
            <v>2.6</v>
          </cell>
          <cell r="F119">
            <v>258.10599999999999</v>
          </cell>
        </row>
        <row r="120">
          <cell r="A120" t="str">
            <v xml:space="preserve"> 438  Колбаса Филедворская 0,4 кг. ТМ Стародворье  ПОКОМ</v>
          </cell>
          <cell r="F120">
            <v>125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F121">
            <v>245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F122">
            <v>211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D123">
            <v>5</v>
          </cell>
          <cell r="F123">
            <v>545</v>
          </cell>
        </row>
        <row r="124">
          <cell r="A124" t="str">
            <v xml:space="preserve"> 448  Сосиски Сливушки по-венски ТМ Вязанка. 0,3 кг ПОКОМ</v>
          </cell>
          <cell r="F124">
            <v>185</v>
          </cell>
        </row>
        <row r="125">
          <cell r="A125" t="str">
            <v xml:space="preserve"> 449  Колбаса Дугушка Стародворская ВЕС ТС Дугушка ПОКОМ</v>
          </cell>
          <cell r="D125">
            <v>2.4510000000000001</v>
          </cell>
          <cell r="F125">
            <v>388.37099999999998</v>
          </cell>
        </row>
        <row r="126">
          <cell r="A126" t="str">
            <v xml:space="preserve"> 452  Колбаса Со шпиком ВЕС большой батон ТМ Особый рецепт  ПОКОМ</v>
          </cell>
          <cell r="D126">
            <v>12.601000000000001</v>
          </cell>
          <cell r="F126">
            <v>3780.35</v>
          </cell>
        </row>
        <row r="127">
          <cell r="A127" t="str">
            <v xml:space="preserve"> 453  Колбаса Докторская Филейная ВЕС большой батон ТМ Особый рецепт  ПОКОМ</v>
          </cell>
          <cell r="F127">
            <v>2.5</v>
          </cell>
        </row>
        <row r="128">
          <cell r="A128" t="str">
            <v xml:space="preserve"> 456  Колбаса Филейная ТМ Особый рецепт ВЕС большой батон  ПОКОМ</v>
          </cell>
          <cell r="D128">
            <v>32.706000000000003</v>
          </cell>
          <cell r="F128">
            <v>9671.4120000000003</v>
          </cell>
        </row>
        <row r="129">
          <cell r="A129" t="str">
            <v xml:space="preserve"> 457  Колбаса Молочная ТМ Особый рецепт ВЕС большой батон  ПОКОМ</v>
          </cell>
          <cell r="D129">
            <v>17.702000000000002</v>
          </cell>
          <cell r="F129">
            <v>3973.7269999999999</v>
          </cell>
        </row>
        <row r="130">
          <cell r="A130" t="str">
            <v xml:space="preserve"> 459  Колбаса Докторская Филейная 0,5кг ТМ Особый рецепт  ПОКОМ</v>
          </cell>
          <cell r="F130">
            <v>3</v>
          </cell>
        </row>
        <row r="131">
          <cell r="A131" t="str">
            <v xml:space="preserve"> 465  Колбаса Филейная оригинальная ВЕС ~0,8кг ТМ Особый рецепт в оболочке полиамид  ПОКОМ</v>
          </cell>
          <cell r="F131">
            <v>97.718999999999994</v>
          </cell>
        </row>
        <row r="132">
          <cell r="A132" t="str">
            <v xml:space="preserve"> 467  Колбаса Филейная 0,5кг ТМ Особый рецепт  ПОКОМ</v>
          </cell>
          <cell r="D132">
            <v>4</v>
          </cell>
          <cell r="F132">
            <v>226</v>
          </cell>
        </row>
        <row r="133">
          <cell r="A133" t="str">
            <v xml:space="preserve"> 473  Ветчина Рубленая ВЕС ТМ Зареченские  ПОКОМ</v>
          </cell>
          <cell r="D133">
            <v>1.3</v>
          </cell>
          <cell r="F133">
            <v>1.3</v>
          </cell>
        </row>
        <row r="134">
          <cell r="A134" t="str">
            <v xml:space="preserve"> 474  Колбаса Молочная 0,4кг ТМ Зареченские  ПОКОМ</v>
          </cell>
          <cell r="D134">
            <v>5</v>
          </cell>
          <cell r="F134">
            <v>13</v>
          </cell>
        </row>
        <row r="135">
          <cell r="A135" t="str">
            <v xml:space="preserve"> 475  Колбаса Нежная 0,4кг ТМ Зареченские  ПОКОМ</v>
          </cell>
          <cell r="D135">
            <v>5</v>
          </cell>
          <cell r="F135">
            <v>15</v>
          </cell>
        </row>
        <row r="136">
          <cell r="A136" t="str">
            <v xml:space="preserve"> 476  Колбаса Нежная со шпиком 0,4кг ТМ Зареченские  ПОКОМ</v>
          </cell>
          <cell r="D136">
            <v>2</v>
          </cell>
          <cell r="F136">
            <v>7</v>
          </cell>
        </row>
        <row r="137">
          <cell r="A137" t="str">
            <v xml:space="preserve"> 477  Ветчина Рубленая 0,4кг ТМ Зареченские  ПОКОМ</v>
          </cell>
          <cell r="D137">
            <v>4</v>
          </cell>
          <cell r="F137">
            <v>5</v>
          </cell>
        </row>
        <row r="138">
          <cell r="A138" t="str">
            <v xml:space="preserve"> 478  Сардельки Зареченские ВЕС ТМ Зареченские  ПОКОМ</v>
          </cell>
          <cell r="F138">
            <v>10.103</v>
          </cell>
        </row>
        <row r="139">
          <cell r="A139" t="str">
            <v xml:space="preserve"> 479  Шпикачки Зареченские ВЕС ТМ Зареченские  ПОКОМ</v>
          </cell>
          <cell r="F139">
            <v>28.004999999999999</v>
          </cell>
        </row>
        <row r="140">
          <cell r="A140" t="str">
            <v xml:space="preserve"> 481  Колбаса Филейная оригинальная ВЕС ~1,87кг ТМ Особый рецепт большой батон  ПОКОМ</v>
          </cell>
          <cell r="F140">
            <v>3.6</v>
          </cell>
        </row>
        <row r="141">
          <cell r="A141" t="str">
            <v>3215 ВЕТЧ.МЯСНАЯ Папа может п/о 0.4кг 8шт.    ОСТАНКИНО</v>
          </cell>
          <cell r="D141">
            <v>529</v>
          </cell>
          <cell r="F141">
            <v>529</v>
          </cell>
        </row>
        <row r="142">
          <cell r="A142" t="str">
            <v>3812 СОЧНЫЕ сос п/о мгс 2*2  ОСТАНКИНО</v>
          </cell>
          <cell r="D142">
            <v>2875.2</v>
          </cell>
          <cell r="F142">
            <v>2875.2</v>
          </cell>
        </row>
        <row r="143">
          <cell r="A143" t="str">
            <v>4063 МЯСНАЯ Папа может вар п/о_Л   ОСТАНКИНО</v>
          </cell>
          <cell r="D143">
            <v>2438.35</v>
          </cell>
          <cell r="F143">
            <v>2438.35</v>
          </cell>
        </row>
        <row r="144">
          <cell r="A144" t="str">
            <v>4117 ЭКСТРА Папа может с/к в/у_Л   ОСТАНКИНО</v>
          </cell>
          <cell r="D144">
            <v>49.2</v>
          </cell>
          <cell r="F144">
            <v>49.2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164.15</v>
          </cell>
          <cell r="F145">
            <v>164.15</v>
          </cell>
        </row>
        <row r="146">
          <cell r="A146" t="str">
            <v>4813 ФИЛЕЙНАЯ Папа может вар п/о_Л   ОСТАНКИНО</v>
          </cell>
          <cell r="D146">
            <v>715.9</v>
          </cell>
          <cell r="F146">
            <v>715.9</v>
          </cell>
        </row>
        <row r="147">
          <cell r="A147" t="str">
            <v>4993 САЛЯМИ ИТАЛЬЯНСКАЯ с/к в/у 1/250*8_120c ОСТАНКИНО</v>
          </cell>
          <cell r="D147">
            <v>577</v>
          </cell>
          <cell r="F147">
            <v>577</v>
          </cell>
        </row>
        <row r="148">
          <cell r="A148" t="str">
            <v>5246 ДОКТОРСКАЯ ПРЕМИУМ вар б/о мгс_30с ОСТАНКИНО</v>
          </cell>
          <cell r="D148">
            <v>94.5</v>
          </cell>
          <cell r="F148">
            <v>94.5</v>
          </cell>
        </row>
        <row r="149">
          <cell r="A149" t="str">
            <v>5341 СЕРВЕЛАТ ОХОТНИЧИЙ в/к в/у  ОСТАНКИНО</v>
          </cell>
          <cell r="D149">
            <v>512.9</v>
          </cell>
          <cell r="F149">
            <v>513.6</v>
          </cell>
        </row>
        <row r="150">
          <cell r="A150" t="str">
            <v>5483 ЭКСТРА Папа может с/к в/у 1/250 8шт.   ОСТАНКИНО</v>
          </cell>
          <cell r="D150">
            <v>1215</v>
          </cell>
          <cell r="F150">
            <v>1215</v>
          </cell>
        </row>
        <row r="151">
          <cell r="A151" t="str">
            <v>5544 Сервелат Финский в/к в/у_45с НОВАЯ ОСТАНКИНО</v>
          </cell>
          <cell r="D151">
            <v>1156.9000000000001</v>
          </cell>
          <cell r="F151">
            <v>1159.443</v>
          </cell>
        </row>
        <row r="152">
          <cell r="A152" t="str">
            <v>5682 САЛЯМИ МЕЛКОЗЕРНЕНАЯ с/к в/у 1/120_60с   ОСТАНКИНО</v>
          </cell>
          <cell r="D152">
            <v>3967</v>
          </cell>
          <cell r="F152">
            <v>3967</v>
          </cell>
        </row>
        <row r="153">
          <cell r="A153" t="str">
            <v>5698 СЫТНЫЕ Папа может сар б/о мгс 1*3_Маяк  ОСТАНКИНО</v>
          </cell>
          <cell r="D153">
            <v>278.39999999999998</v>
          </cell>
          <cell r="F153">
            <v>278.39999999999998</v>
          </cell>
        </row>
        <row r="154">
          <cell r="A154" t="str">
            <v>5706 АРОМАТНАЯ Папа может с/к в/у 1/250 8шт.  ОСТАНКИНО</v>
          </cell>
          <cell r="D154">
            <v>1150</v>
          </cell>
          <cell r="F154">
            <v>1150</v>
          </cell>
        </row>
        <row r="155">
          <cell r="A155" t="str">
            <v>5708 ПОСОЛЬСКАЯ Папа может с/к в/у ОСТАНКИНО</v>
          </cell>
          <cell r="D155">
            <v>75.7</v>
          </cell>
          <cell r="F155">
            <v>75.7</v>
          </cell>
        </row>
        <row r="156">
          <cell r="A156" t="str">
            <v>5820 СЛИВОЧНЫЕ Папа может сос п/о мгс 2*2_45с   ОСТАНКИНО</v>
          </cell>
          <cell r="D156">
            <v>182.1</v>
          </cell>
          <cell r="F156">
            <v>182.1</v>
          </cell>
        </row>
        <row r="157">
          <cell r="A157" t="str">
            <v>5851 ЭКСТРА Папа может вар п/о   ОСТАНКИНО</v>
          </cell>
          <cell r="D157">
            <v>408.85</v>
          </cell>
          <cell r="F157">
            <v>408.85</v>
          </cell>
        </row>
        <row r="158">
          <cell r="A158" t="str">
            <v>5931 ОХОТНИЧЬЯ Папа может с/к в/у 1/220 8шт.   ОСТАНКИНО</v>
          </cell>
          <cell r="D158">
            <v>1161</v>
          </cell>
          <cell r="F158">
            <v>1161</v>
          </cell>
        </row>
        <row r="159">
          <cell r="A159" t="str">
            <v>5992 ВРЕМЯ ОКРОШКИ Папа может вар п/о 0.4кг   ОСТАНКИНО</v>
          </cell>
          <cell r="D159">
            <v>1302</v>
          </cell>
          <cell r="F159">
            <v>1302</v>
          </cell>
        </row>
        <row r="160">
          <cell r="A160" t="str">
            <v>6004 РАГУ СВИНОЕ 1кг 8шт.зам_120с ОСТАНКИНО</v>
          </cell>
          <cell r="D160">
            <v>5</v>
          </cell>
          <cell r="F160">
            <v>5</v>
          </cell>
        </row>
        <row r="161">
          <cell r="A161" t="str">
            <v>6069 ФИЛЕЙНЫЕ Папа может сос ц/о мгс 0.33кг  ОСТАНКИНО</v>
          </cell>
          <cell r="D161">
            <v>33</v>
          </cell>
          <cell r="F161">
            <v>33</v>
          </cell>
        </row>
        <row r="162">
          <cell r="A162" t="str">
            <v>6113 СОЧНЫЕ сос п/о мгс 1*6_Ашан  ОСТАНКИНО</v>
          </cell>
          <cell r="D162">
            <v>2859.38</v>
          </cell>
          <cell r="F162">
            <v>2859.38</v>
          </cell>
        </row>
        <row r="163">
          <cell r="A163" t="str">
            <v>6206 СВИНИНА ПО-ДОМАШНЕМУ к/в мл/к в/у 0.3кг  ОСТАНКИНО</v>
          </cell>
          <cell r="D163">
            <v>664</v>
          </cell>
          <cell r="F163">
            <v>664</v>
          </cell>
        </row>
        <row r="164">
          <cell r="A164" t="str">
            <v>6228 МЯСНОЕ АССОРТИ к/з с/н мгс 1/90 10шт.  ОСТАНКИНО</v>
          </cell>
          <cell r="D164">
            <v>570</v>
          </cell>
          <cell r="F164">
            <v>570</v>
          </cell>
        </row>
        <row r="165">
          <cell r="A165" t="str">
            <v>6247 ДОМАШНЯЯ Папа может вар п/о 0,4кг 8шт.  ОСТАНКИНО</v>
          </cell>
          <cell r="D165">
            <v>280</v>
          </cell>
          <cell r="F165">
            <v>280</v>
          </cell>
        </row>
        <row r="166">
          <cell r="A166" t="str">
            <v>6268 ГОВЯЖЬЯ Папа может вар п/о 0,4кг 8 шт.  ОСТАНКИНО</v>
          </cell>
          <cell r="D166">
            <v>510</v>
          </cell>
          <cell r="F166">
            <v>510</v>
          </cell>
        </row>
        <row r="167">
          <cell r="A167" t="str">
            <v>6297 ФИЛЕЙНЫЕ сос ц/о в/у 1/270 12шт_45с  ОСТАНКИНО</v>
          </cell>
          <cell r="D167">
            <v>36</v>
          </cell>
          <cell r="F167">
            <v>36</v>
          </cell>
        </row>
        <row r="168">
          <cell r="A168" t="str">
            <v>6303 МЯСНЫЕ Папа может сос п/о мгс 1.5*3  ОСТАНКИНО</v>
          </cell>
          <cell r="D168">
            <v>575.79999999999995</v>
          </cell>
          <cell r="F168">
            <v>575.79999999999995</v>
          </cell>
        </row>
        <row r="169">
          <cell r="A169" t="str">
            <v>6325 ДОКТОРСКАЯ ПРЕМИУМ вар п/о 0.4кг 8шт.  ОСТАНКИНО</v>
          </cell>
          <cell r="D169">
            <v>1113</v>
          </cell>
          <cell r="F169">
            <v>1113</v>
          </cell>
        </row>
        <row r="170">
          <cell r="A170" t="str">
            <v>6332 МЯСНАЯ Папа может вар п/о 0.5кг 8шт.  ОСТАНКИНО</v>
          </cell>
          <cell r="D170">
            <v>1</v>
          </cell>
          <cell r="F170">
            <v>1</v>
          </cell>
        </row>
        <row r="171">
          <cell r="A171" t="str">
            <v>6333 МЯСНАЯ Папа может вар п/о 0.4кг 8шт.  ОСТАНКИНО</v>
          </cell>
          <cell r="D171">
            <v>7387</v>
          </cell>
          <cell r="F171">
            <v>7389</v>
          </cell>
        </row>
        <row r="172">
          <cell r="A172" t="str">
            <v>6340 ДОМАШНИЙ РЕЦЕПТ Коровино 0.5кг 8шт.  ОСТАНКИНО</v>
          </cell>
          <cell r="D172">
            <v>1168</v>
          </cell>
          <cell r="F172">
            <v>1168</v>
          </cell>
        </row>
        <row r="173">
          <cell r="A173" t="str">
            <v>6341 ДОМАШНИЙ РЕЦЕПТ СО ШПИКОМ Коровино 0.5кг  ОСТАНКИНО</v>
          </cell>
          <cell r="D173">
            <v>124</v>
          </cell>
          <cell r="F173">
            <v>124</v>
          </cell>
        </row>
        <row r="174">
          <cell r="A174" t="str">
            <v>6345 ФИЛЕЙНАЯ Папа может вар п/о 0.5кг 8шт.  ОСТАНКИНО</v>
          </cell>
          <cell r="D174">
            <v>1</v>
          </cell>
          <cell r="F174">
            <v>1</v>
          </cell>
        </row>
        <row r="175">
          <cell r="A175" t="str">
            <v>6353 ЭКСТРА Папа может вар п/о 0.4кг 8шт.  ОСТАНКИНО</v>
          </cell>
          <cell r="D175">
            <v>3016</v>
          </cell>
          <cell r="F175">
            <v>3017</v>
          </cell>
        </row>
        <row r="176">
          <cell r="A176" t="str">
            <v>6392 ФИЛЕЙНАЯ Папа может вар п/о 0.4кг. ОСТАНКИНО</v>
          </cell>
          <cell r="D176">
            <v>6224</v>
          </cell>
          <cell r="F176">
            <v>6227</v>
          </cell>
        </row>
        <row r="177">
          <cell r="A177" t="str">
            <v>6426 КЛАССИЧЕСКАЯ ПМ вар п/о 0.3кг 8шт.  ОСТАНКИНО</v>
          </cell>
          <cell r="D177">
            <v>1946</v>
          </cell>
          <cell r="F177">
            <v>1947</v>
          </cell>
        </row>
        <row r="178">
          <cell r="A178" t="str">
            <v>6427 КЛАССИЧЕСКАЯ ПМ вар п/о 0.35кг 8шт. ОСТАНКИНО</v>
          </cell>
          <cell r="D178">
            <v>1</v>
          </cell>
          <cell r="F178">
            <v>1</v>
          </cell>
        </row>
        <row r="179">
          <cell r="A179" t="str">
            <v>6453 ЭКСТРА Папа может с/к с/н в/у 1/100 14шт.   ОСТАНКИНО</v>
          </cell>
          <cell r="D179">
            <v>2295</v>
          </cell>
          <cell r="F179">
            <v>2295</v>
          </cell>
        </row>
        <row r="180">
          <cell r="A180" t="str">
            <v>6454 АРОМАТНАЯ с/к с/н в/у 1/100 14шт.  ОСТАНКИНО</v>
          </cell>
          <cell r="D180">
            <v>1968</v>
          </cell>
          <cell r="F180">
            <v>1968</v>
          </cell>
        </row>
        <row r="181">
          <cell r="A181" t="str">
            <v>6470 ВЕТЧ.МРАМОРНАЯ в/у_45с  ОСТАНКИНО</v>
          </cell>
          <cell r="D181">
            <v>46.7</v>
          </cell>
          <cell r="F181">
            <v>46.7</v>
          </cell>
        </row>
        <row r="182">
          <cell r="A182" t="str">
            <v>6527 ШПИКАЧКИ СОЧНЫЕ ПМ сар б/о мгс 1*3 45с ОСТАНКИНО</v>
          </cell>
          <cell r="D182">
            <v>635.6</v>
          </cell>
          <cell r="F182">
            <v>635.6</v>
          </cell>
        </row>
        <row r="183">
          <cell r="A183" t="str">
            <v>6528 ШПИКАЧКИ СОЧНЫЕ ПМ сар б/о мгс 0.4кг 45с  ОСТАНКИНО</v>
          </cell>
          <cell r="D183">
            <v>255</v>
          </cell>
          <cell r="F183">
            <v>255</v>
          </cell>
        </row>
        <row r="184">
          <cell r="A184" t="str">
            <v>6555 ПОСОЛЬСКАЯ с/к с/н в/у 1/100 10шт.  ОСТАНКИНО</v>
          </cell>
          <cell r="D184">
            <v>1</v>
          </cell>
          <cell r="F184">
            <v>1</v>
          </cell>
        </row>
        <row r="185">
          <cell r="A185" t="str">
            <v>6586 МРАМОРНАЯ И БАЛЫКОВАЯ в/к с/н мгс 1/90 ОСТАНКИНО</v>
          </cell>
          <cell r="D185">
            <v>438</v>
          </cell>
          <cell r="F185">
            <v>438</v>
          </cell>
        </row>
        <row r="186">
          <cell r="A186" t="str">
            <v>6602 БАВАРСКИЕ ПМ сос ц/о мгс 0,35кг 8шт.  ОСТАНКИНО</v>
          </cell>
          <cell r="D186">
            <v>406</v>
          </cell>
          <cell r="F186">
            <v>406</v>
          </cell>
        </row>
        <row r="187">
          <cell r="A187" t="str">
            <v>6661 СОЧНЫЙ ГРИЛЬ ПМ сос п/о мгс 1.5*4_Маяк  ОСТАНКИНО</v>
          </cell>
          <cell r="D187">
            <v>48.6</v>
          </cell>
          <cell r="F187">
            <v>48.6</v>
          </cell>
        </row>
        <row r="188">
          <cell r="A188" t="str">
            <v>6666 БОЯНСКАЯ Папа может п/к в/у 0,28кг 8 шт. ОСТАНКИНО</v>
          </cell>
          <cell r="D188">
            <v>1697</v>
          </cell>
          <cell r="F188">
            <v>1697</v>
          </cell>
        </row>
        <row r="189">
          <cell r="A189" t="str">
            <v>6683 СЕРВЕЛАТ ЗЕРНИСТЫЙ ПМ в/к в/у 0,35кг  ОСТАНКИНО</v>
          </cell>
          <cell r="D189">
            <v>3665</v>
          </cell>
          <cell r="F189">
            <v>3666</v>
          </cell>
        </row>
        <row r="190">
          <cell r="A190" t="str">
            <v>6684 СЕРВЕЛАТ КАРЕЛЬСКИЙ ПМ в/к в/у 0.28кг  ОСТАНКИНО</v>
          </cell>
          <cell r="D190">
            <v>3357</v>
          </cell>
          <cell r="F190">
            <v>3365</v>
          </cell>
        </row>
        <row r="191">
          <cell r="A191" t="str">
            <v>6689 СЕРВЕЛАТ ОХОТНИЧИЙ ПМ в/к в/у 0,35кг 8шт  ОСТАНКИНО</v>
          </cell>
          <cell r="D191">
            <v>5480</v>
          </cell>
          <cell r="F191">
            <v>5485</v>
          </cell>
        </row>
        <row r="192">
          <cell r="A192" t="str">
            <v>6697 СЕРВЕЛАТ ФИНСКИЙ ПМ в/к в/у 0,35кг 8шт.  ОСТАНКИНО</v>
          </cell>
          <cell r="D192">
            <v>7342</v>
          </cell>
          <cell r="F192">
            <v>7344</v>
          </cell>
        </row>
        <row r="193">
          <cell r="A193" t="str">
            <v>6713 СОЧНЫЙ ГРИЛЬ ПМ сос п/о мгс 0.41кг 8шт.  ОСТАНКИНО</v>
          </cell>
          <cell r="D193">
            <v>2079</v>
          </cell>
          <cell r="F193">
            <v>2102</v>
          </cell>
        </row>
        <row r="194">
          <cell r="A194" t="str">
            <v>6722 СОЧНЫЕ ПМ сос п/о мгс 0,41кг 10шт.  ОСТАНКИНО</v>
          </cell>
          <cell r="D194">
            <v>4602</v>
          </cell>
          <cell r="F194">
            <v>4602</v>
          </cell>
        </row>
        <row r="195">
          <cell r="A195" t="str">
            <v>6726 СЛИВОЧНЫЕ ПМ сос п/о мгс 0.41кг 10шт.  ОСТАНКИНО</v>
          </cell>
          <cell r="D195">
            <v>4676</v>
          </cell>
          <cell r="F195">
            <v>4676</v>
          </cell>
        </row>
        <row r="196">
          <cell r="A196" t="str">
            <v>6747 РУССКАЯ ПРЕМИУМ ПМ вар ф/о в/у  ОСТАНКИНО</v>
          </cell>
          <cell r="D196">
            <v>42</v>
          </cell>
          <cell r="F196">
            <v>42</v>
          </cell>
        </row>
        <row r="197">
          <cell r="A197" t="str">
            <v>6759 МОЛОЧНЫЕ ГОСТ сос ц/о мгс 0.4кг 7шт.  ОСТАНКИНО</v>
          </cell>
          <cell r="D197">
            <v>75</v>
          </cell>
          <cell r="F197">
            <v>77</v>
          </cell>
        </row>
        <row r="198">
          <cell r="A198" t="str">
            <v>6761 МОЛОЧНЫЕ ГОСТ сос ц/о мгс 1*4  ОСТАНКИНО</v>
          </cell>
          <cell r="D198">
            <v>11</v>
          </cell>
          <cell r="F198">
            <v>11</v>
          </cell>
        </row>
        <row r="199">
          <cell r="A199" t="str">
            <v>6762 СЛИВОЧНЫЕ сос ц/о мгс 0.41кг 8шт.  ОСТАНКИНО</v>
          </cell>
          <cell r="D199">
            <v>226</v>
          </cell>
          <cell r="F199">
            <v>228</v>
          </cell>
        </row>
        <row r="200">
          <cell r="A200" t="str">
            <v>6764 СЛИВОЧНЫЕ сос ц/о мгс 1*4  ОСТАНКИНО</v>
          </cell>
          <cell r="D200">
            <v>11</v>
          </cell>
          <cell r="F200">
            <v>11</v>
          </cell>
        </row>
        <row r="201">
          <cell r="A201" t="str">
            <v>6765 РУБЛЕНЫЕ сос ц/о мгс 0.36кг 6шт.  ОСТАНКИНО</v>
          </cell>
          <cell r="D201">
            <v>864</v>
          </cell>
          <cell r="F201">
            <v>868</v>
          </cell>
        </row>
        <row r="202">
          <cell r="A202" t="str">
            <v>6767 РУБЛЕНЫЕ сос ц/о мгс 1*4  ОСТАНКИНО</v>
          </cell>
          <cell r="D202">
            <v>53.1</v>
          </cell>
          <cell r="F202">
            <v>54.13</v>
          </cell>
        </row>
        <row r="203">
          <cell r="A203" t="str">
            <v>6768 С СЫРОМ сос ц/о мгс 0.41кг 6шт.  ОСТАНКИНО</v>
          </cell>
          <cell r="D203">
            <v>279</v>
          </cell>
          <cell r="F203">
            <v>279</v>
          </cell>
        </row>
        <row r="204">
          <cell r="A204" t="str">
            <v>6770 ИСПАНСКИЕ сос ц/о мгс 0.41кг 6шт.  ОСТАНКИНО</v>
          </cell>
          <cell r="D204">
            <v>283</v>
          </cell>
          <cell r="F204">
            <v>283</v>
          </cell>
        </row>
        <row r="205">
          <cell r="A205" t="str">
            <v>6773 САЛЯМИ Папа может п/к в/у 0,28кг 8шт.  ОСТАНКИНО</v>
          </cell>
          <cell r="D205">
            <v>724</v>
          </cell>
          <cell r="F205">
            <v>724</v>
          </cell>
        </row>
        <row r="206">
          <cell r="A206" t="str">
            <v>6777 МЯСНЫЕ С ГОВЯДИНОЙ ПМ сос п/о мгс 0.4кг  ОСТАНКИНО</v>
          </cell>
          <cell r="D206">
            <v>1915</v>
          </cell>
          <cell r="F206">
            <v>1915</v>
          </cell>
        </row>
        <row r="207">
          <cell r="A207" t="str">
            <v>6785 ВЕНСКАЯ САЛЯМИ п/к в/у 0.33кг 8шт.  ОСТАНКИНО</v>
          </cell>
          <cell r="D207">
            <v>550</v>
          </cell>
          <cell r="F207">
            <v>550</v>
          </cell>
        </row>
        <row r="208">
          <cell r="A208" t="str">
            <v>6786 ВЕНСКАЯ САЛЯМИ п/к в/у  ОСТАНКИНО</v>
          </cell>
          <cell r="D208">
            <v>17.760000000000002</v>
          </cell>
          <cell r="F208">
            <v>17.760000000000002</v>
          </cell>
        </row>
        <row r="209">
          <cell r="A209" t="str">
            <v>6787 СЕРВЕЛАТ КРЕМЛЕВСКИЙ в/к в/у 0,33кг 8шт.  ОСТАНКИНО</v>
          </cell>
          <cell r="D209">
            <v>331</v>
          </cell>
          <cell r="F209">
            <v>332</v>
          </cell>
        </row>
        <row r="210">
          <cell r="A210" t="str">
            <v>6788 СЕРВЕЛАТ КРЕМЛЕВСКИЙ в/к в/у  ОСТАНКИНО</v>
          </cell>
          <cell r="D210">
            <v>18.5</v>
          </cell>
          <cell r="F210">
            <v>18.5</v>
          </cell>
        </row>
        <row r="211">
          <cell r="A211" t="str">
            <v>6790 СЕРВЕЛАТ ЕВРОПЕЙСКИЙ в/к в/у  ОСТАНКИНО</v>
          </cell>
          <cell r="D211">
            <v>8.6</v>
          </cell>
          <cell r="F211">
            <v>8.6</v>
          </cell>
        </row>
        <row r="212">
          <cell r="A212" t="str">
            <v>6791 СЕРВЕЛАТ ПРЕМИУМ в/к в/у 0,33кг 8шт.  ОСТАНКИНО</v>
          </cell>
          <cell r="D212">
            <v>40</v>
          </cell>
          <cell r="F212">
            <v>40</v>
          </cell>
        </row>
        <row r="213">
          <cell r="A213" t="str">
            <v>6793 БАЛЫКОВАЯ в/к в/у 0,33кг 8шт.  ОСТАНКИНО</v>
          </cell>
          <cell r="D213">
            <v>568</v>
          </cell>
          <cell r="F213">
            <v>570</v>
          </cell>
        </row>
        <row r="214">
          <cell r="A214" t="str">
            <v>6795 ОСТАНКИНСКАЯ в/к в/у 0,33кг 8шт.  ОСТАНКИНО</v>
          </cell>
          <cell r="D214">
            <v>90</v>
          </cell>
          <cell r="F214">
            <v>90</v>
          </cell>
        </row>
        <row r="215">
          <cell r="A215" t="str">
            <v>6807 СЕРВЕЛАТ ЕВРОПЕЙСКИЙ в/к в/у 0,33кг 8шт.  ОСТАНКИНО</v>
          </cell>
          <cell r="D215">
            <v>192</v>
          </cell>
          <cell r="F215">
            <v>192</v>
          </cell>
        </row>
        <row r="216">
          <cell r="A216" t="str">
            <v>6822 ИЗ ОТБОРНОГО МЯСА ПМ сос п/о мгс 0,36кг  ОСТАНКИНО</v>
          </cell>
          <cell r="D216">
            <v>1</v>
          </cell>
          <cell r="F216">
            <v>1</v>
          </cell>
        </row>
        <row r="217">
          <cell r="A217" t="str">
            <v>6829 МОЛОЧНЫЕ КЛАССИЧЕСКИЕ сос п/о мгс 2*4_С  ОСТАНКИНО</v>
          </cell>
          <cell r="D217">
            <v>985</v>
          </cell>
          <cell r="F217">
            <v>985</v>
          </cell>
        </row>
        <row r="218">
          <cell r="A218" t="str">
            <v>6834 ПОСОЛЬСКАЯ ПМ с/к с/н в/у 1/100 10шт.  ОСТАНКИНО</v>
          </cell>
          <cell r="D218">
            <v>770</v>
          </cell>
          <cell r="F218">
            <v>770</v>
          </cell>
        </row>
        <row r="219">
          <cell r="A219" t="str">
            <v>6837 ФИЛЕЙНЫЕ Папа Может сос ц/о мгс 0.4кг  ОСТАНКИНО</v>
          </cell>
          <cell r="D219">
            <v>1296</v>
          </cell>
          <cell r="F219">
            <v>1296</v>
          </cell>
        </row>
        <row r="220">
          <cell r="A220" t="str">
            <v>6841 ДОМАШНЯЯ Папа может вар н/о мгс 1*3  ОСТАНКИНО</v>
          </cell>
          <cell r="D220">
            <v>11</v>
          </cell>
          <cell r="F220">
            <v>11</v>
          </cell>
        </row>
        <row r="221">
          <cell r="A221" t="str">
            <v>6852 МОЛОЧНЫЕ ПРЕМИУМ ПМ сос п/о в/ у 1/350  ОСТАНКИНО</v>
          </cell>
          <cell r="D221">
            <v>3901</v>
          </cell>
          <cell r="F221">
            <v>3901</v>
          </cell>
        </row>
        <row r="222">
          <cell r="A222" t="str">
            <v>6853 МОЛОЧНЫЕ ПРЕМИУМ ПМ сос п/о мгс 1*6  ОСТАНКИНО</v>
          </cell>
          <cell r="D222">
            <v>197.3</v>
          </cell>
          <cell r="F222">
            <v>197.3</v>
          </cell>
        </row>
        <row r="223">
          <cell r="A223" t="str">
            <v>6854 МОЛОЧНЫЕ ПРЕМИУМ ПМ сос п/о мгс 0.6кг  ОСТАНКИНО</v>
          </cell>
          <cell r="D223">
            <v>509</v>
          </cell>
          <cell r="F223">
            <v>509</v>
          </cell>
        </row>
        <row r="224">
          <cell r="A224" t="str">
            <v>6861 ДОМАШНИЙ РЕЦЕПТ Коровино вар п/о  ОСТАНКИНО</v>
          </cell>
          <cell r="D224">
            <v>808.4</v>
          </cell>
          <cell r="F224">
            <v>808.4</v>
          </cell>
        </row>
        <row r="225">
          <cell r="A225" t="str">
            <v>6862 ДОМАШНИЙ РЕЦЕПТ СО ШПИК. Коровино вар п/о  ОСТАНКИНО</v>
          </cell>
          <cell r="D225">
            <v>80.3</v>
          </cell>
          <cell r="F225">
            <v>80.3</v>
          </cell>
        </row>
        <row r="226">
          <cell r="A226" t="str">
            <v>6865 ВЕТЧ.НЕЖНАЯ Коровино п/о  ОСТАНКИНО</v>
          </cell>
          <cell r="D226">
            <v>422.8</v>
          </cell>
          <cell r="F226">
            <v>422.8</v>
          </cell>
        </row>
        <row r="227">
          <cell r="A227" t="str">
            <v>6870 С ГОВЯДИНОЙ СН сос п/о мгс 1*6  ОСТАНКИНО</v>
          </cell>
          <cell r="D227">
            <v>116</v>
          </cell>
          <cell r="F227">
            <v>116</v>
          </cell>
        </row>
        <row r="228">
          <cell r="A228" t="str">
            <v>6903 СОЧНЫЕ ПМ сос п/о мгс 0.41кг_osu  ОСТАНКИНО</v>
          </cell>
          <cell r="D228">
            <v>4666</v>
          </cell>
          <cell r="F228">
            <v>4674</v>
          </cell>
        </row>
        <row r="229">
          <cell r="A229" t="str">
            <v>6919 БЕКОН с/к с/н в/у 1/180 10шт.  ОСТАНКИНО</v>
          </cell>
          <cell r="D229">
            <v>502</v>
          </cell>
          <cell r="F229">
            <v>502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378</v>
          </cell>
          <cell r="F230">
            <v>379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512</v>
          </cell>
          <cell r="F231">
            <v>512</v>
          </cell>
        </row>
        <row r="232">
          <cell r="A232" t="str">
            <v>БОНУС Z-ОСОБАЯ Коровино вар п/о (5324)  ОСТАНКИНО</v>
          </cell>
          <cell r="D232">
            <v>30</v>
          </cell>
          <cell r="F232">
            <v>30</v>
          </cell>
        </row>
        <row r="233">
          <cell r="A233" t="str">
            <v>БОНУС Z-ОСОБАЯ Коровино вар п/о 0.5кг_СНГ (6305)  ОСТАНКИНО</v>
          </cell>
          <cell r="D233">
            <v>32</v>
          </cell>
          <cell r="F233">
            <v>32</v>
          </cell>
        </row>
        <row r="234">
          <cell r="A234" t="str">
            <v>БОНУС СОЧНЫЕ сос п/о мгс 0.41кг_UZ (6087)  ОСТАНКИНО</v>
          </cell>
          <cell r="D234">
            <v>209</v>
          </cell>
          <cell r="F234">
            <v>209</v>
          </cell>
        </row>
        <row r="235">
          <cell r="A235" t="str">
            <v>БОНУС СОЧНЫЕ сос п/о мгс 1*6_UZ (6088)  ОСТАНКИНО</v>
          </cell>
          <cell r="D235">
            <v>314</v>
          </cell>
          <cell r="F235">
            <v>314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1753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3.5</v>
          </cell>
        </row>
        <row r="238">
          <cell r="A238" t="str">
            <v>БОНУС_Колбаса вареная Филейская ТМ Вязанка. ВЕС  ПОКОМ</v>
          </cell>
          <cell r="F238">
            <v>518.96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566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144.00200000000001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462</v>
          </cell>
        </row>
        <row r="242">
          <cell r="A242" t="str">
            <v>Бутербродная вареная 0,47 кг шт.  СПК</v>
          </cell>
          <cell r="D242">
            <v>118</v>
          </cell>
          <cell r="F242">
            <v>118</v>
          </cell>
        </row>
        <row r="243">
          <cell r="A243" t="str">
            <v>Вацлавская п/к (черева) 390 гр.шт. термоус.пак  СПК</v>
          </cell>
          <cell r="D243">
            <v>152</v>
          </cell>
          <cell r="F243">
            <v>152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5</v>
          </cell>
          <cell r="F244">
            <v>594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974</v>
          </cell>
          <cell r="F245">
            <v>3669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1694</v>
          </cell>
          <cell r="F246">
            <v>5197</v>
          </cell>
        </row>
        <row r="247">
          <cell r="A247" t="str">
            <v>Готовые чебуреки с мясом ТМ Горячая штучка 0,09 кг флоу-пак ПОКОМ</v>
          </cell>
          <cell r="D247">
            <v>3</v>
          </cell>
          <cell r="F247">
            <v>391</v>
          </cell>
        </row>
        <row r="248">
          <cell r="A248" t="str">
            <v>Грудинка Деревенская в аджике к/в 150 гр.шт. нарезка (лоток с ср.защ.атм.)  СПК</v>
          </cell>
          <cell r="D248">
            <v>33</v>
          </cell>
          <cell r="F248">
            <v>33</v>
          </cell>
        </row>
        <row r="249">
          <cell r="A249" t="str">
            <v>Гуцульская с/к "КолбасГрад" 160 гр.шт. термоус. пак  СПК</v>
          </cell>
          <cell r="D249">
            <v>159</v>
          </cell>
          <cell r="F249">
            <v>159</v>
          </cell>
        </row>
        <row r="250">
          <cell r="A250" t="str">
            <v>Дельгаро с/в "Эликатессе" 140 гр.шт.  СПК</v>
          </cell>
          <cell r="D250">
            <v>135</v>
          </cell>
          <cell r="F250">
            <v>135</v>
          </cell>
        </row>
        <row r="251">
          <cell r="A251" t="str">
            <v>Деревенская рубленая вареная 350 гр.шт. термоус. пак.  СПК</v>
          </cell>
          <cell r="D251">
            <v>19</v>
          </cell>
          <cell r="F251">
            <v>19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319</v>
          </cell>
          <cell r="F252">
            <v>319</v>
          </cell>
        </row>
        <row r="253">
          <cell r="A253" t="str">
            <v>Докторская вареная в/с  СПК</v>
          </cell>
          <cell r="D253">
            <v>18</v>
          </cell>
          <cell r="F253">
            <v>18</v>
          </cell>
        </row>
        <row r="254">
          <cell r="A254" t="str">
            <v>Докторская вареная в/с 0,47 кг шт.  СПК</v>
          </cell>
          <cell r="D254">
            <v>111</v>
          </cell>
          <cell r="F254">
            <v>111</v>
          </cell>
        </row>
        <row r="255">
          <cell r="A255" t="str">
            <v>Докторская вареная термоус.пак. "Высокий вкус"  СПК</v>
          </cell>
          <cell r="D255">
            <v>137.5</v>
          </cell>
          <cell r="F255">
            <v>137.5</v>
          </cell>
        </row>
        <row r="256">
          <cell r="A256" t="str">
            <v>Жар-боллы с курочкой и сыром, ВЕС ТМ Зареченские  ПОКОМ</v>
          </cell>
          <cell r="D256">
            <v>9</v>
          </cell>
          <cell r="F256">
            <v>226.7</v>
          </cell>
        </row>
        <row r="257">
          <cell r="A257" t="str">
            <v>Жар-ладушки с мясом ТМ Зареченские ВЕС ПОКОМ</v>
          </cell>
          <cell r="D257">
            <v>7.4</v>
          </cell>
          <cell r="F257">
            <v>196.006</v>
          </cell>
        </row>
        <row r="258">
          <cell r="A258" t="str">
            <v>Жар-ладушки с яблоком и грушей ТМ Зареченские ВЕС ПОКОМ</v>
          </cell>
          <cell r="D258">
            <v>3.7</v>
          </cell>
          <cell r="F258">
            <v>25.901</v>
          </cell>
        </row>
        <row r="259">
          <cell r="A259" t="str">
            <v>ЖАР-мени ВЕС ТМ Зареченские  ПОКОМ</v>
          </cell>
          <cell r="F259">
            <v>146.501</v>
          </cell>
        </row>
        <row r="260">
          <cell r="A260" t="str">
            <v>Каша гречневая с говядиной "СПК" ж/б 0,340 кг.шт. термоус. пл. ЧМК  СПК</v>
          </cell>
          <cell r="D260">
            <v>2</v>
          </cell>
          <cell r="F260">
            <v>2</v>
          </cell>
        </row>
        <row r="261">
          <cell r="A261" t="str">
            <v>Каша перловая с говядиной "СПК" ж/б 0,340 кг.шт. термоус. пл. ЧМК СПК</v>
          </cell>
          <cell r="D261">
            <v>2</v>
          </cell>
          <cell r="F261">
            <v>2</v>
          </cell>
        </row>
        <row r="262">
          <cell r="A262" t="str">
            <v>Классика с/к 235 гр.шт. "Высокий вкус"  СПК</v>
          </cell>
          <cell r="D262">
            <v>5</v>
          </cell>
          <cell r="F262">
            <v>5</v>
          </cell>
        </row>
        <row r="263">
          <cell r="A263" t="str">
            <v>Классическая вареная 400 гр.шт.  СПК</v>
          </cell>
          <cell r="D263">
            <v>4</v>
          </cell>
          <cell r="F263">
            <v>4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1618</v>
          </cell>
          <cell r="F264">
            <v>1619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1384</v>
          </cell>
          <cell r="F265">
            <v>1385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371</v>
          </cell>
          <cell r="F266">
            <v>371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3</v>
          </cell>
          <cell r="F267">
            <v>3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82</v>
          </cell>
          <cell r="F268">
            <v>82</v>
          </cell>
        </row>
        <row r="269">
          <cell r="A269" t="str">
            <v>Круггетсы с сырным соусом ТМ Горячая штучка 0,25 кг зам  ПОКОМ</v>
          </cell>
          <cell r="D269">
            <v>8</v>
          </cell>
          <cell r="F269">
            <v>635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1205</v>
          </cell>
          <cell r="F270">
            <v>2367</v>
          </cell>
        </row>
        <row r="271">
          <cell r="A271" t="str">
            <v>Ла Фаворте с/в "Эликатессе" 140 гр.шт.  СПК</v>
          </cell>
          <cell r="D271">
            <v>332</v>
          </cell>
          <cell r="F271">
            <v>332</v>
          </cell>
        </row>
        <row r="272">
          <cell r="A272" t="str">
            <v>Ливерная Печеночная "Просто выгодно" 0,3 кг.шт.  СПК</v>
          </cell>
          <cell r="D272">
            <v>174</v>
          </cell>
          <cell r="F272">
            <v>174</v>
          </cell>
        </row>
        <row r="273">
          <cell r="A273" t="str">
            <v>Любительская вареная термоус.пак. "Высокий вкус"  СПК</v>
          </cell>
          <cell r="D273">
            <v>91.5</v>
          </cell>
          <cell r="F273">
            <v>91.5</v>
          </cell>
        </row>
        <row r="274">
          <cell r="A274" t="str">
            <v>Мини-пицца с ветчиной и сыром 0,3кг ТМ Зареченские  ПОКОМ</v>
          </cell>
          <cell r="F274">
            <v>5</v>
          </cell>
        </row>
        <row r="275">
          <cell r="A275" t="str">
            <v>Мини-сосиски в тесте "Фрайпики" 3,7кг ВЕС, ТМ Зареченские  ПОКОМ</v>
          </cell>
          <cell r="F275">
            <v>301.2</v>
          </cell>
        </row>
        <row r="276">
          <cell r="A276" t="str">
            <v>Мини-сосиски в тесте 0,3кг ТМ Зареченские  ПОКОМ</v>
          </cell>
          <cell r="D276">
            <v>1</v>
          </cell>
          <cell r="F276">
            <v>4</v>
          </cell>
        </row>
        <row r="277">
          <cell r="A277" t="str">
            <v>Мини-чебуречки с мясом  0,3кг ТМ Зареченские  ПОКОМ</v>
          </cell>
          <cell r="D277">
            <v>1</v>
          </cell>
          <cell r="F277">
            <v>9</v>
          </cell>
        </row>
        <row r="278">
          <cell r="A278" t="str">
            <v>Мини-чебуречки с сыром и ветчиной 0,3кг ТМ Зареченские  ПОКОМ</v>
          </cell>
          <cell r="D278">
            <v>1</v>
          </cell>
          <cell r="F278">
            <v>6</v>
          </cell>
        </row>
        <row r="279">
          <cell r="A279" t="str">
            <v>Мусульманская вареная "Просто выгодно"  СПК</v>
          </cell>
          <cell r="D279">
            <v>19</v>
          </cell>
          <cell r="F279">
            <v>19</v>
          </cell>
        </row>
        <row r="280">
          <cell r="A280" t="str">
            <v>Мусульманская п/к "Просто выгодно" термофор.пак.  СПК</v>
          </cell>
          <cell r="D280">
            <v>4.5</v>
          </cell>
          <cell r="F280">
            <v>4.5</v>
          </cell>
        </row>
        <row r="281">
          <cell r="A281" t="str">
            <v>Наггетсы  в овощной панировке 0,25кг ТМ Вязанка ТС Наггетсы замор.  ПОКОМ</v>
          </cell>
          <cell r="D281">
            <v>1</v>
          </cell>
          <cell r="F281">
            <v>1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16</v>
          </cell>
          <cell r="F282">
            <v>3269</v>
          </cell>
        </row>
        <row r="283">
          <cell r="A283" t="str">
            <v>Наггетсы Нагетосы Сочная курочка в хрустящей панировке 0,25кг ТМ Горячая штучка   ПОКОМ</v>
          </cell>
          <cell r="D283">
            <v>1</v>
          </cell>
          <cell r="F283">
            <v>1</v>
          </cell>
        </row>
        <row r="284">
          <cell r="A284" t="str">
            <v>Наггетсы Нагетосы Сочная курочка со сладкой паприкой  0,25 кг ПОКОМ</v>
          </cell>
          <cell r="D284">
            <v>1</v>
          </cell>
          <cell r="F284">
            <v>1</v>
          </cell>
        </row>
        <row r="285">
          <cell r="A285" t="str">
            <v>Наггетсы Нагетосы Сочная курочка со сметаной и зеленью ТМ Горячая штучка 0,25 ПОКОМ</v>
          </cell>
          <cell r="D285">
            <v>1</v>
          </cell>
          <cell r="F285">
            <v>1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12</v>
          </cell>
          <cell r="F286">
            <v>2314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14</v>
          </cell>
          <cell r="F287">
            <v>2532</v>
          </cell>
        </row>
        <row r="288">
          <cell r="A288" t="str">
            <v>Наггетсы с куриным филе и сыром ТМ Вязанка 0,25 кг ПОКОМ</v>
          </cell>
          <cell r="D288">
            <v>10</v>
          </cell>
          <cell r="F288">
            <v>862</v>
          </cell>
        </row>
        <row r="289">
          <cell r="A289" t="str">
            <v>Наггетсы Хрустящие 0,3кг ТМ Зареченские  ПОКОМ</v>
          </cell>
          <cell r="D289">
            <v>1</v>
          </cell>
          <cell r="F289">
            <v>8</v>
          </cell>
        </row>
        <row r="290">
          <cell r="A290" t="str">
            <v>Наггетсы Хрустящие ТМ Зареченские. ВЕС ПОКОМ</v>
          </cell>
          <cell r="F290">
            <v>623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80</v>
          </cell>
          <cell r="F291">
            <v>80</v>
          </cell>
        </row>
        <row r="292">
          <cell r="A292" t="str">
            <v>Оригинальная с перцем с/к  СПК</v>
          </cell>
          <cell r="D292">
            <v>344.4</v>
          </cell>
          <cell r="F292">
            <v>344.4</v>
          </cell>
        </row>
        <row r="293">
          <cell r="A293" t="str">
            <v>Особая вареная  СПК</v>
          </cell>
          <cell r="D293">
            <v>2.5</v>
          </cell>
          <cell r="F293">
            <v>2.5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4</v>
          </cell>
          <cell r="F294">
            <v>4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332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123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1</v>
          </cell>
          <cell r="F297">
            <v>940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257</v>
          </cell>
        </row>
        <row r="299">
          <cell r="A299" t="str">
            <v>Пельмени Бигбули с мясом, Горячая штучка 0,9кг  ПОКОМ</v>
          </cell>
          <cell r="D299">
            <v>1121</v>
          </cell>
          <cell r="F299">
            <v>1595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2</v>
          </cell>
          <cell r="F300">
            <v>1011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1</v>
          </cell>
          <cell r="F301">
            <v>386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F302">
            <v>640</v>
          </cell>
        </row>
        <row r="303">
          <cell r="A303" t="str">
            <v>Пельмени Бульмени с говядиной и свининой Горячая шт. 0,9 кг  ПОКОМ</v>
          </cell>
          <cell r="D303">
            <v>1306</v>
          </cell>
          <cell r="F303">
            <v>3597</v>
          </cell>
        </row>
        <row r="304">
          <cell r="A304" t="str">
            <v>Пельмени Бульмени с говядиной и свининой Горячая штучка 0,43  ПОКОМ</v>
          </cell>
          <cell r="D304">
            <v>6</v>
          </cell>
          <cell r="F304">
            <v>1616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111.8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13</v>
          </cell>
          <cell r="F306">
            <v>1328.01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1911</v>
          </cell>
          <cell r="F307">
            <v>5051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5</v>
          </cell>
          <cell r="F308">
            <v>1420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D309">
            <v>1</v>
          </cell>
          <cell r="F309">
            <v>45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F310">
            <v>185</v>
          </cell>
        </row>
        <row r="311">
          <cell r="A311" t="str">
            <v>Пельмени Жемчужные сфера 1,0кг ТМ Зареченские  ПОКОМ</v>
          </cell>
          <cell r="F311">
            <v>1</v>
          </cell>
        </row>
        <row r="312">
          <cell r="A312" t="str">
            <v>Пельмени Медвежьи ушки с фермерскими сливками 0,7кг  ПОКОМ</v>
          </cell>
          <cell r="D312">
            <v>1</v>
          </cell>
          <cell r="F312">
            <v>214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D313">
            <v>1</v>
          </cell>
          <cell r="F313">
            <v>202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D314">
            <v>5</v>
          </cell>
          <cell r="F314">
            <v>168</v>
          </cell>
        </row>
        <row r="315">
          <cell r="A315" t="str">
            <v>Пельмени Мясорубские ТМ Стародворье фоупак равиоли 0,7 кг  ПОКОМ</v>
          </cell>
          <cell r="F315">
            <v>1351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F316">
            <v>313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D317">
            <v>5</v>
          </cell>
          <cell r="F317">
            <v>625.00099999999998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3</v>
          </cell>
          <cell r="F318">
            <v>673</v>
          </cell>
        </row>
        <row r="319">
          <cell r="A319" t="str">
            <v>Пельмени Сочные сфера 0,8 кг ТМ Стародворье  ПОКОМ</v>
          </cell>
          <cell r="F319">
            <v>96</v>
          </cell>
        </row>
        <row r="320">
          <cell r="A320" t="str">
            <v>Пипперони с/к "Эликатессе" 0,10 кг.шт.  СПК</v>
          </cell>
          <cell r="D320">
            <v>100</v>
          </cell>
          <cell r="F320">
            <v>100</v>
          </cell>
        </row>
        <row r="321">
          <cell r="A321" t="str">
            <v>Пирожки с мясом 0,3кг ТМ Зареченские  ПОКОМ</v>
          </cell>
          <cell r="F321">
            <v>25</v>
          </cell>
        </row>
        <row r="322">
          <cell r="A322" t="str">
            <v>Пирожки с яблоком и грушей 0,3кг ТМ Зареченские  ПОКОМ</v>
          </cell>
          <cell r="F322">
            <v>3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9</v>
          </cell>
          <cell r="F323">
            <v>9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15</v>
          </cell>
          <cell r="F324">
            <v>15</v>
          </cell>
        </row>
        <row r="325">
          <cell r="A325" t="str">
            <v>Плавленый Сыр 45% "С грибами" СТМ "ПапаМожет 180гр  ОСТАНКИНО</v>
          </cell>
          <cell r="D325">
            <v>10</v>
          </cell>
          <cell r="F325">
            <v>10</v>
          </cell>
        </row>
        <row r="326">
          <cell r="A326" t="str">
            <v>По-Австрийски с/к 260 гр.шт. "Высокий вкус"  СПК</v>
          </cell>
          <cell r="D326">
            <v>4</v>
          </cell>
          <cell r="F326">
            <v>4</v>
          </cell>
        </row>
        <row r="327">
          <cell r="A327" t="str">
            <v>Покровская вареная 0,47 кг шт.  СПК</v>
          </cell>
          <cell r="D327">
            <v>17</v>
          </cell>
          <cell r="F327">
            <v>17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10</v>
          </cell>
          <cell r="F328">
            <v>10</v>
          </cell>
        </row>
        <row r="329">
          <cell r="A329" t="str">
            <v>Ричеза с/к 230 гр.шт.  СПК</v>
          </cell>
          <cell r="D329">
            <v>310</v>
          </cell>
          <cell r="F329">
            <v>310</v>
          </cell>
        </row>
        <row r="330">
          <cell r="A330" t="str">
            <v>Сальчетти с/к 230 гр.шт.  СПК</v>
          </cell>
          <cell r="D330">
            <v>280</v>
          </cell>
          <cell r="F330">
            <v>280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119</v>
          </cell>
          <cell r="F331">
            <v>119</v>
          </cell>
        </row>
        <row r="332">
          <cell r="A332" t="str">
            <v>Салями Трюфель с/в "Эликатессе" 0,16 кг.шт.  СПК</v>
          </cell>
          <cell r="D332">
            <v>235</v>
          </cell>
          <cell r="F332">
            <v>235</v>
          </cell>
        </row>
        <row r="333">
          <cell r="A333" t="str">
            <v>Салями Финская с/к 235 гр.шт. "Высокий вкус"  СПК</v>
          </cell>
          <cell r="D333">
            <v>7</v>
          </cell>
          <cell r="F333">
            <v>7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249</v>
          </cell>
          <cell r="F334">
            <v>249</v>
          </cell>
        </row>
        <row r="335">
          <cell r="A335" t="str">
            <v>Сардельки "Необыкновенные" (в ср.защ.атм.)  СПК</v>
          </cell>
          <cell r="D335">
            <v>20</v>
          </cell>
          <cell r="F335">
            <v>20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120</v>
          </cell>
          <cell r="F336">
            <v>120</v>
          </cell>
        </row>
        <row r="337">
          <cell r="A337" t="str">
            <v>Сардельки из свинины (черева) ( в ср.защ.атм) "Высокий вкус"  СПК</v>
          </cell>
          <cell r="D337">
            <v>2.2000000000000002</v>
          </cell>
          <cell r="F337">
            <v>2.2000000000000002</v>
          </cell>
        </row>
        <row r="338">
          <cell r="A338" t="str">
            <v>Семейная с чесночком Экстра вареная  СПК</v>
          </cell>
          <cell r="D338">
            <v>49.5</v>
          </cell>
          <cell r="F338">
            <v>49.5</v>
          </cell>
        </row>
        <row r="339">
          <cell r="A339" t="str">
            <v>Семейная с чесночком Экстра вареная 0,5 кг.шт.  СПК</v>
          </cell>
          <cell r="D339">
            <v>9</v>
          </cell>
          <cell r="F339">
            <v>9</v>
          </cell>
        </row>
        <row r="340">
          <cell r="A340" t="str">
            <v>Сервелат Европейский в/к, в/с 0,38 кг.шт.термофор.пак  СПК</v>
          </cell>
          <cell r="D340">
            <v>18</v>
          </cell>
          <cell r="F340">
            <v>18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112</v>
          </cell>
          <cell r="F341">
            <v>112</v>
          </cell>
        </row>
        <row r="342">
          <cell r="A342" t="str">
            <v>Сервелат Финский в/к 0,38 кг.шт. термофор.пак.  СПК</v>
          </cell>
          <cell r="D342">
            <v>116</v>
          </cell>
          <cell r="F342">
            <v>116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102</v>
          </cell>
          <cell r="F343">
            <v>102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360</v>
          </cell>
          <cell r="F344">
            <v>360</v>
          </cell>
        </row>
        <row r="345">
          <cell r="A345" t="str">
            <v>Сибирская особая с/к 0,235 кг шт.  СПК</v>
          </cell>
          <cell r="D345">
            <v>361</v>
          </cell>
          <cell r="F345">
            <v>361</v>
          </cell>
        </row>
        <row r="346">
          <cell r="A346" t="str">
            <v>Славянская п/к 0,38 кг шт.термофор.пак.  СПК</v>
          </cell>
          <cell r="D346">
            <v>6</v>
          </cell>
          <cell r="F346">
            <v>6</v>
          </cell>
        </row>
        <row r="347">
          <cell r="A347" t="str">
            <v>Смак-мени с картофелем и сочной грудинкой 1кг ТМ Зареченские ПОКОМ</v>
          </cell>
          <cell r="F347">
            <v>5</v>
          </cell>
        </row>
        <row r="348">
          <cell r="A348" t="str">
            <v>Смаколадьи с яблоком и грушей ТМ Зареченские,0,9 кг ПОКОМ</v>
          </cell>
          <cell r="F348">
            <v>1</v>
          </cell>
        </row>
        <row r="349">
          <cell r="A349" t="str">
            <v>Сосиски "Баварские" 0,36 кг.шт. вак.упак.  СПК</v>
          </cell>
          <cell r="D349">
            <v>20</v>
          </cell>
          <cell r="F349">
            <v>20</v>
          </cell>
        </row>
        <row r="350">
          <cell r="A350" t="str">
            <v>Сосиски "БОЛЬШАЯ SOSиска" (в ср.защ.атм.) 1,0 кг  СПК</v>
          </cell>
          <cell r="D350">
            <v>5</v>
          </cell>
          <cell r="F350">
            <v>5</v>
          </cell>
        </row>
        <row r="351">
          <cell r="A351" t="str">
            <v>Сосиски "Молочные" 0,36 кг.шт. вак.упак.  СПК</v>
          </cell>
          <cell r="D351">
            <v>32</v>
          </cell>
          <cell r="F351">
            <v>32</v>
          </cell>
        </row>
        <row r="352">
          <cell r="A352" t="str">
            <v>Сосиски Мусульманские "Просто выгодно" (в ср.защ.атм.)  СПК</v>
          </cell>
          <cell r="D352">
            <v>31</v>
          </cell>
          <cell r="F352">
            <v>31</v>
          </cell>
        </row>
        <row r="353">
          <cell r="A353" t="str">
            <v>Сосиски Хот-дог ВЕС (лоток с ср.защ.атм.)   СПК</v>
          </cell>
          <cell r="D353">
            <v>44</v>
          </cell>
          <cell r="F353">
            <v>44</v>
          </cell>
        </row>
        <row r="354">
          <cell r="A354" t="str">
            <v>Сосисоны в темпуре ВЕС  ПОКОМ</v>
          </cell>
          <cell r="F354">
            <v>23.021000000000001</v>
          </cell>
        </row>
        <row r="355">
          <cell r="A355" t="str">
            <v>Сочный мегачебурек ТМ Зареченские ВЕС ПОКОМ</v>
          </cell>
          <cell r="D355">
            <v>7.04</v>
          </cell>
          <cell r="F355">
            <v>293.70299999999997</v>
          </cell>
        </row>
        <row r="356">
          <cell r="A356" t="str">
            <v>Сыр "Пармезан" 40% колотый 100 гр  ОСТАНКИНО</v>
          </cell>
          <cell r="D356">
            <v>19</v>
          </cell>
          <cell r="F356">
            <v>19</v>
          </cell>
        </row>
        <row r="357">
          <cell r="A357" t="str">
            <v>Сыр "Пармезан" 40% кусок 180 гр  ОСТАНКИНО</v>
          </cell>
          <cell r="D357">
            <v>197</v>
          </cell>
          <cell r="F357">
            <v>197</v>
          </cell>
        </row>
        <row r="358">
          <cell r="A358" t="str">
            <v>Сыр Боккончини копченый 40% 100 гр.  ОСТАНКИНО</v>
          </cell>
          <cell r="D358">
            <v>126</v>
          </cell>
          <cell r="F358">
            <v>126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48</v>
          </cell>
          <cell r="F359">
            <v>48</v>
          </cell>
        </row>
        <row r="360">
          <cell r="A360" t="str">
            <v>Сыр колбасный копченый Папа Может 400 гр  ОСТАНКИНО</v>
          </cell>
          <cell r="D360">
            <v>3</v>
          </cell>
          <cell r="F360">
            <v>3</v>
          </cell>
        </row>
        <row r="361">
          <cell r="A361" t="str">
            <v>Сыр Останкино "Алтайский Gold" 50% вес  ОСТАНКИНО</v>
          </cell>
          <cell r="D361">
            <v>5.5</v>
          </cell>
          <cell r="F361">
            <v>5.5</v>
          </cell>
        </row>
        <row r="362">
          <cell r="A362" t="str">
            <v>Сыр ПАПА МОЖЕТ "Гауда Голд" 45% 180 г  ОСТАНКИНО</v>
          </cell>
          <cell r="D362">
            <v>551</v>
          </cell>
          <cell r="F362">
            <v>551</v>
          </cell>
        </row>
        <row r="363">
          <cell r="A363" t="str">
            <v>Сыр Папа Может "Гауда Голд", 45% брусок ВЕС ОСТАНКИНО</v>
          </cell>
          <cell r="D363">
            <v>22</v>
          </cell>
          <cell r="F363">
            <v>22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317</v>
          </cell>
          <cell r="F364">
            <v>317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37</v>
          </cell>
          <cell r="F365">
            <v>37</v>
          </cell>
        </row>
        <row r="366">
          <cell r="A366" t="str">
            <v>Сыр ПАПА МОЖЕТ "Министерский" 180гр, 45 %  ОСТАНКИНО</v>
          </cell>
          <cell r="D366">
            <v>30</v>
          </cell>
          <cell r="F366">
            <v>30</v>
          </cell>
        </row>
        <row r="367">
          <cell r="A367" t="str">
            <v>Сыр ПАПА МОЖЕТ "Папин завтрак" 180гр, 45 %  ОСТАНКИНО</v>
          </cell>
          <cell r="D367">
            <v>34</v>
          </cell>
          <cell r="F367">
            <v>34</v>
          </cell>
        </row>
        <row r="368">
          <cell r="A368" t="str">
            <v>Сыр Папа Может "Пошехонский" 45% вес (= 3 кг)  ОСТАНКИНО</v>
          </cell>
          <cell r="D368">
            <v>18.5</v>
          </cell>
          <cell r="F368">
            <v>18.5</v>
          </cell>
        </row>
        <row r="369">
          <cell r="A369" t="str">
            <v>Сыр ПАПА МОЖЕТ "Российский традиционный" 45% 180 г  ОСТАНКИНО</v>
          </cell>
          <cell r="D369">
            <v>1270</v>
          </cell>
          <cell r="F369">
            <v>1270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88.5</v>
          </cell>
          <cell r="F370">
            <v>88.5</v>
          </cell>
        </row>
        <row r="371">
          <cell r="A371" t="str">
            <v>Сыр Папа Может "Сметанковый" 50% вес (=3кг)  ОСТАНКИНО</v>
          </cell>
          <cell r="D371">
            <v>10</v>
          </cell>
          <cell r="F371">
            <v>10</v>
          </cell>
        </row>
        <row r="372">
          <cell r="A372" t="str">
            <v>Сыр ПАПА МОЖЕТ "Тильзитер" 45% 180 г  ОСТАНКИНО</v>
          </cell>
          <cell r="D372">
            <v>527</v>
          </cell>
          <cell r="F372">
            <v>527</v>
          </cell>
        </row>
        <row r="373">
          <cell r="A373" t="str">
            <v>Сыр Папа Может "Тильзитер", 45% брусок ВЕС   ОСТАНКИНО</v>
          </cell>
          <cell r="D373">
            <v>27.5</v>
          </cell>
          <cell r="F373">
            <v>27.5</v>
          </cell>
        </row>
        <row r="374">
          <cell r="A374" t="str">
            <v>Сыр Папа Может Голландский 45%, нарез, 125г (9 шт)  Останкино</v>
          </cell>
          <cell r="D374">
            <v>196</v>
          </cell>
          <cell r="F374">
            <v>196</v>
          </cell>
        </row>
        <row r="375">
          <cell r="A375" t="str">
            <v>Сыр Папа Может Министерский 45% 200г  Останкино</v>
          </cell>
          <cell r="D375">
            <v>1</v>
          </cell>
          <cell r="F375">
            <v>1</v>
          </cell>
        </row>
        <row r="376">
          <cell r="A376" t="str">
            <v>Сыр Папа Может Российский 50%, нарезка 125г  Останкино</v>
          </cell>
          <cell r="D376">
            <v>5</v>
          </cell>
          <cell r="F376">
            <v>5</v>
          </cell>
        </row>
        <row r="377">
          <cell r="A377" t="str">
            <v>Сыр Папа Может Сливочный со вкусом.топл.молока 50% вес (=3,5кг)  Останкино</v>
          </cell>
          <cell r="D377">
            <v>110</v>
          </cell>
          <cell r="F377">
            <v>110</v>
          </cell>
        </row>
        <row r="378">
          <cell r="A378" t="str">
            <v>Сыр Папа Может Тильзитер   45% вес      Останкино</v>
          </cell>
          <cell r="D378">
            <v>18.5</v>
          </cell>
          <cell r="F378">
            <v>18.5</v>
          </cell>
        </row>
        <row r="379">
          <cell r="A379" t="str">
            <v>Сыр Папа Может Тильзитер 50%, нарезка 125г  Останкино</v>
          </cell>
          <cell r="D379">
            <v>12</v>
          </cell>
          <cell r="F379">
            <v>12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30</v>
          </cell>
          <cell r="F380">
            <v>30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240</v>
          </cell>
          <cell r="F381">
            <v>240</v>
          </cell>
        </row>
        <row r="382">
          <cell r="A382" t="str">
            <v>Сыр Скаморца свежий 40% 100 гр.  ОСТАНКИНО</v>
          </cell>
          <cell r="D382">
            <v>123</v>
          </cell>
          <cell r="F382">
            <v>123</v>
          </cell>
        </row>
        <row r="383">
          <cell r="A383" t="str">
            <v>Сыр творожный с зеленью 60% Папа может 140 гр.  ОСТАНКИНО</v>
          </cell>
          <cell r="D383">
            <v>31</v>
          </cell>
          <cell r="F383">
            <v>31</v>
          </cell>
        </row>
        <row r="384">
          <cell r="A384" t="str">
            <v>Сыр Чечил копченый 43% 100г/6шт ТМ Папа Может  ОСТАНКИНО</v>
          </cell>
          <cell r="D384">
            <v>106</v>
          </cell>
          <cell r="F384">
            <v>106</v>
          </cell>
        </row>
        <row r="385">
          <cell r="A385" t="str">
            <v>Сыр Чечил свежий 45% 100г/6шт ТМ Папа Может  ОСТАНКИНО</v>
          </cell>
          <cell r="D385">
            <v>240</v>
          </cell>
          <cell r="F385">
            <v>240</v>
          </cell>
        </row>
        <row r="386">
          <cell r="A386" t="str">
            <v>Сыч/Прод Коровино Российский 50% 200г СЗМЖ  ОСТАНКИНО</v>
          </cell>
          <cell r="D386">
            <v>128</v>
          </cell>
          <cell r="F386">
            <v>128</v>
          </cell>
        </row>
        <row r="387">
          <cell r="A387" t="str">
            <v>Сыч/Прод Коровино Российский Ориг 50% ВЕС (7,5 кг круг) ОСТАНКИНО</v>
          </cell>
          <cell r="D387">
            <v>37.5</v>
          </cell>
          <cell r="F387">
            <v>37.5</v>
          </cell>
        </row>
        <row r="388">
          <cell r="A388" t="str">
            <v>Сыч/Прод Коровино Российский Оригин 50% ВЕС (5 кг)  ОСТАНКИНО</v>
          </cell>
          <cell r="D388">
            <v>260.8</v>
          </cell>
          <cell r="F388">
            <v>260.8</v>
          </cell>
        </row>
        <row r="389">
          <cell r="A389" t="str">
            <v>Сыч/Прод Коровино Тильзитер 50% 200г СЗМЖ  ОСТАНКИНО</v>
          </cell>
          <cell r="D389">
            <v>146</v>
          </cell>
          <cell r="F389">
            <v>146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178.5</v>
          </cell>
          <cell r="F390">
            <v>178.5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17</v>
          </cell>
          <cell r="F391">
            <v>17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166</v>
          </cell>
          <cell r="F392">
            <v>166</v>
          </cell>
        </row>
        <row r="393">
          <cell r="A393" t="str">
            <v>Торо Неро с/в "Эликатессе" 140 гр.шт.  СПК</v>
          </cell>
          <cell r="D393">
            <v>179</v>
          </cell>
          <cell r="F393">
            <v>179</v>
          </cell>
        </row>
        <row r="394">
          <cell r="A394" t="str">
            <v>Уши свиные копченые к пиву 0,15кг нар. д/ф шт.  СПК</v>
          </cell>
          <cell r="D394">
            <v>25</v>
          </cell>
          <cell r="F394">
            <v>25</v>
          </cell>
        </row>
        <row r="395">
          <cell r="A395" t="str">
            <v>Фестивальная пора с/к 100 гр.шт.нар. (лоток с ср.защ.атм.)  СПК</v>
          </cell>
          <cell r="D395">
            <v>346</v>
          </cell>
          <cell r="F395">
            <v>346</v>
          </cell>
        </row>
        <row r="396">
          <cell r="A396" t="str">
            <v>Фестивальная пора с/к 235 гр.шт.  СПК</v>
          </cell>
          <cell r="D396">
            <v>713</v>
          </cell>
          <cell r="F396">
            <v>713</v>
          </cell>
        </row>
        <row r="397">
          <cell r="A397" t="str">
            <v>Фестивальная пора с/к термоус.пак  СПК</v>
          </cell>
          <cell r="D397">
            <v>10</v>
          </cell>
          <cell r="F397">
            <v>10</v>
          </cell>
        </row>
        <row r="398">
          <cell r="A398" t="str">
            <v>Фрай-пицца с ветчиной и грибами 3,0 кг ТМ Зареченские ТС Зареченские продукты. ВЕС ПОКОМ</v>
          </cell>
          <cell r="F398">
            <v>6</v>
          </cell>
        </row>
        <row r="399">
          <cell r="A399" t="str">
            <v>Фуэт с/в "Эликатессе" 160 гр.шт.  СПК</v>
          </cell>
          <cell r="D399">
            <v>264</v>
          </cell>
          <cell r="F399">
            <v>264</v>
          </cell>
        </row>
        <row r="400">
          <cell r="A400" t="str">
            <v>Хинкали Классические ТМ Зареченские ВЕС ПОКОМ</v>
          </cell>
          <cell r="D400">
            <v>5</v>
          </cell>
          <cell r="F400">
            <v>70</v>
          </cell>
        </row>
        <row r="401">
          <cell r="A401" t="str">
            <v>Хотстеры ТМ Горячая штучка ТС Хотстеры 0,25 кг зам  ПОКОМ</v>
          </cell>
          <cell r="D401">
            <v>2001</v>
          </cell>
          <cell r="F401">
            <v>5933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1</v>
          </cell>
          <cell r="F402">
            <v>477</v>
          </cell>
        </row>
        <row r="403">
          <cell r="A403" t="str">
            <v>Хрустящие крылышки ТМ Горячая штучка 0,3 кг зам  ПОКОМ</v>
          </cell>
          <cell r="D403">
            <v>1</v>
          </cell>
          <cell r="F403">
            <v>591</v>
          </cell>
        </row>
        <row r="404">
          <cell r="A404" t="str">
            <v>Хрустящие крылышки ТМ Зареченские ТС Зареченские продукты. ВЕС ПОКОМ</v>
          </cell>
          <cell r="F404">
            <v>12.4</v>
          </cell>
        </row>
        <row r="405">
          <cell r="A405" t="str">
            <v>Чебупай брауни ТМ Горячая штучка 0,2 кг.  ПОКОМ</v>
          </cell>
          <cell r="D405">
            <v>2</v>
          </cell>
          <cell r="F405">
            <v>2</v>
          </cell>
        </row>
        <row r="406">
          <cell r="A406" t="str">
            <v>Чебупай сочное яблоко ТМ Горячая штучка 0,2 кг зам.  ПОКОМ</v>
          </cell>
          <cell r="D406">
            <v>3</v>
          </cell>
          <cell r="F406">
            <v>160</v>
          </cell>
        </row>
        <row r="407">
          <cell r="A407" t="str">
            <v>Чебупай спелая вишня ТМ Горячая штучка 0,2 кг зам.  ПОКОМ</v>
          </cell>
          <cell r="D407">
            <v>5</v>
          </cell>
          <cell r="F407">
            <v>303</v>
          </cell>
        </row>
        <row r="408">
          <cell r="A408" t="str">
            <v>Чебупели Курочка гриль ТМ Горячая штучка, 0,3 кг зам  ПОКОМ</v>
          </cell>
          <cell r="F408">
            <v>350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2410</v>
          </cell>
          <cell r="F409">
            <v>6696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12</v>
          </cell>
          <cell r="F410">
            <v>3219</v>
          </cell>
        </row>
        <row r="411">
          <cell r="A411" t="str">
            <v>Чебуреки Мясные вес 2,7 кг ТМ Зареченские ВЕС ПОКОМ</v>
          </cell>
          <cell r="F411">
            <v>24.3</v>
          </cell>
        </row>
        <row r="412">
          <cell r="A412" t="str">
            <v>Чебуреки сочные ВЕС ТМ Зареченские  ПОКОМ</v>
          </cell>
          <cell r="F412">
            <v>462.2</v>
          </cell>
        </row>
        <row r="413">
          <cell r="A413" t="str">
            <v>Шпикачки Русские (черева) (в ср.защ.атм.) "Высокий вкус"  СПК</v>
          </cell>
          <cell r="D413">
            <v>136</v>
          </cell>
          <cell r="F413">
            <v>136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211</v>
          </cell>
          <cell r="F414">
            <v>212</v>
          </cell>
        </row>
        <row r="415">
          <cell r="A415" t="str">
            <v>Юбилейная с/к 0,10 кг.шт. нарезка (лоток с ср.защ.атм.)  СПК</v>
          </cell>
          <cell r="D415">
            <v>77</v>
          </cell>
          <cell r="F415">
            <v>77</v>
          </cell>
        </row>
        <row r="416">
          <cell r="A416" t="str">
            <v>Юбилейная с/к 0,235 кг.шт.  СПК</v>
          </cell>
          <cell r="D416">
            <v>1415</v>
          </cell>
          <cell r="F416">
            <v>1415</v>
          </cell>
        </row>
        <row r="417">
          <cell r="A417" t="str">
            <v>Итого</v>
          </cell>
          <cell r="D417">
            <v>159895.03</v>
          </cell>
          <cell r="F417">
            <v>348627.978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30.07.2024 - 30.07.2024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168.953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144.114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511.5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22.984000000000002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1210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63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89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317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212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104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194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109.2</v>
          </cell>
        </row>
        <row r="27">
          <cell r="A27" t="str">
            <v xml:space="preserve"> 201  Ветчина Нежная ТМ Особый рецепт, (2,5кг), ПОКОМ</v>
          </cell>
          <cell r="D27">
            <v>1414.412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84.373000000000005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3.68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141.989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68.927999999999997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53.923999999999999</v>
          </cell>
        </row>
        <row r="33">
          <cell r="A33" t="str">
            <v xml:space="preserve"> 240  Колбаса Салями охотничья, ВЕС. ПОКОМ</v>
          </cell>
          <cell r="D33">
            <v>9.3989999999999991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152.34</v>
          </cell>
        </row>
        <row r="35">
          <cell r="A35" t="str">
            <v xml:space="preserve"> 247  Сардельки Нежные, ВЕС.  ПОКОМ</v>
          </cell>
          <cell r="D35">
            <v>23.152000000000001</v>
          </cell>
        </row>
        <row r="36">
          <cell r="A36" t="str">
            <v xml:space="preserve"> 248  Сардельки Сочные ТМ Особый рецепт,   ПОКОМ</v>
          </cell>
          <cell r="D36">
            <v>26.670999999999999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245.07599999999999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13.256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60.557000000000002</v>
          </cell>
        </row>
        <row r="40">
          <cell r="A40" t="str">
            <v xml:space="preserve"> 263  Шпикачки Стародворские, ВЕС.  ПОКОМ</v>
          </cell>
          <cell r="D40">
            <v>21.324000000000002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77.200999999999993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44.426000000000002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43.781999999999996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383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795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1413</v>
          </cell>
        </row>
        <row r="47">
          <cell r="A47" t="str">
            <v xml:space="preserve"> 283  Сосиски Сочинки, ВЕС, ТМ Стародворье ПОКОМ</v>
          </cell>
          <cell r="D47">
            <v>178.20500000000001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232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300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47.237000000000002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497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856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32.838999999999999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54.853999999999999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350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502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269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112.224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214.36600000000001</v>
          </cell>
        </row>
        <row r="60">
          <cell r="A60" t="str">
            <v xml:space="preserve"> 316  Колбаса Нежная ТМ Зареченские ВЕС  ПОКОМ</v>
          </cell>
          <cell r="D60">
            <v>15.02</v>
          </cell>
        </row>
        <row r="61">
          <cell r="A61" t="str">
            <v xml:space="preserve"> 318  Сосиски Датские ТМ Зареченские, ВЕС  ПОКОМ</v>
          </cell>
          <cell r="D61">
            <v>1036.54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1012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2.6480000000000001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590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344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114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101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297.01499999999999</v>
          </cell>
        </row>
        <row r="69">
          <cell r="A69" t="str">
            <v xml:space="preserve"> 335  Колбаса Сливушка ТМ Вязанка. ВЕС.  ПОКОМ </v>
          </cell>
          <cell r="D69">
            <v>61.533000000000001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774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711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118.45099999999999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85.659000000000006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178.47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129.41399999999999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18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66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38.186999999999998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159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194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444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117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190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93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157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1123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1423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10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26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131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D92">
            <v>13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173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51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6</v>
          </cell>
        </row>
        <row r="96">
          <cell r="A96" t="str">
            <v xml:space="preserve"> 426  Колбаса варенокопченая из мяса птицы Сервелат Царедворский, 0,28 кг срез ПОКОМ</v>
          </cell>
          <cell r="D96">
            <v>4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D97">
            <v>95.244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64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63.795000000000002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77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62.35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17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45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33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117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17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117.04600000000001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887.19799999999998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2008.8030000000001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846.19100000000003</v>
          </cell>
        </row>
        <row r="111">
          <cell r="A111" t="str">
            <v xml:space="preserve"> 465  Колбаса Филейная оригинальная ВЕС ~0,8кг ТМ Особый рецепт в оболочке полиамид  ПОКОМ</v>
          </cell>
          <cell r="D111">
            <v>38.353000000000002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14</v>
          </cell>
        </row>
        <row r="113">
          <cell r="A113" t="str">
            <v xml:space="preserve"> 474  Колбаса Молочная 0,4кг ТМ Зареченские  ПОКОМ</v>
          </cell>
          <cell r="D113">
            <v>5</v>
          </cell>
        </row>
        <row r="114">
          <cell r="A114" t="str">
            <v xml:space="preserve"> 475  Колбаса Нежная 0,4кг ТМ Зареченские  ПОКОМ</v>
          </cell>
          <cell r="D114">
            <v>6</v>
          </cell>
        </row>
        <row r="115">
          <cell r="A115" t="str">
            <v xml:space="preserve"> 476  Колбаса Нежная со шпиком 0,4кг ТМ Зареченские  ПОКОМ</v>
          </cell>
          <cell r="D115">
            <v>3</v>
          </cell>
        </row>
        <row r="116">
          <cell r="A116" t="str">
            <v xml:space="preserve"> 477  Ветчина Рубленая 0,4кг ТМ Зареченские  ПОКОМ</v>
          </cell>
          <cell r="D116">
            <v>4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5.282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22.62</v>
          </cell>
        </row>
        <row r="119">
          <cell r="A119" t="str">
            <v>3215 ВЕТЧ.МЯСНАЯ Папа может п/о 0.4кг 8шт.    ОСТАНКИНО</v>
          </cell>
          <cell r="D119">
            <v>110</v>
          </cell>
        </row>
        <row r="120">
          <cell r="A120" t="str">
            <v>3812 СОЧНЫЕ сос п/о мгс 2*2  ОСТАНКИНО</v>
          </cell>
          <cell r="D120">
            <v>479.08699999999999</v>
          </cell>
        </row>
        <row r="121">
          <cell r="A121" t="str">
            <v>4063 МЯСНАЯ Папа может вар п/о_Л   ОСТАНКИНО</v>
          </cell>
          <cell r="D121">
            <v>507.09199999999998</v>
          </cell>
        </row>
        <row r="122">
          <cell r="A122" t="str">
            <v>4117 ЭКСТРА Папа может с/к в/у_Л   ОСТАНКИНО</v>
          </cell>
          <cell r="D122">
            <v>17.11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43.076999999999998</v>
          </cell>
        </row>
        <row r="124">
          <cell r="A124" t="str">
            <v>4813 ФИЛЕЙНАЯ Папа может вар п/о_Л   ОСТАНКИНО</v>
          </cell>
          <cell r="D124">
            <v>217.11099999999999</v>
          </cell>
        </row>
        <row r="125">
          <cell r="A125" t="str">
            <v>4993 САЛЯМИ ИТАЛЬЯНСКАЯ с/к в/у 1/250*8_120c ОСТАНКИНО</v>
          </cell>
          <cell r="D125">
            <v>127</v>
          </cell>
        </row>
        <row r="126">
          <cell r="A126" t="str">
            <v>5246 ДОКТОРСКАЯ ПРЕМИУМ вар б/о мгс_30с ОСТАНКИНО</v>
          </cell>
          <cell r="D126">
            <v>40.598999999999997</v>
          </cell>
        </row>
        <row r="127">
          <cell r="A127" t="str">
            <v>5341 СЕРВЕЛАТ ОХОТНИЧИЙ в/к в/у  ОСТАНКИНО</v>
          </cell>
          <cell r="D127">
            <v>156.65799999999999</v>
          </cell>
        </row>
        <row r="128">
          <cell r="A128" t="str">
            <v>5483 ЭКСТРА Папа может с/к в/у 1/250 8шт.   ОСТАНКИНО</v>
          </cell>
          <cell r="D128">
            <v>366</v>
          </cell>
        </row>
        <row r="129">
          <cell r="A129" t="str">
            <v>5544 Сервелат Финский в/к в/у_45с НОВАЯ ОСТАНКИНО</v>
          </cell>
          <cell r="D129">
            <v>252.928</v>
          </cell>
        </row>
        <row r="130">
          <cell r="A130" t="str">
            <v>5682 САЛЯМИ МЕЛКОЗЕРНЕНАЯ с/к в/у 1/120_60с   ОСТАНКИНО</v>
          </cell>
          <cell r="D130">
            <v>1332</v>
          </cell>
        </row>
        <row r="131">
          <cell r="A131" t="str">
            <v>5698 СЫТНЫЕ Папа может сар б/о мгс 1*3_Маяк  ОСТАНКИНО</v>
          </cell>
          <cell r="D131">
            <v>64.265000000000001</v>
          </cell>
        </row>
        <row r="132">
          <cell r="A132" t="str">
            <v>5706 АРОМАТНАЯ Папа может с/к в/у 1/250 8шт.  ОСТАНКИНО</v>
          </cell>
          <cell r="D132">
            <v>205</v>
          </cell>
        </row>
        <row r="133">
          <cell r="A133" t="str">
            <v>5708 ПОСОЛЬСКАЯ Папа может с/к в/у ОСТАНКИНО</v>
          </cell>
          <cell r="D133">
            <v>16.565999999999999</v>
          </cell>
        </row>
        <row r="134">
          <cell r="A134" t="str">
            <v>5820 СЛИВОЧНЫЕ Папа может сос п/о мгс 2*2_45с   ОСТАНКИНО</v>
          </cell>
          <cell r="D134">
            <v>28.515999999999998</v>
          </cell>
        </row>
        <row r="135">
          <cell r="A135" t="str">
            <v>5851 ЭКСТРА Папа может вар п/о   ОСТАНКИНО</v>
          </cell>
          <cell r="D135">
            <v>103.122</v>
          </cell>
        </row>
        <row r="136">
          <cell r="A136" t="str">
            <v>5931 ОХОТНИЧЬЯ Папа может с/к в/у 1/220 8шт.   ОСТАНКИНО</v>
          </cell>
          <cell r="D136">
            <v>249</v>
          </cell>
        </row>
        <row r="137">
          <cell r="A137" t="str">
            <v>5992 ВРЕМЯ ОКРОШКИ Папа может вар п/о 0.4кг   ОСТАНКИНО</v>
          </cell>
          <cell r="D137">
            <v>306</v>
          </cell>
        </row>
        <row r="138">
          <cell r="A138" t="str">
            <v>6069 ФИЛЕЙНЫЕ Папа может сос ц/о мгс 0.33кг  ОСТАНКИНО</v>
          </cell>
          <cell r="D138">
            <v>5</v>
          </cell>
        </row>
        <row r="139">
          <cell r="A139" t="str">
            <v>6113 СОЧНЫЕ сос п/о мгс 1*6_Ашан  ОСТАНКИНО</v>
          </cell>
          <cell r="D139">
            <v>875.928</v>
          </cell>
        </row>
        <row r="140">
          <cell r="A140" t="str">
            <v>6206 СВИНИНА ПО-ДОМАШНЕМУ к/в мл/к в/у 0.3кг  ОСТАНКИНО</v>
          </cell>
          <cell r="D140">
            <v>208</v>
          </cell>
        </row>
        <row r="141">
          <cell r="A141" t="str">
            <v>6228 МЯСНОЕ АССОРТИ к/з с/н мгс 1/90 10шт.  ОСТАНКИНО</v>
          </cell>
          <cell r="D141">
            <v>165</v>
          </cell>
        </row>
        <row r="142">
          <cell r="A142" t="str">
            <v>6247 ДОМАШНЯЯ Папа может вар п/о 0,4кг 8шт.  ОСТАНКИНО</v>
          </cell>
          <cell r="D142">
            <v>85</v>
          </cell>
        </row>
        <row r="143">
          <cell r="A143" t="str">
            <v>6268 ГОВЯЖЬЯ Папа может вар п/о 0,4кг 8 шт.  ОСТАНКИНО</v>
          </cell>
          <cell r="D143">
            <v>120</v>
          </cell>
        </row>
        <row r="144">
          <cell r="A144" t="str">
            <v>6303 МЯСНЫЕ Папа может сос п/о мгс 1.5*3  ОСТАНКИНО</v>
          </cell>
          <cell r="D144">
            <v>137.447</v>
          </cell>
        </row>
        <row r="145">
          <cell r="A145" t="str">
            <v>6325 ДОКТОРСКАЯ ПРЕМИУМ вар п/о 0.4кг 8шт.  ОСТАНКИНО</v>
          </cell>
          <cell r="D145">
            <v>245</v>
          </cell>
        </row>
        <row r="146">
          <cell r="A146" t="str">
            <v>6333 МЯСНАЯ Папа может вар п/о 0.4кг 8шт.  ОСТАНКИНО</v>
          </cell>
          <cell r="D146">
            <v>2490</v>
          </cell>
        </row>
        <row r="147">
          <cell r="A147" t="str">
            <v>6340 ДОМАШНИЙ РЕЦЕПТ Коровино 0.5кг 8шт.  ОСТАНКИНО</v>
          </cell>
          <cell r="D147">
            <v>180</v>
          </cell>
        </row>
        <row r="148">
          <cell r="A148" t="str">
            <v>6341 ДОМАШНИЙ РЕЦЕПТ СО ШПИКОМ Коровино 0.5кг  ОСТАНКИНО</v>
          </cell>
          <cell r="D148">
            <v>47</v>
          </cell>
        </row>
        <row r="149">
          <cell r="A149" t="str">
            <v>6353 ЭКСТРА Папа может вар п/о 0.4кг 8шт.  ОСТАНКИНО</v>
          </cell>
          <cell r="D149">
            <v>874</v>
          </cell>
        </row>
        <row r="150">
          <cell r="A150" t="str">
            <v>6392 ФИЛЕЙНАЯ Папа может вар п/о 0.4кг. ОСТАНКИНО</v>
          </cell>
          <cell r="D150">
            <v>1842</v>
          </cell>
        </row>
        <row r="151">
          <cell r="A151" t="str">
            <v>6426 КЛАССИЧЕСКАЯ ПМ вар п/о 0.3кг 8шт.  ОСТАНКИНО</v>
          </cell>
          <cell r="D151">
            <v>455</v>
          </cell>
        </row>
        <row r="152">
          <cell r="A152" t="str">
            <v>6453 ЭКСТРА Папа может с/к с/н в/у 1/100 14шт.   ОСТАНКИНО</v>
          </cell>
          <cell r="D152">
            <v>13</v>
          </cell>
        </row>
        <row r="153">
          <cell r="A153" t="str">
            <v>6454 АРОМАТНАЯ с/к с/н в/у 1/100 14шт.  ОСТАНКИНО</v>
          </cell>
          <cell r="D153">
            <v>291</v>
          </cell>
        </row>
        <row r="154">
          <cell r="A154" t="str">
            <v>6470 ВЕТЧ.МРАМОРНАЯ в/у_45с  ОСТАНКИНО</v>
          </cell>
          <cell r="D154">
            <v>3.5649999999999999</v>
          </cell>
        </row>
        <row r="155">
          <cell r="A155" t="str">
            <v>6527 ШПИКАЧКИ СОЧНЫЕ ПМ сар б/о мгс 1*3 45с ОСТАНКИНО</v>
          </cell>
          <cell r="D155">
            <v>105.593</v>
          </cell>
        </row>
        <row r="156">
          <cell r="A156" t="str">
            <v>6528 ШПИКАЧКИ СОЧНЫЕ ПМ сар б/о мгс 0.4кг 45с  ОСТАНКИНО</v>
          </cell>
          <cell r="D156">
            <v>51</v>
          </cell>
        </row>
        <row r="157">
          <cell r="A157" t="str">
            <v>6586 МРАМОРНАЯ И БАЛЫКОВАЯ в/к с/н мгс 1/90 ОСТАНКИНО</v>
          </cell>
          <cell r="D157">
            <v>139</v>
          </cell>
        </row>
        <row r="158">
          <cell r="A158" t="str">
            <v>6602 БАВАРСКИЕ ПМ сос ц/о мгс 0,35кг 8шт.  ОСТАНКИНО</v>
          </cell>
          <cell r="D158">
            <v>86</v>
          </cell>
        </row>
        <row r="159">
          <cell r="A159" t="str">
            <v>6661 СОЧНЫЙ ГРИЛЬ ПМ сос п/о мгс 1.5*4_Маяк  ОСТАНКИНО</v>
          </cell>
          <cell r="D159">
            <v>12.414</v>
          </cell>
        </row>
        <row r="160">
          <cell r="A160" t="str">
            <v>6666 БОЯНСКАЯ Папа может п/к в/у 0,28кг 8 шт. ОСТАНКИНО</v>
          </cell>
          <cell r="D160">
            <v>400</v>
          </cell>
        </row>
        <row r="161">
          <cell r="A161" t="str">
            <v>6683 СЕРВЕЛАТ ЗЕРНИСТЫЙ ПМ в/к в/у 0,35кг  ОСТАНКИНО</v>
          </cell>
          <cell r="D161">
            <v>935</v>
          </cell>
        </row>
        <row r="162">
          <cell r="A162" t="str">
            <v>6684 СЕРВЕЛАТ КАРЕЛЬСКИЙ ПМ в/к в/у 0.28кг  ОСТАНКИНО</v>
          </cell>
          <cell r="D162">
            <v>927</v>
          </cell>
        </row>
        <row r="163">
          <cell r="A163" t="str">
            <v>6689 СЕРВЕЛАТ ОХОТНИЧИЙ ПМ в/к в/у 0,35кг 8шт  ОСТАНКИНО</v>
          </cell>
          <cell r="D163">
            <v>1737</v>
          </cell>
        </row>
        <row r="164">
          <cell r="A164" t="str">
            <v>6697 СЕРВЕЛАТ ФИНСКИЙ ПМ в/к в/у 0,35кг 8шт.  ОСТАНКИНО</v>
          </cell>
          <cell r="D164">
            <v>2287</v>
          </cell>
        </row>
        <row r="165">
          <cell r="A165" t="str">
            <v>6713 СОЧНЫЙ ГРИЛЬ ПМ сос п/о мгс 0.41кг 8шт.  ОСТАНКИНО</v>
          </cell>
          <cell r="D165">
            <v>471</v>
          </cell>
        </row>
        <row r="166">
          <cell r="A166" t="str">
            <v>6722 СОЧНЫЕ ПМ сос п/о мгс 0,41кг 10шт.  ОСТАНКИНО</v>
          </cell>
          <cell r="D166">
            <v>2836</v>
          </cell>
        </row>
        <row r="167">
          <cell r="A167" t="str">
            <v>6726 СЛИВОЧНЫЕ ПМ сос п/о мгс 0.41кг 10шт.  ОСТАНКИНО</v>
          </cell>
          <cell r="D167">
            <v>1367</v>
          </cell>
        </row>
        <row r="168">
          <cell r="A168" t="str">
            <v>6747 РУССКАЯ ПРЕМИУМ ПМ вар ф/о в/у  ОСТАНКИНО</v>
          </cell>
          <cell r="D168">
            <v>11.94</v>
          </cell>
        </row>
        <row r="169">
          <cell r="A169" t="str">
            <v>6759 МОЛОЧНЫЕ ГОСТ сос ц/о мгс 0.4кг 7шт.  ОСТАНКИНО</v>
          </cell>
          <cell r="D169">
            <v>9</v>
          </cell>
        </row>
        <row r="170">
          <cell r="A170" t="str">
            <v>6761 МОЛОЧНЫЕ ГОСТ сос ц/о мгс 1*4  ОСТАНКИНО</v>
          </cell>
          <cell r="D170">
            <v>2.044</v>
          </cell>
        </row>
        <row r="171">
          <cell r="A171" t="str">
            <v>6762 СЛИВОЧНЫЕ сос ц/о мгс 0.41кг 8шт.  ОСТАНКИНО</v>
          </cell>
          <cell r="D171">
            <v>50</v>
          </cell>
        </row>
        <row r="172">
          <cell r="A172" t="str">
            <v>6764 СЛИВОЧНЫЕ сос ц/о мгс 1*4  ОСТАНКИНО</v>
          </cell>
          <cell r="D172">
            <v>2.097</v>
          </cell>
        </row>
        <row r="173">
          <cell r="A173" t="str">
            <v>6765 РУБЛЕНЫЕ сос ц/о мгс 0.36кг 6шт.  ОСТАНКИНО</v>
          </cell>
          <cell r="D173">
            <v>125</v>
          </cell>
        </row>
        <row r="174">
          <cell r="A174" t="str">
            <v>6767 РУБЛЕНЫЕ сос ц/о мгс 1*4  ОСТАНКИНО</v>
          </cell>
          <cell r="D174">
            <v>7.5679999999999996</v>
          </cell>
        </row>
        <row r="175">
          <cell r="A175" t="str">
            <v>6768 С СЫРОМ сос ц/о мгс 0.41кг 6шт.  ОСТАНКИНО</v>
          </cell>
          <cell r="D175">
            <v>43</v>
          </cell>
        </row>
        <row r="176">
          <cell r="A176" t="str">
            <v>6770 ИСПАНСКИЕ сос ц/о мгс 0.41кг 6шт.  ОСТАНКИНО</v>
          </cell>
          <cell r="D176">
            <v>37</v>
          </cell>
        </row>
        <row r="177">
          <cell r="A177" t="str">
            <v>6773 САЛЯМИ Папа может п/к в/у 0,28кг 8шт.  ОСТАНКИНО</v>
          </cell>
          <cell r="D177">
            <v>204</v>
          </cell>
        </row>
        <row r="178">
          <cell r="A178" t="str">
            <v>6777 МЯСНЫЕ С ГОВЯДИНОЙ ПМ сос п/о мгс 0.4кг  ОСТАНКИНО</v>
          </cell>
          <cell r="D178">
            <v>440</v>
          </cell>
        </row>
        <row r="179">
          <cell r="A179" t="str">
            <v>6785 ВЕНСКАЯ САЛЯМИ п/к в/у 0.33кг 8шт.  ОСТАНКИНО</v>
          </cell>
          <cell r="D179">
            <v>105</v>
          </cell>
        </row>
        <row r="180">
          <cell r="A180" t="str">
            <v>6786 ВЕНСКАЯ САЛЯМИ п/к в/у  ОСТАНКИНО</v>
          </cell>
          <cell r="D180">
            <v>1.32</v>
          </cell>
        </row>
        <row r="181">
          <cell r="A181" t="str">
            <v>6787 СЕРВЕЛАТ КРЕМЛЕВСКИЙ в/к в/у 0,33кг 8шт.  ОСТАНКИНО</v>
          </cell>
          <cell r="D181">
            <v>68</v>
          </cell>
        </row>
        <row r="182">
          <cell r="A182" t="str">
            <v>6788 СЕРВЕЛАТ КРЕМЛЕВСКИЙ в/к в/у  ОСТАНКИНО</v>
          </cell>
          <cell r="D182">
            <v>1.994</v>
          </cell>
        </row>
        <row r="183">
          <cell r="A183" t="str">
            <v>6791 СЕРВЕЛАТ ПРЕМИУМ в/к в/у 0,33кг 8шт.  ОСТАНКИНО</v>
          </cell>
          <cell r="D183">
            <v>7</v>
          </cell>
        </row>
        <row r="184">
          <cell r="A184" t="str">
            <v>6793 БАЛЫКОВАЯ в/к в/у 0,33кг 8шт.  ОСТАНКИНО</v>
          </cell>
          <cell r="D184">
            <v>88</v>
          </cell>
        </row>
        <row r="185">
          <cell r="A185" t="str">
            <v>6795 ОСТАНКИНСКАЯ в/к в/у 0,33кг 8шт.  ОСТАНКИНО</v>
          </cell>
          <cell r="D185">
            <v>20</v>
          </cell>
        </row>
        <row r="186">
          <cell r="A186" t="str">
            <v>6807 СЕРВЕЛАТ ЕВРОПЕЙСКИЙ в/к в/у 0,33кг 8шт.  ОСТАНКИНО</v>
          </cell>
          <cell r="D186">
            <v>37</v>
          </cell>
        </row>
        <row r="187">
          <cell r="A187" t="str">
            <v>6829 МОЛОЧНЫЕ КЛАССИЧЕСКИЕ сос п/о мгс 2*4_С  ОСТАНКИНО</v>
          </cell>
          <cell r="D187">
            <v>175.452</v>
          </cell>
        </row>
        <row r="188">
          <cell r="A188" t="str">
            <v>6834 ПОСОЛЬСКАЯ ПМ с/к с/н в/у 1/100 10шт.  ОСТАНКИНО</v>
          </cell>
          <cell r="D188">
            <v>171</v>
          </cell>
        </row>
        <row r="189">
          <cell r="A189" t="str">
            <v>6837 ФИЛЕЙНЫЕ Папа Может сос ц/о мгс 0.4кг  ОСТАНКИНО</v>
          </cell>
          <cell r="D189">
            <v>592</v>
          </cell>
        </row>
        <row r="190">
          <cell r="A190" t="str">
            <v>6852 МОЛОЧНЫЕ ПРЕМИУМ ПМ сос п/о в/ у 1/350  ОСТАНКИНО</v>
          </cell>
          <cell r="D190">
            <v>882</v>
          </cell>
        </row>
        <row r="191">
          <cell r="A191" t="str">
            <v>6853 МОЛОЧНЫЕ ПРЕМИУМ ПМ сос п/о мгс 1*6  ОСТАНКИНО</v>
          </cell>
          <cell r="D191">
            <v>43.776000000000003</v>
          </cell>
        </row>
        <row r="192">
          <cell r="A192" t="str">
            <v>6854 МОЛОЧНЫЕ ПРЕМИУМ ПМ сос п/о мгс 0.6кг  ОСТАНКИНО</v>
          </cell>
          <cell r="D192">
            <v>57</v>
          </cell>
        </row>
        <row r="193">
          <cell r="A193" t="str">
            <v>6861 ДОМАШНИЙ РЕЦЕПТ Коровино вар п/о  ОСТАНКИНО</v>
          </cell>
          <cell r="D193">
            <v>198.846</v>
          </cell>
        </row>
        <row r="194">
          <cell r="A194" t="str">
            <v>6862 ДОМАШНИЙ РЕЦЕПТ СО ШПИК. Коровино вар п/о  ОСТАНКИНО</v>
          </cell>
          <cell r="D194">
            <v>17.850999999999999</v>
          </cell>
        </row>
        <row r="195">
          <cell r="A195" t="str">
            <v>6865 ВЕТЧ.НЕЖНАЯ Коровино п/о  ОСТАНКИНО</v>
          </cell>
          <cell r="D195">
            <v>119.83199999999999</v>
          </cell>
        </row>
        <row r="196">
          <cell r="A196" t="str">
            <v>6870 С ГОВЯДИНОЙ СН сос п/о мгс 1*6  ОСТАНКИНО</v>
          </cell>
          <cell r="D196">
            <v>14.106</v>
          </cell>
        </row>
        <row r="197">
          <cell r="A197" t="str">
            <v>6903 СОЧНЫЕ ПМ сос п/о мгс 0.41кг_osu  ОСТАНКИНО</v>
          </cell>
          <cell r="D197">
            <v>9</v>
          </cell>
        </row>
        <row r="198">
          <cell r="A198" t="str">
            <v>6919 БЕКОН с/к с/н в/у 1/180 10шт.  ОСТАНКИНО</v>
          </cell>
          <cell r="D198">
            <v>67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117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232</v>
          </cell>
        </row>
        <row r="201">
          <cell r="A201" t="str">
            <v>БОНУС Z-ОСОБАЯ Коровино вар п/о (5324)  ОСТАНКИНО</v>
          </cell>
          <cell r="D201">
            <v>3.9430000000000001</v>
          </cell>
        </row>
        <row r="202">
          <cell r="A202" t="str">
            <v>БОНУС Z-ОСОБАЯ Коровино вар п/о 0.5кг_СНГ (6305)  ОСТАНКИНО</v>
          </cell>
          <cell r="D202">
            <v>13</v>
          </cell>
        </row>
        <row r="203">
          <cell r="A203" t="str">
            <v>БОНУС СОЧНЫЕ сос п/о мгс 0.41кг_UZ (6087)  ОСТАНКИНО</v>
          </cell>
          <cell r="D203">
            <v>30</v>
          </cell>
        </row>
        <row r="204">
          <cell r="A204" t="str">
            <v>БОНУС СОЧНЫЕ сос п/о мгс 1*6_UZ (6088)  ОСТАНКИНО</v>
          </cell>
          <cell r="D204">
            <v>134.26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294</v>
          </cell>
        </row>
        <row r="206">
          <cell r="A206" t="str">
            <v>БОНУС_Колбаса вареная Филейская ТМ Вязанка. ВЕС  ПОКОМ</v>
          </cell>
          <cell r="D206">
            <v>104.33499999999999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108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32.4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87</v>
          </cell>
        </row>
        <row r="210">
          <cell r="A210" t="str">
            <v>Бутербродная вареная 0,47 кг шт.  СПК</v>
          </cell>
          <cell r="D210">
            <v>33</v>
          </cell>
        </row>
        <row r="211">
          <cell r="A211" t="str">
            <v>Вацлавская п/к (черева) 390 гр.шт. термоус.пак  СПК</v>
          </cell>
          <cell r="D211">
            <v>74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98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1341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2019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172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13</v>
          </cell>
        </row>
        <row r="217">
          <cell r="A217" t="str">
            <v>Гуцульская с/к "КолбасГрад" 160 гр.шт. термоус. пак  СПК</v>
          </cell>
          <cell r="D217">
            <v>50</v>
          </cell>
        </row>
        <row r="218">
          <cell r="A218" t="str">
            <v>Дельгаро с/в "Эликатессе" 140 гр.шт.  СПК</v>
          </cell>
          <cell r="D218">
            <v>81</v>
          </cell>
        </row>
        <row r="219">
          <cell r="A219" t="str">
            <v>Деревенская рубленая вареная 350 гр.шт. термоус. пак.  СПК</v>
          </cell>
          <cell r="D219">
            <v>11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118</v>
          </cell>
        </row>
        <row r="221">
          <cell r="A221" t="str">
            <v>Докторская вареная в/с  СПК</v>
          </cell>
          <cell r="D221">
            <v>8.35</v>
          </cell>
        </row>
        <row r="222">
          <cell r="A222" t="str">
            <v>Докторская вареная в/с 0,47 кг шт.  СПК</v>
          </cell>
          <cell r="D222">
            <v>41</v>
          </cell>
        </row>
        <row r="223">
          <cell r="A223" t="str">
            <v>Докторская вареная термоус.пак. "Высокий вкус"  СПК</v>
          </cell>
          <cell r="D223">
            <v>39.814</v>
          </cell>
        </row>
        <row r="224">
          <cell r="A224" t="str">
            <v>Жар-боллы с курочкой и сыром, ВЕС ТМ Зареченские  ПОКОМ</v>
          </cell>
          <cell r="D224">
            <v>42</v>
          </cell>
        </row>
        <row r="225">
          <cell r="A225" t="str">
            <v>Жар-ладушки с мясом ТМ Зареченские ВЕС ПОКОМ</v>
          </cell>
          <cell r="D225">
            <v>120.7</v>
          </cell>
        </row>
        <row r="226">
          <cell r="A226" t="str">
            <v>Жар-ладушки с яблоком и грушей ТМ Зареченские ВЕС ПОКОМ</v>
          </cell>
          <cell r="D226">
            <v>7.4</v>
          </cell>
        </row>
        <row r="227">
          <cell r="A227" t="str">
            <v>ЖАР-мени ВЕС ТМ Зареченские  ПОКОМ</v>
          </cell>
          <cell r="D227">
            <v>11</v>
          </cell>
        </row>
        <row r="228">
          <cell r="A228" t="str">
            <v>Каша гречневая с говядиной "СПК" ж/б 0,340 кг.шт. термоус. пл. ЧМК  СПК</v>
          </cell>
          <cell r="D228">
            <v>2</v>
          </cell>
        </row>
        <row r="229">
          <cell r="A229" t="str">
            <v>Каша перловая с говядиной "СПК" ж/б 0,340 кг.шт. термоус. пл. ЧМК СПК</v>
          </cell>
          <cell r="D229">
            <v>2</v>
          </cell>
        </row>
        <row r="230">
          <cell r="A230" t="str">
            <v>Классическая вареная 400 гр.шт.  СПК</v>
          </cell>
          <cell r="D230">
            <v>1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490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477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81</v>
          </cell>
        </row>
        <row r="234">
          <cell r="A234" t="str">
            <v>Консервы говядина тушеная "СПК" ж/б 0,338 кг.шт. термоус. пл. ЧМК  СПК</v>
          </cell>
          <cell r="D234">
            <v>3</v>
          </cell>
        </row>
        <row r="235">
          <cell r="A235" t="str">
            <v>Коньячная с/к 0,10 кг.шт. нарезка (лоток с ср.зад.атм.) "Высокий вкус"  СПК</v>
          </cell>
          <cell r="D235">
            <v>70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109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545</v>
          </cell>
        </row>
        <row r="238">
          <cell r="A238" t="str">
            <v>Ла Фаворте с/в "Эликатессе" 140 гр.шт.  СПК</v>
          </cell>
          <cell r="D238">
            <v>136</v>
          </cell>
        </row>
        <row r="239">
          <cell r="A239" t="str">
            <v>Ливерная Печеночная "Просто выгодно" 0,3 кг.шт.  СПК</v>
          </cell>
          <cell r="D239">
            <v>62</v>
          </cell>
        </row>
        <row r="240">
          <cell r="A240" t="str">
            <v>Любительская вареная термоус.пак. "Высокий вкус"  СПК</v>
          </cell>
          <cell r="D240">
            <v>21.574000000000002</v>
          </cell>
        </row>
        <row r="241">
          <cell r="A241" t="str">
            <v>Мини-пицца с ветчиной и сыром 0,3кг ТМ Зареченские  ПОКОМ</v>
          </cell>
          <cell r="D241">
            <v>2</v>
          </cell>
        </row>
        <row r="242">
          <cell r="A242" t="str">
            <v>Мини-сосиски в тесте "Фрайпики" 3,7кг ВЕС, ТМ Зареченские  ПОКОМ</v>
          </cell>
          <cell r="D242">
            <v>22.2</v>
          </cell>
        </row>
        <row r="243">
          <cell r="A243" t="str">
            <v>Мини-чебуречки с мясом  0,3кг ТМ Зареченские  ПОКОМ</v>
          </cell>
          <cell r="D243">
            <v>1</v>
          </cell>
        </row>
        <row r="244">
          <cell r="A244" t="str">
            <v>Мусульманская вареная "Просто выгодно"  СПК</v>
          </cell>
          <cell r="D244">
            <v>6.1040000000000001</v>
          </cell>
        </row>
        <row r="245">
          <cell r="A245" t="str">
            <v>Мусульманская п/к "Просто выгодно" термофор.пак.  СПК</v>
          </cell>
          <cell r="D245">
            <v>0.50600000000000001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894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490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731</v>
          </cell>
        </row>
        <row r="249">
          <cell r="A249" t="str">
            <v>Наггетсы с куриным филе и сыром ТМ Вязанка 0,25 кг ПОКОМ</v>
          </cell>
          <cell r="D249">
            <v>156</v>
          </cell>
        </row>
        <row r="250">
          <cell r="A250" t="str">
            <v>Наггетсы Хрустящие 0,3кг ТМ Зареченские  ПОКОМ</v>
          </cell>
          <cell r="D250">
            <v>6</v>
          </cell>
        </row>
        <row r="251">
          <cell r="A251" t="str">
            <v>Наггетсы Хрустящие ТМ Зареченские. ВЕС ПОКОМ</v>
          </cell>
          <cell r="D251">
            <v>156</v>
          </cell>
        </row>
        <row r="252">
          <cell r="A252" t="str">
            <v>Новосибирская с/к 0,10 кг.шт. нарезка (лоток с ср.защ.атм.) "Высокий вкус"  СПК</v>
          </cell>
          <cell r="D252">
            <v>70</v>
          </cell>
        </row>
        <row r="253">
          <cell r="A253" t="str">
            <v>Оригинальная с перцем с/к  СПК</v>
          </cell>
          <cell r="D253">
            <v>142.339</v>
          </cell>
        </row>
        <row r="254">
          <cell r="A254" t="str">
            <v>Особая вареная  СПК</v>
          </cell>
          <cell r="D254">
            <v>2.4260000000000002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85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33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329</v>
          </cell>
        </row>
        <row r="258">
          <cell r="A258" t="str">
            <v>Пельмени Бигбули с мясом, Горячая штучка 0,43кг  ПОКОМ</v>
          </cell>
          <cell r="D258">
            <v>52</v>
          </cell>
        </row>
        <row r="259">
          <cell r="A259" t="str">
            <v>Пельмени Бигбули с мясом, Горячая штучка 0,9кг  ПОКОМ</v>
          </cell>
          <cell r="D259">
            <v>98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430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84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219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579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443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23.9</v>
          </cell>
        </row>
        <row r="266">
          <cell r="A266" t="str">
            <v>Пельмени Бульмени с говядиной и свининой Наваристые Горячая штучка ВЕС  ПОКОМ</v>
          </cell>
          <cell r="D266">
            <v>285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760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231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7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24</v>
          </cell>
        </row>
        <row r="271">
          <cell r="A271" t="str">
            <v>Пельмени Медвежьи ушки с фермерскими сливками 0,7кг  ПОКОМ</v>
          </cell>
          <cell r="D271">
            <v>21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33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15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318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39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135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115</v>
          </cell>
        </row>
        <row r="278">
          <cell r="A278" t="str">
            <v>Пельмени Сочные сфера 0,8 кг ТМ Стародворье  ПОКОМ</v>
          </cell>
          <cell r="D278">
            <v>5</v>
          </cell>
        </row>
        <row r="279">
          <cell r="A279" t="str">
            <v>Пипперони с/к "Эликатессе" 0,10 кг.шт.  СПК</v>
          </cell>
          <cell r="D279">
            <v>100</v>
          </cell>
        </row>
        <row r="280">
          <cell r="A280" t="str">
            <v>Пирожки с мясом 0,3кг ТМ Зареченские  ПОКОМ</v>
          </cell>
          <cell r="D280">
            <v>8</v>
          </cell>
        </row>
        <row r="281">
          <cell r="A281" t="str">
            <v>Покровская вареная 0,47 кг шт.  СПК</v>
          </cell>
          <cell r="D281">
            <v>5</v>
          </cell>
        </row>
        <row r="282">
          <cell r="A282" t="str">
            <v>Ричеза с/к 230 гр.шт.  СПК</v>
          </cell>
          <cell r="D282">
            <v>99</v>
          </cell>
        </row>
        <row r="283">
          <cell r="A283" t="str">
            <v>Сальчетти с/к 230 гр.шт.  СПК</v>
          </cell>
          <cell r="D283">
            <v>74</v>
          </cell>
        </row>
        <row r="284">
          <cell r="A284" t="str">
            <v>Салями Трюфель с/в "Эликатессе" 0,16 кг.шт.  СПК</v>
          </cell>
          <cell r="D284">
            <v>98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102.922</v>
          </cell>
        </row>
        <row r="286">
          <cell r="A286" t="str">
            <v>Сардельки "Необыкновенные" (в ср.защ.атм.)  СПК</v>
          </cell>
          <cell r="D286">
            <v>3.9220000000000002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33.408000000000001</v>
          </cell>
        </row>
        <row r="288">
          <cell r="A288" t="str">
            <v>Сардельки из свинины (черева) ( в ср.защ.атм) "Высокий вкус"  СПК</v>
          </cell>
          <cell r="D288">
            <v>1</v>
          </cell>
        </row>
        <row r="289">
          <cell r="A289" t="str">
            <v>Семейная с чесночком Экстра вареная  СПК</v>
          </cell>
          <cell r="D289">
            <v>26.324000000000002</v>
          </cell>
        </row>
        <row r="290">
          <cell r="A290" t="str">
            <v>Семейная с чесночком Экстра вареная 0,5 кг.шт.  СПК</v>
          </cell>
          <cell r="D290">
            <v>5</v>
          </cell>
        </row>
        <row r="291">
          <cell r="A291" t="str">
            <v>Сервелат Европейский в/к, в/с 0,38 кг.шт.термофор.пак  СПК</v>
          </cell>
          <cell r="D291">
            <v>4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41</v>
          </cell>
        </row>
        <row r="293">
          <cell r="A293" t="str">
            <v>Сервелат Финский в/к 0,38 кг.шт. термофор.пак.  СПК</v>
          </cell>
          <cell r="D293">
            <v>51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35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170</v>
          </cell>
        </row>
        <row r="296">
          <cell r="A296" t="str">
            <v>Сибирская особая с/к 0,235 кг шт.  СПК</v>
          </cell>
          <cell r="D296">
            <v>121</v>
          </cell>
        </row>
        <row r="297">
          <cell r="A297" t="str">
            <v>Славянская п/к 0,38 кг шт.термофор.пак.  СПК</v>
          </cell>
          <cell r="D297">
            <v>4</v>
          </cell>
        </row>
        <row r="298">
          <cell r="A298" t="str">
            <v>Смаколадьи с яблоком и грушей ТМ Зареченские,0,9 кг ПОКОМ</v>
          </cell>
          <cell r="D298">
            <v>1</v>
          </cell>
        </row>
        <row r="299">
          <cell r="A299" t="str">
            <v>Сосиски "Баварские" 0,36 кг.шт. вак.упак.  СПК</v>
          </cell>
          <cell r="D299">
            <v>5</v>
          </cell>
        </row>
        <row r="300">
          <cell r="A300" t="str">
            <v>Сосиски "Молочные" 0,36 кг.шт. вак.упак.  СПК</v>
          </cell>
          <cell r="D300">
            <v>9</v>
          </cell>
        </row>
        <row r="301">
          <cell r="A301" t="str">
            <v>Сосиски Мусульманские "Просто выгодно" (в ср.защ.атм.)  СПК</v>
          </cell>
          <cell r="D301">
            <v>8.3469999999999995</v>
          </cell>
        </row>
        <row r="302">
          <cell r="A302" t="str">
            <v>Сосиски Хот-дог ВЕС (лоток с ср.защ.атм.)   СПК</v>
          </cell>
          <cell r="D302">
            <v>10.035</v>
          </cell>
        </row>
        <row r="303">
          <cell r="A303" t="str">
            <v>Сосисоны в темпуре ВЕС  ПОКОМ</v>
          </cell>
          <cell r="D303">
            <v>3.6</v>
          </cell>
        </row>
        <row r="304">
          <cell r="A304" t="str">
            <v>Сочный мегачебурек ТМ Зареченские ВЕС ПОКОМ</v>
          </cell>
          <cell r="D304">
            <v>33.6</v>
          </cell>
        </row>
        <row r="305">
          <cell r="A305" t="str">
            <v>Торо Неро с/в "Эликатессе" 140 гр.шт.  СПК</v>
          </cell>
          <cell r="D305">
            <v>25</v>
          </cell>
        </row>
        <row r="306">
          <cell r="A306" t="str">
            <v>Уши свиные копченые к пиву 0,15кг нар. д/ф шт.  СПК</v>
          </cell>
          <cell r="D306">
            <v>1</v>
          </cell>
        </row>
        <row r="307">
          <cell r="A307" t="str">
            <v>Фестивальная пора с/к 100 гр.шт.нар. (лоток с ср.защ.атм.)  СПК</v>
          </cell>
          <cell r="D307">
            <v>160</v>
          </cell>
        </row>
        <row r="308">
          <cell r="A308" t="str">
            <v>Фестивальная пора с/к 235 гр.шт.  СПК</v>
          </cell>
          <cell r="D308">
            <v>238</v>
          </cell>
        </row>
        <row r="309">
          <cell r="A309" t="str">
            <v>Фестивальная пора с/к термоус.пак  СПК</v>
          </cell>
          <cell r="D309">
            <v>10.484999999999999</v>
          </cell>
        </row>
        <row r="310">
          <cell r="A310" t="str">
            <v>Фрай-пицца с ветчиной и грибами 3,0 кг ТМ Зареченские ТС Зареченские продукты. ВЕС ПОКОМ</v>
          </cell>
          <cell r="D310">
            <v>3</v>
          </cell>
        </row>
        <row r="311">
          <cell r="A311" t="str">
            <v>Фуэт с/в "Эликатессе" 160 гр.шт.  СПК</v>
          </cell>
          <cell r="D311">
            <v>63</v>
          </cell>
        </row>
        <row r="312">
          <cell r="A312" t="str">
            <v>Хинкали Классические ТМ Зареченские ВЕС ПОКОМ</v>
          </cell>
          <cell r="D312">
            <v>10</v>
          </cell>
        </row>
        <row r="313">
          <cell r="A313" t="str">
            <v>Хотстеры ТМ Горячая штучка ТС Хотстеры 0,25 кг зам  ПОКОМ</v>
          </cell>
          <cell r="D313">
            <v>2506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146</v>
          </cell>
        </row>
        <row r="315">
          <cell r="A315" t="str">
            <v>Хрустящие крылышки ТМ Горячая штучка 0,3 кг зам  ПОКОМ</v>
          </cell>
          <cell r="D315">
            <v>98</v>
          </cell>
        </row>
        <row r="316">
          <cell r="A316" t="str">
            <v>Хрустящие крылышки ТМ Зареченские ТС Зареченские продукты. ВЕС ПОКОМ</v>
          </cell>
          <cell r="D316">
            <v>5.4</v>
          </cell>
        </row>
        <row r="317">
          <cell r="A317" t="str">
            <v>Чебупай сочное яблоко ТМ Горячая штучка 0,2 кг зам.  ПОКОМ</v>
          </cell>
          <cell r="D317">
            <v>50</v>
          </cell>
        </row>
        <row r="318">
          <cell r="A318" t="str">
            <v>Чебупай спелая вишня ТМ Горячая штучка 0,2 кг зам.  ПОКОМ</v>
          </cell>
          <cell r="D318">
            <v>103</v>
          </cell>
        </row>
        <row r="319">
          <cell r="A319" t="str">
            <v>Чебупели Курочка гриль ТМ Горячая штучка, 0,3 кг зам  ПОКОМ</v>
          </cell>
          <cell r="D319">
            <v>61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2745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831</v>
          </cell>
        </row>
        <row r="322">
          <cell r="A322" t="str">
            <v>Чебуреки Мясные вес 2,7 кг ТМ Зареченские ВЕС ПОКОМ</v>
          </cell>
          <cell r="D322">
            <v>8.1</v>
          </cell>
        </row>
        <row r="323">
          <cell r="A323" t="str">
            <v>Чебуреки сочные ВЕС ТМ Зареченские  ПОКОМ</v>
          </cell>
          <cell r="D323">
            <v>125</v>
          </cell>
        </row>
        <row r="324">
          <cell r="A324" t="str">
            <v>Шпикачки Русские (черева) (в ср.защ.атм.) "Высокий вкус"  СПК</v>
          </cell>
          <cell r="D324">
            <v>45.302999999999997</v>
          </cell>
        </row>
        <row r="325">
          <cell r="A325" t="str">
            <v>Эликапреза с/в "Эликатессе" 0,10 кг.шт. нарезка (лоток с ср.защ.атм.)  СПК</v>
          </cell>
          <cell r="D325">
            <v>88</v>
          </cell>
        </row>
        <row r="326">
          <cell r="A326" t="str">
            <v>Юбилейная с/к 0,10 кг.шт. нарезка (лоток с ср.защ.атм.)  СПК</v>
          </cell>
          <cell r="D326">
            <v>16</v>
          </cell>
        </row>
        <row r="327">
          <cell r="A327" t="str">
            <v>Юбилейная с/к 0,235 кг.шт.  СПК</v>
          </cell>
          <cell r="D327">
            <v>348</v>
          </cell>
        </row>
        <row r="328">
          <cell r="A328" t="str">
            <v>Итого</v>
          </cell>
          <cell r="D328">
            <v>79272.385999999999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4" sqref="AJ4"/>
    </sheetView>
  </sheetViews>
  <sheetFormatPr defaultColWidth="10.5" defaultRowHeight="11.45" customHeight="1" outlineLevelRow="1" x14ac:dyDescent="0.2"/>
  <cols>
    <col min="1" max="1" width="50.83203125" style="1" customWidth="1"/>
    <col min="2" max="2" width="4.6640625" style="1" customWidth="1"/>
    <col min="3" max="4" width="7.1640625" style="1" customWidth="1"/>
    <col min="5" max="5" width="7.6640625" style="1" customWidth="1"/>
    <col min="6" max="6" width="7.1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7" width="1.1640625" style="5" customWidth="1"/>
    <col min="18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7.1640625" style="5" customWidth="1"/>
    <col min="32" max="32" width="4.6640625" style="5" bestFit="1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116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M5" s="15" t="s">
        <v>110</v>
      </c>
      <c r="N5" s="15" t="s">
        <v>111</v>
      </c>
      <c r="T5" s="15" t="s">
        <v>112</v>
      </c>
      <c r="Y5" s="15" t="s">
        <v>113</v>
      </c>
      <c r="Z5" s="15" t="s">
        <v>114</v>
      </c>
      <c r="AA5" s="15" t="s">
        <v>115</v>
      </c>
      <c r="AB5" s="15" t="s">
        <v>108</v>
      </c>
    </row>
    <row r="6" spans="1:34" ht="11.1" customHeight="1" x14ac:dyDescent="0.2">
      <c r="A6" s="6"/>
      <c r="B6" s="6"/>
      <c r="C6" s="3"/>
      <c r="D6" s="3"/>
      <c r="E6" s="9">
        <f>SUM(E7:E104)</f>
        <v>108618.149</v>
      </c>
      <c r="F6" s="9">
        <f>SUM(F7:F104)</f>
        <v>72394.759000000005</v>
      </c>
      <c r="I6" s="9">
        <f>SUM(I7:I104)</f>
        <v>105521.26300000001</v>
      </c>
      <c r="J6" s="9">
        <f t="shared" ref="J6:T6" si="0">SUM(J7:J104)</f>
        <v>3096.886</v>
      </c>
      <c r="K6" s="9">
        <f t="shared" si="0"/>
        <v>7608</v>
      </c>
      <c r="L6" s="9">
        <f t="shared" si="0"/>
        <v>22660</v>
      </c>
      <c r="M6" s="9">
        <f t="shared" si="0"/>
        <v>10865</v>
      </c>
      <c r="N6" s="9">
        <f t="shared" si="0"/>
        <v>26710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21723.629799999992</v>
      </c>
      <c r="T6" s="9">
        <f t="shared" si="0"/>
        <v>10490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19977.785399999997</v>
      </c>
      <c r="Z6" s="9">
        <f t="shared" ref="Z6" si="4">SUM(Z7:Z104)</f>
        <v>21482.505000000001</v>
      </c>
      <c r="AA6" s="9">
        <f t="shared" ref="AA6" si="5">SUM(AA7:AA104)</f>
        <v>22176.193199999994</v>
      </c>
      <c r="AB6" s="9">
        <f t="shared" ref="AB6" si="6">SUM(AB7:AB104)</f>
        <v>27801.107</v>
      </c>
      <c r="AE6" s="9">
        <f t="shared" ref="AE6" si="7">SUM(AE7:AE104)</f>
        <v>4103.5</v>
      </c>
      <c r="AF6" s="9">
        <f t="shared" ref="AF6" si="8">SUM(AF7:AF104)</f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269</v>
      </c>
      <c r="D7" s="8">
        <v>597</v>
      </c>
      <c r="E7" s="8">
        <v>471</v>
      </c>
      <c r="F7" s="8">
        <v>358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529</v>
      </c>
      <c r="J7" s="14">
        <f>E7-I7</f>
        <v>-58</v>
      </c>
      <c r="K7" s="14">
        <f>VLOOKUP(A:A,[1]TDSheet!$A:$M,13,0)</f>
        <v>0</v>
      </c>
      <c r="L7" s="14">
        <f>VLOOKUP(A:A,[1]TDSheet!$A:$R,18,0)</f>
        <v>200</v>
      </c>
      <c r="M7" s="14">
        <f>VLOOKUP(A:A,[1]TDSheet!$A:$Q,17,0)</f>
        <v>40</v>
      </c>
      <c r="N7" s="14">
        <f>VLOOKUP(A:A,[1]TDSheet!$A:$T,20,0)</f>
        <v>120</v>
      </c>
      <c r="O7" s="14"/>
      <c r="P7" s="14"/>
      <c r="Q7" s="14"/>
      <c r="R7" s="14"/>
      <c r="S7" s="14">
        <f>E7/5</f>
        <v>94.2</v>
      </c>
      <c r="T7" s="16"/>
      <c r="U7" s="17">
        <f>(F7+K7+L7+M7+N7+R7+T7)/S7</f>
        <v>7.6220806794055198</v>
      </c>
      <c r="V7" s="14">
        <f>F7/S7</f>
        <v>3.8004246284501062</v>
      </c>
      <c r="W7" s="14"/>
      <c r="X7" s="14"/>
      <c r="Y7" s="14">
        <f>VLOOKUP(A:A,[1]TDSheet!$A:$Z,26,0)</f>
        <v>91.2</v>
      </c>
      <c r="Z7" s="14">
        <f>VLOOKUP(A:A,[1]TDSheet!$A:$AA,27,0)</f>
        <v>98.6</v>
      </c>
      <c r="AA7" s="14">
        <f>VLOOKUP(A:A,[1]TDSheet!$A:$S,19,0)</f>
        <v>98.4</v>
      </c>
      <c r="AB7" s="14">
        <f>VLOOKUP(A:A,[3]TDSheet!$A:$D,4,0)</f>
        <v>110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1339.5550000000001</v>
      </c>
      <c r="D8" s="8">
        <v>3573.2359999999999</v>
      </c>
      <c r="E8" s="8">
        <v>2903.2849999999999</v>
      </c>
      <c r="F8" s="8">
        <v>1010.28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2875.2</v>
      </c>
      <c r="J8" s="14">
        <f t="shared" ref="J8:J71" si="9">E8-I8</f>
        <v>28.085000000000036</v>
      </c>
      <c r="K8" s="14">
        <f>VLOOKUP(A:A,[1]TDSheet!$A:$M,13,0)</f>
        <v>1200</v>
      </c>
      <c r="L8" s="14">
        <f>VLOOKUP(A:A,[1]TDSheet!$A:$R,18,0)</f>
        <v>700</v>
      </c>
      <c r="M8" s="14">
        <f>VLOOKUP(A:A,[1]TDSheet!$A:$Q,17,0)</f>
        <v>300</v>
      </c>
      <c r="N8" s="14">
        <f>VLOOKUP(A:A,[1]TDSheet!$A:$T,20,0)</f>
        <v>850</v>
      </c>
      <c r="O8" s="14"/>
      <c r="P8" s="14"/>
      <c r="Q8" s="14"/>
      <c r="R8" s="14"/>
      <c r="S8" s="14">
        <f t="shared" ref="S8:S71" si="10">E8/5</f>
        <v>580.65699999999993</v>
      </c>
      <c r="T8" s="16"/>
      <c r="U8" s="17">
        <f t="shared" ref="U8:U71" si="11">(F8+K8+L8+M8+N8+R8+T8)/S8</f>
        <v>6.9925618738773494</v>
      </c>
      <c r="V8" s="14">
        <f t="shared" ref="V8:V71" si="12">F8/S8</f>
        <v>1.7398911922184699</v>
      </c>
      <c r="W8" s="14"/>
      <c r="X8" s="14"/>
      <c r="Y8" s="14">
        <f>VLOOKUP(A:A,[1]TDSheet!$A:$Z,26,0)</f>
        <v>449.64080000000001</v>
      </c>
      <c r="Z8" s="14">
        <f>VLOOKUP(A:A,[1]TDSheet!$A:$AA,27,0)</f>
        <v>442.84059999999999</v>
      </c>
      <c r="AA8" s="14">
        <f>VLOOKUP(A:A,[1]TDSheet!$A:$S,19,0)</f>
        <v>614.53239999999994</v>
      </c>
      <c r="AB8" s="14">
        <f>VLOOKUP(A:A,[3]TDSheet!$A:$D,4,0)</f>
        <v>479.08699999999999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T8*G8</f>
        <v>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1683.6969999999999</v>
      </c>
      <c r="D9" s="8">
        <v>2999.663</v>
      </c>
      <c r="E9" s="8">
        <v>2433.308</v>
      </c>
      <c r="F9" s="8">
        <v>2189.8470000000002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2438.35</v>
      </c>
      <c r="J9" s="14">
        <f t="shared" si="9"/>
        <v>-5.0419999999999163</v>
      </c>
      <c r="K9" s="14">
        <f>VLOOKUP(A:A,[1]TDSheet!$A:$M,13,0)</f>
        <v>0</v>
      </c>
      <c r="L9" s="14">
        <f>VLOOKUP(A:A,[1]TDSheet!$A:$R,18,0)</f>
        <v>400</v>
      </c>
      <c r="M9" s="14">
        <f>VLOOKUP(A:A,[1]TDSheet!$A:$Q,17,0)</f>
        <v>200</v>
      </c>
      <c r="N9" s="14">
        <f>VLOOKUP(A:A,[1]TDSheet!$A:$T,20,0)</f>
        <v>700</v>
      </c>
      <c r="O9" s="14"/>
      <c r="P9" s="14"/>
      <c r="Q9" s="14"/>
      <c r="R9" s="14"/>
      <c r="S9" s="14">
        <f t="shared" si="10"/>
        <v>486.66160000000002</v>
      </c>
      <c r="T9" s="16"/>
      <c r="U9" s="17">
        <f t="shared" si="11"/>
        <v>7.1709931500656721</v>
      </c>
      <c r="V9" s="14">
        <f t="shared" si="12"/>
        <v>4.4997324629681081</v>
      </c>
      <c r="W9" s="14"/>
      <c r="X9" s="14"/>
      <c r="Y9" s="14">
        <f>VLOOKUP(A:A,[1]TDSheet!$A:$Z,26,0)</f>
        <v>482.03540000000004</v>
      </c>
      <c r="Z9" s="14">
        <f>VLOOKUP(A:A,[1]TDSheet!$A:$AA,27,0)</f>
        <v>496.65959999999995</v>
      </c>
      <c r="AA9" s="14">
        <f>VLOOKUP(A:A,[1]TDSheet!$A:$S,19,0)</f>
        <v>525.77340000000004</v>
      </c>
      <c r="AB9" s="14">
        <f>VLOOKUP(A:A,[3]TDSheet!$A:$D,4,0)</f>
        <v>507.09199999999998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34.481999999999999</v>
      </c>
      <c r="D10" s="8">
        <v>225.298</v>
      </c>
      <c r="E10" s="8">
        <v>49.673999999999999</v>
      </c>
      <c r="F10" s="8">
        <v>196.65700000000001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49.2</v>
      </c>
      <c r="J10" s="14">
        <f t="shared" si="9"/>
        <v>0.47399999999999665</v>
      </c>
      <c r="K10" s="14">
        <f>VLOOKUP(A:A,[1]TDSheet!$A:$M,13,0)</f>
        <v>0</v>
      </c>
      <c r="L10" s="14">
        <f>VLOOKUP(A:A,[1]TDSheet!$A:$R,18,0)</f>
        <v>0</v>
      </c>
      <c r="M10" s="14">
        <f>VLOOKUP(A:A,[1]TDSheet!$A:$Q,17,0)</f>
        <v>0</v>
      </c>
      <c r="N10" s="14">
        <f>VLOOKUP(A:A,[1]TDSheet!$A:$T,20,0)</f>
        <v>0</v>
      </c>
      <c r="O10" s="14"/>
      <c r="P10" s="14"/>
      <c r="Q10" s="14"/>
      <c r="R10" s="14"/>
      <c r="S10" s="14">
        <f t="shared" si="10"/>
        <v>9.9347999999999992</v>
      </c>
      <c r="T10" s="16"/>
      <c r="U10" s="17">
        <f t="shared" si="11"/>
        <v>19.794761847244033</v>
      </c>
      <c r="V10" s="14">
        <f t="shared" si="12"/>
        <v>19.794761847244033</v>
      </c>
      <c r="W10" s="14"/>
      <c r="X10" s="14"/>
      <c r="Y10" s="14">
        <f>VLOOKUP(A:A,[1]TDSheet!$A:$Z,26,0)</f>
        <v>15.709399999999999</v>
      </c>
      <c r="Z10" s="14">
        <f>VLOOKUP(A:A,[1]TDSheet!$A:$AA,27,0)</f>
        <v>16.143000000000001</v>
      </c>
      <c r="AA10" s="14">
        <f>VLOOKUP(A:A,[1]TDSheet!$A:$S,19,0)</f>
        <v>16.765999999999998</v>
      </c>
      <c r="AB10" s="14">
        <f>VLOOKUP(A:A,[3]TDSheet!$A:$D,4,0)</f>
        <v>17.11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/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118.648</v>
      </c>
      <c r="D11" s="8">
        <v>120.342</v>
      </c>
      <c r="E11" s="8">
        <v>160.792</v>
      </c>
      <c r="F11" s="8">
        <v>72.891999999999996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164.15</v>
      </c>
      <c r="J11" s="14">
        <f t="shared" si="9"/>
        <v>-3.3580000000000041</v>
      </c>
      <c r="K11" s="14">
        <f>VLOOKUP(A:A,[1]TDSheet!$A:$M,13,0)</f>
        <v>0</v>
      </c>
      <c r="L11" s="14">
        <f>VLOOKUP(A:A,[1]TDSheet!$A:$R,18,0)</f>
        <v>50</v>
      </c>
      <c r="M11" s="14">
        <f>VLOOKUP(A:A,[1]TDSheet!$A:$Q,17,0)</f>
        <v>20</v>
      </c>
      <c r="N11" s="14">
        <f>VLOOKUP(A:A,[1]TDSheet!$A:$T,20,0)</f>
        <v>30</v>
      </c>
      <c r="O11" s="14"/>
      <c r="P11" s="14"/>
      <c r="Q11" s="14"/>
      <c r="R11" s="14"/>
      <c r="S11" s="14">
        <f t="shared" si="10"/>
        <v>32.1584</v>
      </c>
      <c r="T11" s="16">
        <v>40</v>
      </c>
      <c r="U11" s="17">
        <f t="shared" si="11"/>
        <v>6.6201054778844712</v>
      </c>
      <c r="V11" s="14">
        <f t="shared" si="12"/>
        <v>2.2666550574655453</v>
      </c>
      <c r="W11" s="14"/>
      <c r="X11" s="14"/>
      <c r="Y11" s="14">
        <f>VLOOKUP(A:A,[1]TDSheet!$A:$Z,26,0)</f>
        <v>31.294999999999998</v>
      </c>
      <c r="Z11" s="14">
        <f>VLOOKUP(A:A,[1]TDSheet!$A:$AA,27,0)</f>
        <v>30.644799999999996</v>
      </c>
      <c r="AA11" s="14">
        <f>VLOOKUP(A:A,[1]TDSheet!$A:$S,19,0)</f>
        <v>28.077999999999996</v>
      </c>
      <c r="AB11" s="14">
        <f>VLOOKUP(A:A,[3]TDSheet!$A:$D,4,0)</f>
        <v>43.076999999999998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40</v>
      </c>
      <c r="AF11" s="14"/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516.22299999999996</v>
      </c>
      <c r="D12" s="8">
        <v>692.673</v>
      </c>
      <c r="E12" s="8">
        <v>716.28300000000002</v>
      </c>
      <c r="F12" s="8">
        <v>448.84300000000002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715.9</v>
      </c>
      <c r="J12" s="14">
        <f t="shared" si="9"/>
        <v>0.3830000000000382</v>
      </c>
      <c r="K12" s="14">
        <f>VLOOKUP(A:A,[1]TDSheet!$A:$M,13,0)</f>
        <v>0</v>
      </c>
      <c r="L12" s="14">
        <f>VLOOKUP(A:A,[1]TDSheet!$A:$R,18,0)</f>
        <v>300</v>
      </c>
      <c r="M12" s="14">
        <f>VLOOKUP(A:A,[1]TDSheet!$A:$Q,17,0)</f>
        <v>90</v>
      </c>
      <c r="N12" s="14">
        <f>VLOOKUP(A:A,[1]TDSheet!$A:$T,20,0)</f>
        <v>180</v>
      </c>
      <c r="O12" s="14"/>
      <c r="P12" s="14"/>
      <c r="Q12" s="14"/>
      <c r="R12" s="14"/>
      <c r="S12" s="14">
        <f t="shared" si="10"/>
        <v>143.25659999999999</v>
      </c>
      <c r="T12" s="16"/>
      <c r="U12" s="17">
        <f t="shared" si="11"/>
        <v>7.1120143853756135</v>
      </c>
      <c r="V12" s="14">
        <f t="shared" si="12"/>
        <v>3.1331401136143118</v>
      </c>
      <c r="W12" s="14"/>
      <c r="X12" s="14"/>
      <c r="Y12" s="14">
        <f>VLOOKUP(A:A,[1]TDSheet!$A:$Z,26,0)</f>
        <v>138.4452</v>
      </c>
      <c r="Z12" s="14">
        <f>VLOOKUP(A:A,[1]TDSheet!$A:$AA,27,0)</f>
        <v>136.48840000000001</v>
      </c>
      <c r="AA12" s="14">
        <f>VLOOKUP(A:A,[1]TDSheet!$A:$S,19,0)</f>
        <v>153.00659999999999</v>
      </c>
      <c r="AB12" s="14">
        <f>VLOOKUP(A:A,[3]TDSheet!$A:$D,4,0)</f>
        <v>217.11099999999999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339</v>
      </c>
      <c r="D13" s="8">
        <v>687</v>
      </c>
      <c r="E13" s="8">
        <v>563</v>
      </c>
      <c r="F13" s="8">
        <v>459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577</v>
      </c>
      <c r="J13" s="14">
        <f t="shared" si="9"/>
        <v>-14</v>
      </c>
      <c r="K13" s="14">
        <f>VLOOKUP(A:A,[1]TDSheet!$A:$M,13,0)</f>
        <v>200</v>
      </c>
      <c r="L13" s="14">
        <f>VLOOKUP(A:A,[1]TDSheet!$A:$R,18,0)</f>
        <v>0</v>
      </c>
      <c r="M13" s="14">
        <f>VLOOKUP(A:A,[1]TDSheet!$A:$Q,17,0)</f>
        <v>40</v>
      </c>
      <c r="N13" s="14">
        <f>VLOOKUP(A:A,[1]TDSheet!$A:$T,20,0)</f>
        <v>160</v>
      </c>
      <c r="O13" s="14"/>
      <c r="P13" s="14"/>
      <c r="Q13" s="14"/>
      <c r="R13" s="14"/>
      <c r="S13" s="14">
        <f t="shared" si="10"/>
        <v>112.6</v>
      </c>
      <c r="T13" s="16"/>
      <c r="U13" s="17">
        <f t="shared" si="11"/>
        <v>7.6287744227353471</v>
      </c>
      <c r="V13" s="14">
        <f t="shared" si="12"/>
        <v>4.0763765541740673</v>
      </c>
      <c r="W13" s="14"/>
      <c r="X13" s="14"/>
      <c r="Y13" s="14">
        <f>VLOOKUP(A:A,[1]TDSheet!$A:$Z,26,0)</f>
        <v>107</v>
      </c>
      <c r="Z13" s="14">
        <f>VLOOKUP(A:A,[1]TDSheet!$A:$AA,27,0)</f>
        <v>121</v>
      </c>
      <c r="AA13" s="14">
        <f>VLOOKUP(A:A,[1]TDSheet!$A:$S,19,0)</f>
        <v>122.6</v>
      </c>
      <c r="AB13" s="14">
        <f>VLOOKUP(A:A,[3]TDSheet!$A:$D,4,0)</f>
        <v>127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/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43.246000000000002</v>
      </c>
      <c r="D14" s="8">
        <v>113.99</v>
      </c>
      <c r="E14" s="8">
        <v>95.840999999999994</v>
      </c>
      <c r="F14" s="8">
        <v>61.395000000000003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94.5</v>
      </c>
      <c r="J14" s="14">
        <f t="shared" si="9"/>
        <v>1.340999999999994</v>
      </c>
      <c r="K14" s="14">
        <f>VLOOKUP(A:A,[1]TDSheet!$A:$M,13,0)</f>
        <v>0</v>
      </c>
      <c r="L14" s="14">
        <f>VLOOKUP(A:A,[1]TDSheet!$A:$R,18,0)</f>
        <v>20</v>
      </c>
      <c r="M14" s="14">
        <f>VLOOKUP(A:A,[1]TDSheet!$A:$Q,17,0)</f>
        <v>10</v>
      </c>
      <c r="N14" s="14">
        <f>VLOOKUP(A:A,[1]TDSheet!$A:$T,20,0)</f>
        <v>30</v>
      </c>
      <c r="O14" s="14"/>
      <c r="P14" s="14"/>
      <c r="Q14" s="14"/>
      <c r="R14" s="14"/>
      <c r="S14" s="14">
        <f t="shared" si="10"/>
        <v>19.168199999999999</v>
      </c>
      <c r="T14" s="16">
        <v>10</v>
      </c>
      <c r="U14" s="17">
        <f t="shared" si="11"/>
        <v>6.8548429169144738</v>
      </c>
      <c r="V14" s="14">
        <f t="shared" si="12"/>
        <v>3.2029611544119954</v>
      </c>
      <c r="W14" s="14"/>
      <c r="X14" s="14"/>
      <c r="Y14" s="14">
        <f>VLOOKUP(A:A,[1]TDSheet!$A:$Z,26,0)</f>
        <v>16.540600000000001</v>
      </c>
      <c r="Z14" s="14">
        <f>VLOOKUP(A:A,[1]TDSheet!$A:$AA,27,0)</f>
        <v>18.904400000000003</v>
      </c>
      <c r="AA14" s="14">
        <f>VLOOKUP(A:A,[1]TDSheet!$A:$S,19,0)</f>
        <v>20.9878</v>
      </c>
      <c r="AB14" s="14">
        <f>VLOOKUP(A:A,[3]TDSheet!$A:$D,4,0)</f>
        <v>40.598999999999997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10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407.10599999999999</v>
      </c>
      <c r="D15" s="8">
        <v>573.34500000000003</v>
      </c>
      <c r="E15" s="8">
        <v>493.69099999999997</v>
      </c>
      <c r="F15" s="8">
        <v>467.255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513.6</v>
      </c>
      <c r="J15" s="14">
        <f t="shared" si="9"/>
        <v>-19.909000000000049</v>
      </c>
      <c r="K15" s="14">
        <f>VLOOKUP(A:A,[1]TDSheet!$A:$M,13,0)</f>
        <v>0</v>
      </c>
      <c r="L15" s="14">
        <f>VLOOKUP(A:A,[1]TDSheet!$A:$R,18,0)</f>
        <v>50</v>
      </c>
      <c r="M15" s="14">
        <f>VLOOKUP(A:A,[1]TDSheet!$A:$Q,17,0)</f>
        <v>0</v>
      </c>
      <c r="N15" s="14">
        <f>VLOOKUP(A:A,[1]TDSheet!$A:$T,20,0)</f>
        <v>120</v>
      </c>
      <c r="O15" s="14"/>
      <c r="P15" s="14"/>
      <c r="Q15" s="14"/>
      <c r="R15" s="14"/>
      <c r="S15" s="14">
        <f t="shared" si="10"/>
        <v>98.738199999999992</v>
      </c>
      <c r="T15" s="16">
        <v>60</v>
      </c>
      <c r="U15" s="17">
        <f t="shared" si="11"/>
        <v>7.061653949535236</v>
      </c>
      <c r="V15" s="14">
        <f t="shared" si="12"/>
        <v>4.7322616778511257</v>
      </c>
      <c r="W15" s="14"/>
      <c r="X15" s="14"/>
      <c r="Y15" s="14">
        <f>VLOOKUP(A:A,[1]TDSheet!$A:$Z,26,0)</f>
        <v>89.531599999999997</v>
      </c>
      <c r="Z15" s="14">
        <f>VLOOKUP(A:A,[1]TDSheet!$A:$AA,27,0)</f>
        <v>106.06780000000001</v>
      </c>
      <c r="AA15" s="14">
        <f>VLOOKUP(A:A,[1]TDSheet!$A:$S,19,0)</f>
        <v>99.86</v>
      </c>
      <c r="AB15" s="14">
        <f>VLOOKUP(A:A,[3]TDSheet!$A:$D,4,0)</f>
        <v>156.65799999999999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60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798</v>
      </c>
      <c r="D16" s="8">
        <v>1235</v>
      </c>
      <c r="E16" s="8">
        <v>1187</v>
      </c>
      <c r="F16" s="8">
        <v>820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1215</v>
      </c>
      <c r="J16" s="14">
        <f t="shared" si="9"/>
        <v>-28</v>
      </c>
      <c r="K16" s="14">
        <f>VLOOKUP(A:A,[1]TDSheet!$A:$M,13,0)</f>
        <v>200</v>
      </c>
      <c r="L16" s="14">
        <f>VLOOKUP(A:A,[1]TDSheet!$A:$R,18,0)</f>
        <v>120</v>
      </c>
      <c r="M16" s="14">
        <f>VLOOKUP(A:A,[1]TDSheet!$A:$Q,17,0)</f>
        <v>120</v>
      </c>
      <c r="N16" s="14">
        <f>VLOOKUP(A:A,[1]TDSheet!$A:$T,20,0)</f>
        <v>280</v>
      </c>
      <c r="O16" s="14"/>
      <c r="P16" s="14"/>
      <c r="Q16" s="14"/>
      <c r="R16" s="14"/>
      <c r="S16" s="14">
        <f t="shared" si="10"/>
        <v>237.4</v>
      </c>
      <c r="T16" s="16">
        <v>120</v>
      </c>
      <c r="U16" s="17">
        <f t="shared" si="11"/>
        <v>6.9924178601516429</v>
      </c>
      <c r="V16" s="14">
        <f t="shared" si="12"/>
        <v>3.4540859309182812</v>
      </c>
      <c r="W16" s="14"/>
      <c r="X16" s="14"/>
      <c r="Y16" s="14">
        <f>VLOOKUP(A:A,[1]TDSheet!$A:$Z,26,0)</f>
        <v>263.2</v>
      </c>
      <c r="Z16" s="14">
        <f>VLOOKUP(A:A,[1]TDSheet!$A:$AA,27,0)</f>
        <v>220</v>
      </c>
      <c r="AA16" s="14">
        <f>VLOOKUP(A:A,[1]TDSheet!$A:$S,19,0)</f>
        <v>245.4</v>
      </c>
      <c r="AB16" s="14">
        <f>VLOOKUP(A:A,[3]TDSheet!$A:$D,4,0)</f>
        <v>366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30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501.93599999999998</v>
      </c>
      <c r="D17" s="8">
        <v>1988.0909999999999</v>
      </c>
      <c r="E17" s="8">
        <v>1178.5730000000001</v>
      </c>
      <c r="F17" s="8">
        <v>1289.8879999999999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1159.443</v>
      </c>
      <c r="J17" s="14">
        <f t="shared" si="9"/>
        <v>19.130000000000109</v>
      </c>
      <c r="K17" s="14">
        <f>VLOOKUP(A:A,[1]TDSheet!$A:$M,13,0)</f>
        <v>0</v>
      </c>
      <c r="L17" s="14">
        <f>VLOOKUP(A:A,[1]TDSheet!$A:$R,18,0)</f>
        <v>300</v>
      </c>
      <c r="M17" s="14">
        <f>VLOOKUP(A:A,[1]TDSheet!$A:$Q,17,0)</f>
        <v>150</v>
      </c>
      <c r="N17" s="14">
        <f>VLOOKUP(A:A,[1]TDSheet!$A:$T,20,0)</f>
        <v>380</v>
      </c>
      <c r="O17" s="14"/>
      <c r="P17" s="14"/>
      <c r="Q17" s="14"/>
      <c r="R17" s="14"/>
      <c r="S17" s="14">
        <f t="shared" si="10"/>
        <v>235.71460000000002</v>
      </c>
      <c r="T17" s="16"/>
      <c r="U17" s="17">
        <f t="shared" si="11"/>
        <v>8.993452251154574</v>
      </c>
      <c r="V17" s="14">
        <f t="shared" si="12"/>
        <v>5.4722448248856876</v>
      </c>
      <c r="W17" s="14"/>
      <c r="X17" s="14"/>
      <c r="Y17" s="14">
        <f>VLOOKUP(A:A,[1]TDSheet!$A:$Z,26,0)</f>
        <v>224.78980000000001</v>
      </c>
      <c r="Z17" s="14">
        <f>VLOOKUP(A:A,[1]TDSheet!$A:$AA,27,0)</f>
        <v>256.16800000000001</v>
      </c>
      <c r="AA17" s="14">
        <f>VLOOKUP(A:A,[1]TDSheet!$A:$S,19,0)</f>
        <v>308.73</v>
      </c>
      <c r="AB17" s="14">
        <f>VLOOKUP(A:A,[3]TDSheet!$A:$D,4,0)</f>
        <v>252.928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1925</v>
      </c>
      <c r="D18" s="8">
        <v>3460</v>
      </c>
      <c r="E18" s="8">
        <v>3922</v>
      </c>
      <c r="F18" s="8">
        <v>1414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3967</v>
      </c>
      <c r="J18" s="14">
        <f t="shared" si="9"/>
        <v>-45</v>
      </c>
      <c r="K18" s="14">
        <f>VLOOKUP(A:A,[1]TDSheet!$A:$M,13,0)</f>
        <v>800</v>
      </c>
      <c r="L18" s="14">
        <f>VLOOKUP(A:A,[1]TDSheet!$A:$R,18,0)</f>
        <v>1000</v>
      </c>
      <c r="M18" s="14">
        <f>VLOOKUP(A:A,[1]TDSheet!$A:$Q,17,0)</f>
        <v>480</v>
      </c>
      <c r="N18" s="14">
        <f>VLOOKUP(A:A,[1]TDSheet!$A:$T,20,0)</f>
        <v>1000</v>
      </c>
      <c r="O18" s="14"/>
      <c r="P18" s="14"/>
      <c r="Q18" s="14"/>
      <c r="R18" s="14"/>
      <c r="S18" s="14">
        <f t="shared" si="10"/>
        <v>784.4</v>
      </c>
      <c r="T18" s="16">
        <v>800</v>
      </c>
      <c r="U18" s="17">
        <f t="shared" si="11"/>
        <v>7.0040795512493625</v>
      </c>
      <c r="V18" s="14">
        <f t="shared" si="12"/>
        <v>1.8026517083120857</v>
      </c>
      <c r="W18" s="14"/>
      <c r="X18" s="14"/>
      <c r="Y18" s="14">
        <f>VLOOKUP(A:A,[1]TDSheet!$A:$Z,26,0)</f>
        <v>765.2</v>
      </c>
      <c r="Z18" s="14">
        <f>VLOOKUP(A:A,[1]TDSheet!$A:$AA,27,0)</f>
        <v>770</v>
      </c>
      <c r="AA18" s="14">
        <f>VLOOKUP(A:A,[1]TDSheet!$A:$S,19,0)</f>
        <v>781.8</v>
      </c>
      <c r="AB18" s="14">
        <f>VLOOKUP(A:A,[3]TDSheet!$A:$D,4,0)</f>
        <v>1332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96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86.168999999999997</v>
      </c>
      <c r="D19" s="8">
        <v>415.75799999999998</v>
      </c>
      <c r="E19" s="8">
        <v>273.95999999999998</v>
      </c>
      <c r="F19" s="8">
        <v>142.542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278.39999999999998</v>
      </c>
      <c r="J19" s="14">
        <f t="shared" si="9"/>
        <v>-4.4399999999999977</v>
      </c>
      <c r="K19" s="14">
        <f>VLOOKUP(A:A,[1]TDSheet!$A:$M,13,0)</f>
        <v>120</v>
      </c>
      <c r="L19" s="14">
        <f>VLOOKUP(A:A,[1]TDSheet!$A:$R,18,0)</f>
        <v>90</v>
      </c>
      <c r="M19" s="14">
        <f>VLOOKUP(A:A,[1]TDSheet!$A:$Q,17,0)</f>
        <v>30</v>
      </c>
      <c r="N19" s="14">
        <f>VLOOKUP(A:A,[1]TDSheet!$A:$T,20,0)</f>
        <v>90</v>
      </c>
      <c r="O19" s="14"/>
      <c r="P19" s="14"/>
      <c r="Q19" s="14"/>
      <c r="R19" s="14"/>
      <c r="S19" s="14">
        <f t="shared" si="10"/>
        <v>54.791999999999994</v>
      </c>
      <c r="T19" s="16"/>
      <c r="U19" s="17">
        <f t="shared" si="11"/>
        <v>8.6242882172579947</v>
      </c>
      <c r="V19" s="14">
        <f t="shared" si="12"/>
        <v>2.601511169513798</v>
      </c>
      <c r="W19" s="14"/>
      <c r="X19" s="14"/>
      <c r="Y19" s="14">
        <f>VLOOKUP(A:A,[1]TDSheet!$A:$Z,26,0)</f>
        <v>45.636800000000001</v>
      </c>
      <c r="Z19" s="14">
        <f>VLOOKUP(A:A,[1]TDSheet!$A:$AA,27,0)</f>
        <v>42.62</v>
      </c>
      <c r="AA19" s="14">
        <f>VLOOKUP(A:A,[1]TDSheet!$A:$S,19,0)</f>
        <v>67.001999999999995</v>
      </c>
      <c r="AB19" s="14">
        <f>VLOOKUP(A:A,[3]TDSheet!$A:$D,4,0)</f>
        <v>64.265000000000001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721</v>
      </c>
      <c r="D20" s="8">
        <v>1260</v>
      </c>
      <c r="E20" s="8">
        <v>1107</v>
      </c>
      <c r="F20" s="8">
        <v>836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1150</v>
      </c>
      <c r="J20" s="14">
        <f t="shared" si="9"/>
        <v>-43</v>
      </c>
      <c r="K20" s="14">
        <f>VLOOKUP(A:A,[1]TDSheet!$A:$M,13,0)</f>
        <v>400</v>
      </c>
      <c r="L20" s="14">
        <f>VLOOKUP(A:A,[1]TDSheet!$A:$R,18,0)</f>
        <v>0</v>
      </c>
      <c r="M20" s="14">
        <f>VLOOKUP(A:A,[1]TDSheet!$A:$Q,17,0)</f>
        <v>80</v>
      </c>
      <c r="N20" s="14">
        <f>VLOOKUP(A:A,[1]TDSheet!$A:$T,20,0)</f>
        <v>280</v>
      </c>
      <c r="O20" s="14"/>
      <c r="P20" s="14"/>
      <c r="Q20" s="14"/>
      <c r="R20" s="14"/>
      <c r="S20" s="14">
        <f t="shared" si="10"/>
        <v>221.4</v>
      </c>
      <c r="T20" s="16"/>
      <c r="U20" s="17">
        <f t="shared" si="11"/>
        <v>7.2086720867208669</v>
      </c>
      <c r="V20" s="14">
        <f t="shared" si="12"/>
        <v>3.7759710930442636</v>
      </c>
      <c r="W20" s="14"/>
      <c r="X20" s="14"/>
      <c r="Y20" s="14">
        <f>VLOOKUP(A:A,[1]TDSheet!$A:$Z,26,0)</f>
        <v>224.4</v>
      </c>
      <c r="Z20" s="14">
        <f>VLOOKUP(A:A,[1]TDSheet!$A:$AA,27,0)</f>
        <v>226.6</v>
      </c>
      <c r="AA20" s="14">
        <f>VLOOKUP(A:A,[1]TDSheet!$A:$S,19,0)</f>
        <v>229.2</v>
      </c>
      <c r="AB20" s="14">
        <f>VLOOKUP(A:A,[3]TDSheet!$A:$D,4,0)</f>
        <v>205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119.81</v>
      </c>
      <c r="D21" s="8">
        <v>0.5</v>
      </c>
      <c r="E21" s="8">
        <v>76.587999999999994</v>
      </c>
      <c r="F21" s="8">
        <v>43.222000000000001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75.7</v>
      </c>
      <c r="J21" s="14">
        <f t="shared" si="9"/>
        <v>0.88799999999999102</v>
      </c>
      <c r="K21" s="14">
        <f>VLOOKUP(A:A,[1]TDSheet!$A:$M,13,0)</f>
        <v>100</v>
      </c>
      <c r="L21" s="14">
        <f>VLOOKUP(A:A,[1]TDSheet!$A:$R,18,0)</f>
        <v>0</v>
      </c>
      <c r="M21" s="14">
        <f>VLOOKUP(A:A,[1]TDSheet!$A:$Q,17,0)</f>
        <v>0</v>
      </c>
      <c r="N21" s="14">
        <f>VLOOKUP(A:A,[1]TDSheet!$A:$T,20,0)</f>
        <v>0</v>
      </c>
      <c r="O21" s="14"/>
      <c r="P21" s="14"/>
      <c r="Q21" s="14"/>
      <c r="R21" s="14"/>
      <c r="S21" s="14">
        <f t="shared" si="10"/>
        <v>15.317599999999999</v>
      </c>
      <c r="T21" s="16"/>
      <c r="U21" s="17">
        <f t="shared" si="11"/>
        <v>9.3501592938841611</v>
      </c>
      <c r="V21" s="14">
        <f t="shared" si="12"/>
        <v>2.8217214184989818</v>
      </c>
      <c r="W21" s="14"/>
      <c r="X21" s="14"/>
      <c r="Y21" s="14">
        <f>VLOOKUP(A:A,[1]TDSheet!$A:$Z,26,0)</f>
        <v>11.9504</v>
      </c>
      <c r="Z21" s="14">
        <f>VLOOKUP(A:A,[1]TDSheet!$A:$AA,27,0)</f>
        <v>13.148599999999998</v>
      </c>
      <c r="AA21" s="14">
        <f>VLOOKUP(A:A,[1]TDSheet!$A:$S,19,0)</f>
        <v>19.109000000000002</v>
      </c>
      <c r="AB21" s="14">
        <f>VLOOKUP(A:A,[3]TDSheet!$A:$D,4,0)</f>
        <v>16.565999999999999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42.515000000000001</v>
      </c>
      <c r="D22" s="8">
        <v>256.84800000000001</v>
      </c>
      <c r="E22" s="8">
        <v>184.125</v>
      </c>
      <c r="F22" s="8">
        <v>113.205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182.1</v>
      </c>
      <c r="J22" s="14">
        <f t="shared" si="9"/>
        <v>2.0250000000000057</v>
      </c>
      <c r="K22" s="14">
        <f>VLOOKUP(A:A,[1]TDSheet!$A:$M,13,0)</f>
        <v>30</v>
      </c>
      <c r="L22" s="14">
        <f>VLOOKUP(A:A,[1]TDSheet!$A:$R,18,0)</f>
        <v>40</v>
      </c>
      <c r="M22" s="14">
        <f>VLOOKUP(A:A,[1]TDSheet!$A:$Q,17,0)</f>
        <v>20</v>
      </c>
      <c r="N22" s="14">
        <f>VLOOKUP(A:A,[1]TDSheet!$A:$T,20,0)</f>
        <v>50</v>
      </c>
      <c r="O22" s="14"/>
      <c r="P22" s="14"/>
      <c r="Q22" s="14"/>
      <c r="R22" s="14"/>
      <c r="S22" s="14">
        <f t="shared" si="10"/>
        <v>36.825000000000003</v>
      </c>
      <c r="T22" s="16"/>
      <c r="U22" s="17">
        <f t="shared" si="11"/>
        <v>6.8758995247793608</v>
      </c>
      <c r="V22" s="14">
        <f t="shared" si="12"/>
        <v>3.0741344195519344</v>
      </c>
      <c r="W22" s="14"/>
      <c r="X22" s="14"/>
      <c r="Y22" s="14">
        <f>VLOOKUP(A:A,[1]TDSheet!$A:$Z,26,0)</f>
        <v>34.789000000000001</v>
      </c>
      <c r="Z22" s="14">
        <f>VLOOKUP(A:A,[1]TDSheet!$A:$AA,27,0)</f>
        <v>35.007199999999997</v>
      </c>
      <c r="AA22" s="14">
        <f>VLOOKUP(A:A,[1]TDSheet!$A:$S,19,0)</f>
        <v>41.447600000000001</v>
      </c>
      <c r="AB22" s="14">
        <f>VLOOKUP(A:A,[3]TDSheet!$A:$D,4,0)</f>
        <v>28.515999999999998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406.35199999999998</v>
      </c>
      <c r="D23" s="8">
        <v>313.02999999999997</v>
      </c>
      <c r="E23" s="8">
        <v>421.755</v>
      </c>
      <c r="F23" s="8">
        <v>289.47399999999999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408.85</v>
      </c>
      <c r="J23" s="14">
        <f t="shared" si="9"/>
        <v>12.904999999999973</v>
      </c>
      <c r="K23" s="14">
        <f>VLOOKUP(A:A,[1]TDSheet!$A:$M,13,0)</f>
        <v>0</v>
      </c>
      <c r="L23" s="14">
        <f>VLOOKUP(A:A,[1]TDSheet!$A:$R,18,0)</f>
        <v>100</v>
      </c>
      <c r="M23" s="14">
        <f>VLOOKUP(A:A,[1]TDSheet!$A:$Q,17,0)</f>
        <v>50</v>
      </c>
      <c r="N23" s="14">
        <f>VLOOKUP(A:A,[1]TDSheet!$A:$T,20,0)</f>
        <v>100</v>
      </c>
      <c r="O23" s="14"/>
      <c r="P23" s="14"/>
      <c r="Q23" s="14"/>
      <c r="R23" s="14"/>
      <c r="S23" s="14">
        <f t="shared" si="10"/>
        <v>84.350999999999999</v>
      </c>
      <c r="T23" s="16">
        <v>60</v>
      </c>
      <c r="U23" s="17">
        <f t="shared" si="11"/>
        <v>7.1068985548481933</v>
      </c>
      <c r="V23" s="14">
        <f t="shared" si="12"/>
        <v>3.4317791134663489</v>
      </c>
      <c r="W23" s="14"/>
      <c r="X23" s="14"/>
      <c r="Y23" s="14">
        <f>VLOOKUP(A:A,[1]TDSheet!$A:$Z,26,0)</f>
        <v>102.98260000000001</v>
      </c>
      <c r="Z23" s="14">
        <f>VLOOKUP(A:A,[1]TDSheet!$A:$AA,27,0)</f>
        <v>92.622199999999992</v>
      </c>
      <c r="AA23" s="14">
        <f>VLOOKUP(A:A,[1]TDSheet!$A:$S,19,0)</f>
        <v>83.381600000000006</v>
      </c>
      <c r="AB23" s="14">
        <f>VLOOKUP(A:A,[3]TDSheet!$A:$D,4,0)</f>
        <v>103.122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60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980</v>
      </c>
      <c r="D24" s="8">
        <v>1126</v>
      </c>
      <c r="E24" s="8">
        <v>1143</v>
      </c>
      <c r="F24" s="8">
        <v>745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1161</v>
      </c>
      <c r="J24" s="14">
        <f t="shared" si="9"/>
        <v>-18</v>
      </c>
      <c r="K24" s="14">
        <f>VLOOKUP(A:A,[1]TDSheet!$A:$M,13,0)</f>
        <v>200</v>
      </c>
      <c r="L24" s="14">
        <f>VLOOKUP(A:A,[1]TDSheet!$A:$R,18,0)</f>
        <v>280</v>
      </c>
      <c r="M24" s="14">
        <f>VLOOKUP(A:A,[1]TDSheet!$A:$Q,17,0)</f>
        <v>120</v>
      </c>
      <c r="N24" s="14">
        <f>VLOOKUP(A:A,[1]TDSheet!$A:$T,20,0)</f>
        <v>320</v>
      </c>
      <c r="O24" s="14"/>
      <c r="P24" s="14"/>
      <c r="Q24" s="14"/>
      <c r="R24" s="14"/>
      <c r="S24" s="14">
        <f t="shared" si="10"/>
        <v>228.6</v>
      </c>
      <c r="T24" s="16"/>
      <c r="U24" s="17">
        <f t="shared" si="11"/>
        <v>7.2834645669291342</v>
      </c>
      <c r="V24" s="14">
        <f t="shared" si="12"/>
        <v>3.2589676290463694</v>
      </c>
      <c r="W24" s="14"/>
      <c r="X24" s="14"/>
      <c r="Y24" s="14">
        <f>VLOOKUP(A:A,[1]TDSheet!$A:$Z,26,0)</f>
        <v>240.6</v>
      </c>
      <c r="Z24" s="14">
        <f>VLOOKUP(A:A,[1]TDSheet!$A:$AA,27,0)</f>
        <v>239.8</v>
      </c>
      <c r="AA24" s="14">
        <f>VLOOKUP(A:A,[1]TDSheet!$A:$S,19,0)</f>
        <v>246.8</v>
      </c>
      <c r="AB24" s="14">
        <f>VLOOKUP(A:A,[3]TDSheet!$A:$D,4,0)</f>
        <v>249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1208</v>
      </c>
      <c r="D25" s="8">
        <v>1810</v>
      </c>
      <c r="E25" s="8">
        <v>1313</v>
      </c>
      <c r="F25" s="8">
        <v>1700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1302</v>
      </c>
      <c r="J25" s="14">
        <f t="shared" si="9"/>
        <v>11</v>
      </c>
      <c r="K25" s="14">
        <f>VLOOKUP(A:A,[1]TDSheet!$A:$M,13,0)</f>
        <v>0</v>
      </c>
      <c r="L25" s="14">
        <f>VLOOKUP(A:A,[1]TDSheet!$A:$R,18,0)</f>
        <v>0</v>
      </c>
      <c r="M25" s="14">
        <f>VLOOKUP(A:A,[1]TDSheet!$A:$Q,17,0)</f>
        <v>0</v>
      </c>
      <c r="N25" s="14">
        <f>VLOOKUP(A:A,[1]TDSheet!$A:$T,20,0)</f>
        <v>400</v>
      </c>
      <c r="O25" s="14"/>
      <c r="P25" s="14"/>
      <c r="Q25" s="14"/>
      <c r="R25" s="14"/>
      <c r="S25" s="14">
        <f t="shared" si="10"/>
        <v>262.60000000000002</v>
      </c>
      <c r="T25" s="16"/>
      <c r="U25" s="17">
        <f t="shared" si="11"/>
        <v>7.9969535415079962</v>
      </c>
      <c r="V25" s="14">
        <f t="shared" si="12"/>
        <v>6.4737242955064733</v>
      </c>
      <c r="W25" s="14"/>
      <c r="X25" s="14"/>
      <c r="Y25" s="14">
        <f>VLOOKUP(A:A,[1]TDSheet!$A:$Z,26,0)</f>
        <v>305.60000000000002</v>
      </c>
      <c r="Z25" s="14">
        <f>VLOOKUP(A:A,[1]TDSheet!$A:$AA,27,0)</f>
        <v>271.2</v>
      </c>
      <c r="AA25" s="14">
        <f>VLOOKUP(A:A,[1]TDSheet!$A:$S,19,0)</f>
        <v>276.60000000000002</v>
      </c>
      <c r="AB25" s="14">
        <f>VLOOKUP(A:A,[3]TDSheet!$A:$D,4,0)</f>
        <v>306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3"/>
        <v>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52</v>
      </c>
      <c r="D26" s="8">
        <v>21</v>
      </c>
      <c r="E26" s="8">
        <v>24</v>
      </c>
      <c r="F26" s="8">
        <v>40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33</v>
      </c>
      <c r="J26" s="14">
        <f t="shared" si="9"/>
        <v>-9</v>
      </c>
      <c r="K26" s="14">
        <f>VLOOKUP(A:A,[1]TDSheet!$A:$M,13,0)</f>
        <v>0</v>
      </c>
      <c r="L26" s="14">
        <f>VLOOKUP(A:A,[1]TDSheet!$A:$R,18,0)</f>
        <v>0</v>
      </c>
      <c r="M26" s="14">
        <f>VLOOKUP(A:A,[1]TDSheet!$A:$Q,17,0)</f>
        <v>0</v>
      </c>
      <c r="N26" s="14">
        <f>VLOOKUP(A:A,[1]TDSheet!$A:$T,20,0)</f>
        <v>0</v>
      </c>
      <c r="O26" s="14"/>
      <c r="P26" s="14"/>
      <c r="Q26" s="14"/>
      <c r="R26" s="14"/>
      <c r="S26" s="14">
        <f t="shared" si="10"/>
        <v>4.8</v>
      </c>
      <c r="T26" s="16"/>
      <c r="U26" s="17">
        <f t="shared" si="11"/>
        <v>8.3333333333333339</v>
      </c>
      <c r="V26" s="14">
        <f t="shared" si="12"/>
        <v>8.3333333333333339</v>
      </c>
      <c r="W26" s="14"/>
      <c r="X26" s="14"/>
      <c r="Y26" s="14">
        <f>VLOOKUP(A:A,[1]TDSheet!$A:$Z,26,0)</f>
        <v>112</v>
      </c>
      <c r="Z26" s="14">
        <f>VLOOKUP(A:A,[1]TDSheet!$A:$AA,27,0)</f>
        <v>135.6</v>
      </c>
      <c r="AA26" s="14">
        <f>VLOOKUP(A:A,[1]TDSheet!$A:$S,19,0)</f>
        <v>15.2</v>
      </c>
      <c r="AB26" s="14">
        <f>VLOOKUP(A:A,[3]TDSheet!$A:$D,4,0)</f>
        <v>5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1350.7170000000001</v>
      </c>
      <c r="D27" s="8">
        <v>6515.42</v>
      </c>
      <c r="E27" s="18">
        <v>3258</v>
      </c>
      <c r="F27" s="18">
        <v>3185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2859.38</v>
      </c>
      <c r="J27" s="14">
        <f t="shared" si="9"/>
        <v>398.61999999999989</v>
      </c>
      <c r="K27" s="14">
        <f>VLOOKUP(A:A,[1]TDSheet!$A:$M,13,0)</f>
        <v>0</v>
      </c>
      <c r="L27" s="14">
        <f>VLOOKUP(A:A,[1]TDSheet!$A:$R,18,0)</f>
        <v>350</v>
      </c>
      <c r="M27" s="14">
        <f>VLOOKUP(A:A,[1]TDSheet!$A:$Q,17,0)</f>
        <v>450</v>
      </c>
      <c r="N27" s="14">
        <f>VLOOKUP(A:A,[1]TDSheet!$A:$T,20,0)</f>
        <v>950</v>
      </c>
      <c r="O27" s="14"/>
      <c r="P27" s="14"/>
      <c r="Q27" s="14"/>
      <c r="R27" s="14"/>
      <c r="S27" s="14">
        <f t="shared" si="10"/>
        <v>651.6</v>
      </c>
      <c r="T27" s="16"/>
      <c r="U27" s="17">
        <f t="shared" si="11"/>
        <v>7.5736648250460403</v>
      </c>
      <c r="V27" s="14">
        <f t="shared" si="12"/>
        <v>4.8879680785758133</v>
      </c>
      <c r="W27" s="14"/>
      <c r="X27" s="14"/>
      <c r="Y27" s="14">
        <f>VLOOKUP(A:A,[1]TDSheet!$A:$Z,26,0)</f>
        <v>555.79999999999995</v>
      </c>
      <c r="Z27" s="14">
        <f>VLOOKUP(A:A,[1]TDSheet!$A:$AA,27,0)</f>
        <v>741.2</v>
      </c>
      <c r="AA27" s="14">
        <f>VLOOKUP(A:A,[1]TDSheet!$A:$S,19,0)</f>
        <v>773.8</v>
      </c>
      <c r="AB27" s="14">
        <f>VLOOKUP(A:A,[3]TDSheet!$A:$D,4,0)</f>
        <v>875.928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13"/>
        <v>0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520</v>
      </c>
      <c r="D28" s="8">
        <v>592</v>
      </c>
      <c r="E28" s="8">
        <v>663</v>
      </c>
      <c r="F28" s="8">
        <v>438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664</v>
      </c>
      <c r="J28" s="14">
        <f t="shared" si="9"/>
        <v>-1</v>
      </c>
      <c r="K28" s="14">
        <f>VLOOKUP(A:A,[1]TDSheet!$A:$M,13,0)</f>
        <v>0</v>
      </c>
      <c r="L28" s="14">
        <f>VLOOKUP(A:A,[1]TDSheet!$A:$R,18,0)</f>
        <v>120</v>
      </c>
      <c r="M28" s="14">
        <f>VLOOKUP(A:A,[1]TDSheet!$A:$Q,17,0)</f>
        <v>80</v>
      </c>
      <c r="N28" s="14">
        <f>VLOOKUP(A:A,[1]TDSheet!$A:$T,20,0)</f>
        <v>160</v>
      </c>
      <c r="O28" s="14"/>
      <c r="P28" s="14"/>
      <c r="Q28" s="14"/>
      <c r="R28" s="14"/>
      <c r="S28" s="14">
        <f t="shared" si="10"/>
        <v>132.6</v>
      </c>
      <c r="T28" s="16">
        <v>120</v>
      </c>
      <c r="U28" s="17">
        <f t="shared" si="11"/>
        <v>6.9230769230769234</v>
      </c>
      <c r="V28" s="14">
        <f t="shared" si="12"/>
        <v>3.3031674208144799</v>
      </c>
      <c r="W28" s="14"/>
      <c r="X28" s="14"/>
      <c r="Y28" s="14">
        <f>VLOOKUP(A:A,[1]TDSheet!$A:$Z,26,0)</f>
        <v>95.8</v>
      </c>
      <c r="Z28" s="14">
        <f>VLOOKUP(A:A,[1]TDSheet!$A:$AA,27,0)</f>
        <v>136.6</v>
      </c>
      <c r="AA28" s="14">
        <f>VLOOKUP(A:A,[1]TDSheet!$A:$S,19,0)</f>
        <v>131.80000000000001</v>
      </c>
      <c r="AB28" s="14">
        <f>VLOOKUP(A:A,[3]TDSheet!$A:$D,4,0)</f>
        <v>208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3"/>
        <v>36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328</v>
      </c>
      <c r="D29" s="8">
        <v>634</v>
      </c>
      <c r="E29" s="8">
        <v>554</v>
      </c>
      <c r="F29" s="8">
        <v>386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570</v>
      </c>
      <c r="J29" s="14">
        <f t="shared" si="9"/>
        <v>-16</v>
      </c>
      <c r="K29" s="14">
        <f>VLOOKUP(A:A,[1]TDSheet!$A:$M,13,0)</f>
        <v>0</v>
      </c>
      <c r="L29" s="14">
        <f>VLOOKUP(A:A,[1]TDSheet!$A:$R,18,0)</f>
        <v>100</v>
      </c>
      <c r="M29" s="14">
        <f>VLOOKUP(A:A,[1]TDSheet!$A:$Q,17,0)</f>
        <v>60</v>
      </c>
      <c r="N29" s="14">
        <f>VLOOKUP(A:A,[1]TDSheet!$A:$T,20,0)</f>
        <v>140</v>
      </c>
      <c r="O29" s="14"/>
      <c r="P29" s="14"/>
      <c r="Q29" s="14"/>
      <c r="R29" s="14"/>
      <c r="S29" s="14">
        <f t="shared" si="10"/>
        <v>110.8</v>
      </c>
      <c r="T29" s="16">
        <v>90</v>
      </c>
      <c r="U29" s="17">
        <f t="shared" si="11"/>
        <v>7.0036101083032491</v>
      </c>
      <c r="V29" s="14">
        <f t="shared" si="12"/>
        <v>3.4837545126353793</v>
      </c>
      <c r="W29" s="14"/>
      <c r="X29" s="14"/>
      <c r="Y29" s="14">
        <f>VLOOKUP(A:A,[1]TDSheet!$A:$Z,26,0)</f>
        <v>109.2</v>
      </c>
      <c r="Z29" s="14">
        <f>VLOOKUP(A:A,[1]TDSheet!$A:$AA,27,0)</f>
        <v>116.6</v>
      </c>
      <c r="AA29" s="14">
        <f>VLOOKUP(A:A,[1]TDSheet!$A:$S,19,0)</f>
        <v>110.6</v>
      </c>
      <c r="AB29" s="14">
        <f>VLOOKUP(A:A,[3]TDSheet!$A:$D,4,0)</f>
        <v>165</v>
      </c>
      <c r="AC29" s="14">
        <f>VLOOKUP(A:A,[1]TDSheet!$A:$AC,29,0)</f>
        <v>0</v>
      </c>
      <c r="AD29" s="14">
        <f>VLOOKUP(A:A,[1]TDSheet!$A:$AD,30,0)</f>
        <v>0</v>
      </c>
      <c r="AE29" s="14">
        <f t="shared" si="13"/>
        <v>8.1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186</v>
      </c>
      <c r="D30" s="8">
        <v>366</v>
      </c>
      <c r="E30" s="8">
        <v>269</v>
      </c>
      <c r="F30" s="8">
        <v>277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280</v>
      </c>
      <c r="J30" s="14">
        <f t="shared" si="9"/>
        <v>-11</v>
      </c>
      <c r="K30" s="14">
        <f>VLOOKUP(A:A,[1]TDSheet!$A:$M,13,0)</f>
        <v>0</v>
      </c>
      <c r="L30" s="14">
        <f>VLOOKUP(A:A,[1]TDSheet!$A:$R,18,0)</f>
        <v>0</v>
      </c>
      <c r="M30" s="14">
        <f>VLOOKUP(A:A,[1]TDSheet!$A:$Q,17,0)</f>
        <v>0</v>
      </c>
      <c r="N30" s="14">
        <f>VLOOKUP(A:A,[1]TDSheet!$A:$T,20,0)</f>
        <v>40</v>
      </c>
      <c r="O30" s="14"/>
      <c r="P30" s="14"/>
      <c r="Q30" s="14"/>
      <c r="R30" s="14"/>
      <c r="S30" s="14">
        <f t="shared" si="10"/>
        <v>53.8</v>
      </c>
      <c r="T30" s="16">
        <v>40</v>
      </c>
      <c r="U30" s="17">
        <f t="shared" si="11"/>
        <v>6.6356877323420074</v>
      </c>
      <c r="V30" s="14">
        <f t="shared" si="12"/>
        <v>5.1486988847583648</v>
      </c>
      <c r="W30" s="14"/>
      <c r="X30" s="14"/>
      <c r="Y30" s="14">
        <f>VLOOKUP(A:A,[1]TDSheet!$A:$Z,26,0)</f>
        <v>71.8</v>
      </c>
      <c r="Z30" s="14">
        <f>VLOOKUP(A:A,[1]TDSheet!$A:$AA,27,0)</f>
        <v>62.2</v>
      </c>
      <c r="AA30" s="14">
        <f>VLOOKUP(A:A,[1]TDSheet!$A:$S,19,0)</f>
        <v>50.4</v>
      </c>
      <c r="AB30" s="14">
        <f>VLOOKUP(A:A,[3]TDSheet!$A:$D,4,0)</f>
        <v>85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13"/>
        <v>16</v>
      </c>
      <c r="AF30" s="14"/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311</v>
      </c>
      <c r="D31" s="8">
        <v>570</v>
      </c>
      <c r="E31" s="8">
        <v>495</v>
      </c>
      <c r="F31" s="8">
        <v>379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510</v>
      </c>
      <c r="J31" s="14">
        <f t="shared" si="9"/>
        <v>-15</v>
      </c>
      <c r="K31" s="14">
        <f>VLOOKUP(A:A,[1]TDSheet!$A:$M,13,0)</f>
        <v>0</v>
      </c>
      <c r="L31" s="14">
        <f>VLOOKUP(A:A,[1]TDSheet!$A:$R,18,0)</f>
        <v>80</v>
      </c>
      <c r="M31" s="14">
        <f>VLOOKUP(A:A,[1]TDSheet!$A:$Q,17,0)</f>
        <v>40</v>
      </c>
      <c r="N31" s="14">
        <f>VLOOKUP(A:A,[1]TDSheet!$A:$T,20,0)</f>
        <v>120</v>
      </c>
      <c r="O31" s="14"/>
      <c r="P31" s="14"/>
      <c r="Q31" s="14"/>
      <c r="R31" s="14"/>
      <c r="S31" s="14">
        <f t="shared" si="10"/>
        <v>99</v>
      </c>
      <c r="T31" s="16">
        <v>40</v>
      </c>
      <c r="U31" s="17">
        <f t="shared" si="11"/>
        <v>6.6565656565656566</v>
      </c>
      <c r="V31" s="14">
        <f t="shared" si="12"/>
        <v>3.8282828282828283</v>
      </c>
      <c r="W31" s="14"/>
      <c r="X31" s="14"/>
      <c r="Y31" s="14">
        <f>VLOOKUP(A:A,[1]TDSheet!$A:$Z,26,0)</f>
        <v>95</v>
      </c>
      <c r="Z31" s="14">
        <f>VLOOKUP(A:A,[1]TDSheet!$A:$AA,27,0)</f>
        <v>101</v>
      </c>
      <c r="AA31" s="14">
        <f>VLOOKUP(A:A,[1]TDSheet!$A:$S,19,0)</f>
        <v>101.2</v>
      </c>
      <c r="AB31" s="14">
        <f>VLOOKUP(A:A,[3]TDSheet!$A:$D,4,0)</f>
        <v>120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13"/>
        <v>16</v>
      </c>
      <c r="AF31" s="14"/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369.71899999999999</v>
      </c>
      <c r="D32" s="8">
        <v>644.66300000000001</v>
      </c>
      <c r="E32" s="8">
        <v>598.91899999999998</v>
      </c>
      <c r="F32" s="8">
        <v>405.911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575.79999999999995</v>
      </c>
      <c r="J32" s="14">
        <f t="shared" si="9"/>
        <v>23.119000000000028</v>
      </c>
      <c r="K32" s="14">
        <f>VLOOKUP(A:A,[1]TDSheet!$A:$M,13,0)</f>
        <v>0</v>
      </c>
      <c r="L32" s="14">
        <f>VLOOKUP(A:A,[1]TDSheet!$A:$R,18,0)</f>
        <v>20</v>
      </c>
      <c r="M32" s="14">
        <f>VLOOKUP(A:A,[1]TDSheet!$A:$Q,17,0)</f>
        <v>50</v>
      </c>
      <c r="N32" s="14">
        <f>VLOOKUP(A:A,[1]TDSheet!$A:$T,20,0)</f>
        <v>130</v>
      </c>
      <c r="O32" s="14"/>
      <c r="P32" s="14"/>
      <c r="Q32" s="14"/>
      <c r="R32" s="14"/>
      <c r="S32" s="14">
        <f t="shared" si="10"/>
        <v>119.7838</v>
      </c>
      <c r="T32" s="16">
        <v>170</v>
      </c>
      <c r="U32" s="17">
        <f t="shared" si="11"/>
        <v>6.4775954678345489</v>
      </c>
      <c r="V32" s="14">
        <f t="shared" si="12"/>
        <v>3.388696969039219</v>
      </c>
      <c r="W32" s="14"/>
      <c r="X32" s="14"/>
      <c r="Y32" s="14">
        <f>VLOOKUP(A:A,[1]TDSheet!$A:$Z,26,0)</f>
        <v>110.5624</v>
      </c>
      <c r="Z32" s="14">
        <f>VLOOKUP(A:A,[1]TDSheet!$A:$AA,27,0)</f>
        <v>132.34280000000001</v>
      </c>
      <c r="AA32" s="14">
        <f>VLOOKUP(A:A,[1]TDSheet!$A:$S,19,0)</f>
        <v>107.5112</v>
      </c>
      <c r="AB32" s="14">
        <f>VLOOKUP(A:A,[3]TDSheet!$A:$D,4,0)</f>
        <v>137.447</v>
      </c>
      <c r="AC32" s="14">
        <f>VLOOKUP(A:A,[1]TDSheet!$A:$AC,29,0)</f>
        <v>0</v>
      </c>
      <c r="AD32" s="14" t="str">
        <f>VLOOKUP(A:A,[1]TDSheet!$A:$AD,30,0)</f>
        <v>костик</v>
      </c>
      <c r="AE32" s="14">
        <f t="shared" si="13"/>
        <v>170</v>
      </c>
      <c r="AF32" s="14"/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265</v>
      </c>
      <c r="D33" s="8">
        <v>1977</v>
      </c>
      <c r="E33" s="8">
        <v>1080</v>
      </c>
      <c r="F33" s="8">
        <v>1149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1113</v>
      </c>
      <c r="J33" s="14">
        <f t="shared" si="9"/>
        <v>-33</v>
      </c>
      <c r="K33" s="14">
        <f>VLOOKUP(A:A,[1]TDSheet!$A:$M,13,0)</f>
        <v>0</v>
      </c>
      <c r="L33" s="14">
        <f>VLOOKUP(A:A,[1]TDSheet!$A:$R,18,0)</f>
        <v>40</v>
      </c>
      <c r="M33" s="14">
        <f>VLOOKUP(A:A,[1]TDSheet!$A:$Q,17,0)</f>
        <v>80</v>
      </c>
      <c r="N33" s="14">
        <f>VLOOKUP(A:A,[1]TDSheet!$A:$T,20,0)</f>
        <v>280</v>
      </c>
      <c r="O33" s="14"/>
      <c r="P33" s="14"/>
      <c r="Q33" s="14"/>
      <c r="R33" s="14"/>
      <c r="S33" s="14">
        <f t="shared" si="10"/>
        <v>216</v>
      </c>
      <c r="T33" s="16"/>
      <c r="U33" s="17">
        <f t="shared" si="11"/>
        <v>7.1712962962962967</v>
      </c>
      <c r="V33" s="14">
        <f t="shared" si="12"/>
        <v>5.3194444444444446</v>
      </c>
      <c r="W33" s="14"/>
      <c r="X33" s="14"/>
      <c r="Y33" s="14">
        <f>VLOOKUP(A:A,[1]TDSheet!$A:$Z,26,0)</f>
        <v>206</v>
      </c>
      <c r="Z33" s="14">
        <f>VLOOKUP(A:A,[1]TDSheet!$A:$AA,27,0)</f>
        <v>249.6</v>
      </c>
      <c r="AA33" s="14">
        <f>VLOOKUP(A:A,[1]TDSheet!$A:$S,19,0)</f>
        <v>237.6</v>
      </c>
      <c r="AB33" s="14">
        <f>VLOOKUP(A:A,[3]TDSheet!$A:$D,4,0)</f>
        <v>245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3"/>
        <v>0</v>
      </c>
      <c r="AF33" s="14"/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3728</v>
      </c>
      <c r="D34" s="8">
        <v>9395</v>
      </c>
      <c r="E34" s="8">
        <v>7226</v>
      </c>
      <c r="F34" s="8">
        <v>5759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7389</v>
      </c>
      <c r="J34" s="14">
        <f t="shared" si="9"/>
        <v>-163</v>
      </c>
      <c r="K34" s="14">
        <f>VLOOKUP(A:A,[1]TDSheet!$A:$M,13,0)</f>
        <v>0</v>
      </c>
      <c r="L34" s="14">
        <f>VLOOKUP(A:A,[1]TDSheet!$A:$R,18,0)</f>
        <v>1200</v>
      </c>
      <c r="M34" s="14">
        <f>VLOOKUP(A:A,[1]TDSheet!$A:$Q,17,0)</f>
        <v>720</v>
      </c>
      <c r="N34" s="14">
        <f>VLOOKUP(A:A,[1]TDSheet!$A:$T,20,0)</f>
        <v>2000</v>
      </c>
      <c r="O34" s="14"/>
      <c r="P34" s="14"/>
      <c r="Q34" s="14"/>
      <c r="R34" s="14"/>
      <c r="S34" s="14">
        <f t="shared" si="10"/>
        <v>1445.2</v>
      </c>
      <c r="T34" s="16">
        <v>200</v>
      </c>
      <c r="U34" s="17">
        <f t="shared" si="11"/>
        <v>6.8357320786050373</v>
      </c>
      <c r="V34" s="14">
        <f t="shared" si="12"/>
        <v>3.9849155826183225</v>
      </c>
      <c r="W34" s="14"/>
      <c r="X34" s="14"/>
      <c r="Y34" s="14">
        <f>VLOOKUP(A:A,[1]TDSheet!$A:$Z,26,0)</f>
        <v>1324.6</v>
      </c>
      <c r="Z34" s="14">
        <f>VLOOKUP(A:A,[1]TDSheet!$A:$AA,27,0)</f>
        <v>1427.2</v>
      </c>
      <c r="AA34" s="14">
        <f>VLOOKUP(A:A,[1]TDSheet!$A:$S,19,0)</f>
        <v>1551.8</v>
      </c>
      <c r="AB34" s="14">
        <f>VLOOKUP(A:A,[3]TDSheet!$A:$D,4,0)</f>
        <v>2490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3"/>
        <v>80</v>
      </c>
      <c r="AF34" s="14"/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1009</v>
      </c>
      <c r="D35" s="8">
        <v>1455</v>
      </c>
      <c r="E35" s="18">
        <v>1105</v>
      </c>
      <c r="F35" s="18">
        <v>991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1168</v>
      </c>
      <c r="J35" s="14">
        <f t="shared" si="9"/>
        <v>-63</v>
      </c>
      <c r="K35" s="14">
        <f>VLOOKUP(A:A,[1]TDSheet!$A:$M,13,0)</f>
        <v>400</v>
      </c>
      <c r="L35" s="14">
        <f>VLOOKUP(A:A,[1]TDSheet!$A:$R,18,0)</f>
        <v>80</v>
      </c>
      <c r="M35" s="14">
        <f>VLOOKUP(A:A,[1]TDSheet!$A:$Q,17,0)</f>
        <v>120</v>
      </c>
      <c r="N35" s="14">
        <f>VLOOKUP(A:A,[1]TDSheet!$A:$T,20,0)</f>
        <v>360</v>
      </c>
      <c r="O35" s="14"/>
      <c r="P35" s="14"/>
      <c r="Q35" s="14"/>
      <c r="R35" s="14"/>
      <c r="S35" s="14">
        <f t="shared" si="10"/>
        <v>221</v>
      </c>
      <c r="T35" s="16"/>
      <c r="U35" s="17">
        <f t="shared" si="11"/>
        <v>8.8280542986425345</v>
      </c>
      <c r="V35" s="14">
        <f t="shared" si="12"/>
        <v>4.4841628959276019</v>
      </c>
      <c r="W35" s="14"/>
      <c r="X35" s="14"/>
      <c r="Y35" s="14">
        <f>VLOOKUP(A:A,[1]TDSheet!$A:$Z,26,0)</f>
        <v>227.6</v>
      </c>
      <c r="Z35" s="14">
        <f>VLOOKUP(A:A,[1]TDSheet!$A:$AA,27,0)</f>
        <v>278.39999999999998</v>
      </c>
      <c r="AA35" s="14">
        <f>VLOOKUP(A:A,[1]TDSheet!$A:$S,19,0)</f>
        <v>269.8</v>
      </c>
      <c r="AB35" s="14">
        <f>VLOOKUP(A:A,[3]TDSheet!$A:$D,4,0)</f>
        <v>180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3"/>
        <v>0</v>
      </c>
      <c r="AF35" s="14"/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143</v>
      </c>
      <c r="D36" s="8">
        <v>45</v>
      </c>
      <c r="E36" s="8">
        <v>124</v>
      </c>
      <c r="F36" s="8">
        <v>61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124</v>
      </c>
      <c r="J36" s="14">
        <f t="shared" si="9"/>
        <v>0</v>
      </c>
      <c r="K36" s="14">
        <f>VLOOKUP(A:A,[1]TDSheet!$A:$M,13,0)</f>
        <v>40</v>
      </c>
      <c r="L36" s="14">
        <f>VLOOKUP(A:A,[1]TDSheet!$A:$R,18,0)</f>
        <v>0</v>
      </c>
      <c r="M36" s="14">
        <f>VLOOKUP(A:A,[1]TDSheet!$A:$Q,17,0)</f>
        <v>40</v>
      </c>
      <c r="N36" s="14">
        <f>VLOOKUP(A:A,[1]TDSheet!$A:$T,20,0)</f>
        <v>0</v>
      </c>
      <c r="O36" s="14"/>
      <c r="P36" s="14"/>
      <c r="Q36" s="14"/>
      <c r="R36" s="14"/>
      <c r="S36" s="14">
        <f t="shared" si="10"/>
        <v>24.8</v>
      </c>
      <c r="T36" s="16">
        <v>40</v>
      </c>
      <c r="U36" s="17">
        <f t="shared" si="11"/>
        <v>7.2983870967741931</v>
      </c>
      <c r="V36" s="14">
        <f t="shared" si="12"/>
        <v>2.4596774193548385</v>
      </c>
      <c r="W36" s="14"/>
      <c r="X36" s="14"/>
      <c r="Y36" s="14">
        <f>VLOOKUP(A:A,[1]TDSheet!$A:$Z,26,0)</f>
        <v>11.2</v>
      </c>
      <c r="Z36" s="14">
        <f>VLOOKUP(A:A,[1]TDSheet!$A:$AA,27,0)</f>
        <v>12.4</v>
      </c>
      <c r="AA36" s="14">
        <f>VLOOKUP(A:A,[1]TDSheet!$A:$S,19,0)</f>
        <v>23.4</v>
      </c>
      <c r="AB36" s="14">
        <f>VLOOKUP(A:A,[3]TDSheet!$A:$D,4,0)</f>
        <v>47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3"/>
        <v>20</v>
      </c>
      <c r="AF36" s="14"/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1107</v>
      </c>
      <c r="D37" s="8">
        <v>4398</v>
      </c>
      <c r="E37" s="8">
        <v>2982</v>
      </c>
      <c r="F37" s="8">
        <v>2494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3017</v>
      </c>
      <c r="J37" s="14">
        <f t="shared" si="9"/>
        <v>-35</v>
      </c>
      <c r="K37" s="14">
        <f>VLOOKUP(A:A,[1]TDSheet!$A:$M,13,0)</f>
        <v>0</v>
      </c>
      <c r="L37" s="14">
        <f>VLOOKUP(A:A,[1]TDSheet!$A:$R,18,0)</f>
        <v>720</v>
      </c>
      <c r="M37" s="14">
        <f>VLOOKUP(A:A,[1]TDSheet!$A:$Q,17,0)</f>
        <v>320</v>
      </c>
      <c r="N37" s="14">
        <f>VLOOKUP(A:A,[1]TDSheet!$A:$T,20,0)</f>
        <v>800</v>
      </c>
      <c r="O37" s="14"/>
      <c r="P37" s="14"/>
      <c r="Q37" s="14"/>
      <c r="R37" s="14"/>
      <c r="S37" s="14">
        <f t="shared" si="10"/>
        <v>596.4</v>
      </c>
      <c r="T37" s="16"/>
      <c r="U37" s="17">
        <f t="shared" si="11"/>
        <v>7.2669349429912815</v>
      </c>
      <c r="V37" s="14">
        <f t="shared" si="12"/>
        <v>4.1817572099262241</v>
      </c>
      <c r="W37" s="14"/>
      <c r="X37" s="14"/>
      <c r="Y37" s="14">
        <f>VLOOKUP(A:A,[1]TDSheet!$A:$Z,26,0)</f>
        <v>558.20000000000005</v>
      </c>
      <c r="Z37" s="14">
        <f>VLOOKUP(A:A,[1]TDSheet!$A:$AA,27,0)</f>
        <v>576</v>
      </c>
      <c r="AA37" s="14">
        <f>VLOOKUP(A:A,[1]TDSheet!$A:$S,19,0)</f>
        <v>670.4</v>
      </c>
      <c r="AB37" s="14">
        <f>VLOOKUP(A:A,[3]TDSheet!$A:$D,4,0)</f>
        <v>874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3"/>
        <v>0</v>
      </c>
      <c r="AF37" s="14"/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3831</v>
      </c>
      <c r="D38" s="8">
        <v>7741</v>
      </c>
      <c r="E38" s="8">
        <v>6113</v>
      </c>
      <c r="F38" s="8">
        <v>5353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6227</v>
      </c>
      <c r="J38" s="14">
        <f t="shared" si="9"/>
        <v>-114</v>
      </c>
      <c r="K38" s="14">
        <f>VLOOKUP(A:A,[1]TDSheet!$A:$M,13,0)</f>
        <v>0</v>
      </c>
      <c r="L38" s="14">
        <f>VLOOKUP(A:A,[1]TDSheet!$A:$R,18,0)</f>
        <v>600</v>
      </c>
      <c r="M38" s="14">
        <f>VLOOKUP(A:A,[1]TDSheet!$A:$Q,17,0)</f>
        <v>600</v>
      </c>
      <c r="N38" s="14">
        <f>VLOOKUP(A:A,[1]TDSheet!$A:$T,20,0)</f>
        <v>1600</v>
      </c>
      <c r="O38" s="14"/>
      <c r="P38" s="14"/>
      <c r="Q38" s="14"/>
      <c r="R38" s="14"/>
      <c r="S38" s="14">
        <f t="shared" si="10"/>
        <v>1222.5999999999999</v>
      </c>
      <c r="T38" s="16">
        <v>200</v>
      </c>
      <c r="U38" s="17">
        <f t="shared" si="11"/>
        <v>6.8321609684279414</v>
      </c>
      <c r="V38" s="14">
        <f t="shared" si="12"/>
        <v>4.3783739571405205</v>
      </c>
      <c r="W38" s="14"/>
      <c r="X38" s="14"/>
      <c r="Y38" s="14">
        <f>VLOOKUP(A:A,[1]TDSheet!$A:$Z,26,0)</f>
        <v>1353.2</v>
      </c>
      <c r="Z38" s="14">
        <f>VLOOKUP(A:A,[1]TDSheet!$A:$AA,27,0)</f>
        <v>1358.2</v>
      </c>
      <c r="AA38" s="14">
        <f>VLOOKUP(A:A,[1]TDSheet!$A:$S,19,0)</f>
        <v>1292.2</v>
      </c>
      <c r="AB38" s="14">
        <f>VLOOKUP(A:A,[3]TDSheet!$A:$D,4,0)</f>
        <v>1842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3"/>
        <v>80</v>
      </c>
      <c r="AF38" s="14"/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958</v>
      </c>
      <c r="D39" s="8">
        <v>2521</v>
      </c>
      <c r="E39" s="8">
        <v>1902</v>
      </c>
      <c r="F39" s="8">
        <v>1539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1947</v>
      </c>
      <c r="J39" s="14">
        <f t="shared" si="9"/>
        <v>-45</v>
      </c>
      <c r="K39" s="14">
        <f>VLOOKUP(A:A,[1]TDSheet!$A:$M,13,0)</f>
        <v>0</v>
      </c>
      <c r="L39" s="14">
        <f>VLOOKUP(A:A,[1]TDSheet!$A:$R,18,0)</f>
        <v>200</v>
      </c>
      <c r="M39" s="14">
        <f>VLOOKUP(A:A,[1]TDSheet!$A:$Q,17,0)</f>
        <v>200</v>
      </c>
      <c r="N39" s="14">
        <f>VLOOKUP(A:A,[1]TDSheet!$A:$T,20,0)</f>
        <v>480</v>
      </c>
      <c r="O39" s="14"/>
      <c r="P39" s="14"/>
      <c r="Q39" s="14"/>
      <c r="R39" s="14"/>
      <c r="S39" s="14">
        <f t="shared" si="10"/>
        <v>380.4</v>
      </c>
      <c r="T39" s="16">
        <v>160</v>
      </c>
      <c r="U39" s="17">
        <f t="shared" si="11"/>
        <v>6.7797055730809674</v>
      </c>
      <c r="V39" s="14">
        <f t="shared" si="12"/>
        <v>4.0457413249211358</v>
      </c>
      <c r="W39" s="14"/>
      <c r="X39" s="14"/>
      <c r="Y39" s="14">
        <f>VLOOKUP(A:A,[1]TDSheet!$A:$Z,26,0)</f>
        <v>274</v>
      </c>
      <c r="Z39" s="14">
        <f>VLOOKUP(A:A,[1]TDSheet!$A:$AA,27,0)</f>
        <v>387.6</v>
      </c>
      <c r="AA39" s="14">
        <f>VLOOKUP(A:A,[1]TDSheet!$A:$S,19,0)</f>
        <v>385.4</v>
      </c>
      <c r="AB39" s="14">
        <f>VLOOKUP(A:A,[3]TDSheet!$A:$D,4,0)</f>
        <v>455</v>
      </c>
      <c r="AC39" s="14" t="str">
        <f>VLOOKUP(A:A,[1]TDSheet!$A:$AC,29,0)</f>
        <v>м600з</v>
      </c>
      <c r="AD39" s="14" t="str">
        <f>VLOOKUP(A:A,[1]TDSheet!$A:$AD,30,0)</f>
        <v>зк</v>
      </c>
      <c r="AE39" s="14">
        <f t="shared" si="13"/>
        <v>48</v>
      </c>
      <c r="AF39" s="14"/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568</v>
      </c>
      <c r="D40" s="8">
        <v>2146</v>
      </c>
      <c r="E40" s="8">
        <v>1805</v>
      </c>
      <c r="F40" s="8">
        <v>6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2295</v>
      </c>
      <c r="J40" s="14">
        <f t="shared" si="9"/>
        <v>-490</v>
      </c>
      <c r="K40" s="14">
        <f>VLOOKUP(A:A,[1]TDSheet!$A:$M,13,0)</f>
        <v>533</v>
      </c>
      <c r="L40" s="14">
        <f>VLOOKUP(A:A,[1]TDSheet!$A:$R,18,0)</f>
        <v>1960</v>
      </c>
      <c r="M40" s="14">
        <f>VLOOKUP(A:A,[1]TDSheet!$A:$Q,17,0)</f>
        <v>980</v>
      </c>
      <c r="N40" s="14">
        <f>VLOOKUP(A:A,[1]TDSheet!$A:$T,20,0)</f>
        <v>700</v>
      </c>
      <c r="O40" s="14"/>
      <c r="P40" s="14"/>
      <c r="Q40" s="14"/>
      <c r="R40" s="14"/>
      <c r="S40" s="14">
        <f t="shared" si="10"/>
        <v>361</v>
      </c>
      <c r="T40" s="16"/>
      <c r="U40" s="17">
        <f t="shared" si="11"/>
        <v>11.576177285318559</v>
      </c>
      <c r="V40" s="14">
        <f t="shared" si="12"/>
        <v>1.662049861495845E-2</v>
      </c>
      <c r="W40" s="14"/>
      <c r="X40" s="14"/>
      <c r="Y40" s="14">
        <f>VLOOKUP(A:A,[1]TDSheet!$A:$Z,26,0)</f>
        <v>435.6</v>
      </c>
      <c r="Z40" s="14">
        <f>VLOOKUP(A:A,[1]TDSheet!$A:$AA,27,0)</f>
        <v>459.8</v>
      </c>
      <c r="AA40" s="14">
        <f>VLOOKUP(A:A,[1]TDSheet!$A:$S,19,0)</f>
        <v>529</v>
      </c>
      <c r="AB40" s="14">
        <f>VLOOKUP(A:A,[3]TDSheet!$A:$D,4,0)</f>
        <v>13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3"/>
        <v>0</v>
      </c>
      <c r="AF40" s="14"/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105</v>
      </c>
      <c r="D41" s="8">
        <v>2411</v>
      </c>
      <c r="E41" s="8">
        <v>1547</v>
      </c>
      <c r="F41" s="8">
        <v>429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1968</v>
      </c>
      <c r="J41" s="14">
        <f t="shared" si="9"/>
        <v>-421</v>
      </c>
      <c r="K41" s="14">
        <f>VLOOKUP(A:A,[1]TDSheet!$A:$M,13,0)</f>
        <v>840</v>
      </c>
      <c r="L41" s="14">
        <f>VLOOKUP(A:A,[1]TDSheet!$A:$R,18,0)</f>
        <v>980</v>
      </c>
      <c r="M41" s="14">
        <f>VLOOKUP(A:A,[1]TDSheet!$A:$Q,17,0)</f>
        <v>280</v>
      </c>
      <c r="N41" s="14">
        <f>VLOOKUP(A:A,[1]TDSheet!$A:$T,20,0)</f>
        <v>420</v>
      </c>
      <c r="O41" s="14"/>
      <c r="P41" s="14"/>
      <c r="Q41" s="14"/>
      <c r="R41" s="14"/>
      <c r="S41" s="14">
        <f t="shared" si="10"/>
        <v>309.39999999999998</v>
      </c>
      <c r="T41" s="16"/>
      <c r="U41" s="17">
        <f t="shared" si="11"/>
        <v>9.5313510019392371</v>
      </c>
      <c r="V41" s="14">
        <f t="shared" si="12"/>
        <v>1.3865546218487397</v>
      </c>
      <c r="W41" s="14"/>
      <c r="X41" s="14"/>
      <c r="Y41" s="14">
        <f>VLOOKUP(A:A,[1]TDSheet!$A:$Z,26,0)</f>
        <v>275.2</v>
      </c>
      <c r="Z41" s="14">
        <f>VLOOKUP(A:A,[1]TDSheet!$A:$AA,27,0)</f>
        <v>489.8</v>
      </c>
      <c r="AA41" s="14">
        <f>VLOOKUP(A:A,[1]TDSheet!$A:$S,19,0)</f>
        <v>393.4</v>
      </c>
      <c r="AB41" s="14">
        <f>VLOOKUP(A:A,[3]TDSheet!$A:$D,4,0)</f>
        <v>291</v>
      </c>
      <c r="AC41" s="14" t="str">
        <f>VLOOKUP(A:A,[1]TDSheet!$A:$AC,29,0)</f>
        <v>м164з</v>
      </c>
      <c r="AD41" s="14">
        <f>VLOOKUP(A:A,[1]TDSheet!$A:$AD,30,0)</f>
        <v>0</v>
      </c>
      <c r="AE41" s="14">
        <f t="shared" si="13"/>
        <v>0</v>
      </c>
      <c r="AF41" s="14"/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2.4060000000000001</v>
      </c>
      <c r="D42" s="8">
        <v>62.93</v>
      </c>
      <c r="E42" s="8">
        <v>36.414999999999999</v>
      </c>
      <c r="F42" s="8">
        <v>27.690999999999999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46.7</v>
      </c>
      <c r="J42" s="14">
        <f t="shared" si="9"/>
        <v>-10.285000000000004</v>
      </c>
      <c r="K42" s="14">
        <f>VLOOKUP(A:A,[1]TDSheet!$A:$M,13,0)</f>
        <v>0</v>
      </c>
      <c r="L42" s="14">
        <f>VLOOKUP(A:A,[1]TDSheet!$A:$R,18,0)</f>
        <v>10</v>
      </c>
      <c r="M42" s="14">
        <f>VLOOKUP(A:A,[1]TDSheet!$A:$Q,17,0)</f>
        <v>10</v>
      </c>
      <c r="N42" s="14">
        <f>VLOOKUP(A:A,[1]TDSheet!$A:$T,20,0)</f>
        <v>10</v>
      </c>
      <c r="O42" s="14"/>
      <c r="P42" s="14"/>
      <c r="Q42" s="14"/>
      <c r="R42" s="14"/>
      <c r="S42" s="14">
        <f t="shared" si="10"/>
        <v>7.2829999999999995</v>
      </c>
      <c r="T42" s="16"/>
      <c r="U42" s="17">
        <f t="shared" si="11"/>
        <v>7.9213236303721004</v>
      </c>
      <c r="V42" s="14">
        <f t="shared" si="12"/>
        <v>3.8021419744610738</v>
      </c>
      <c r="W42" s="14"/>
      <c r="X42" s="14"/>
      <c r="Y42" s="14">
        <f>VLOOKUP(A:A,[1]TDSheet!$A:$Z,26,0)</f>
        <v>2.4140000000000001</v>
      </c>
      <c r="Z42" s="14">
        <f>VLOOKUP(A:A,[1]TDSheet!$A:$AA,27,0)</f>
        <v>3.6320000000000001</v>
      </c>
      <c r="AA42" s="14">
        <f>VLOOKUP(A:A,[1]TDSheet!$A:$S,19,0)</f>
        <v>8.7469999999999999</v>
      </c>
      <c r="AB42" s="14">
        <f>VLOOKUP(A:A,[3]TDSheet!$A:$D,4,0)</f>
        <v>3.5649999999999999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3"/>
        <v>0</v>
      </c>
      <c r="AF42" s="14"/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409.06599999999997</v>
      </c>
      <c r="D43" s="8">
        <v>481.04700000000003</v>
      </c>
      <c r="E43" s="8">
        <v>620.33500000000004</v>
      </c>
      <c r="F43" s="8">
        <v>264.798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635.6</v>
      </c>
      <c r="J43" s="14">
        <f t="shared" si="9"/>
        <v>-15.264999999999986</v>
      </c>
      <c r="K43" s="14">
        <f>VLOOKUP(A:A,[1]TDSheet!$A:$M,13,0)</f>
        <v>105</v>
      </c>
      <c r="L43" s="14">
        <f>VLOOKUP(A:A,[1]TDSheet!$A:$R,18,0)</f>
        <v>220</v>
      </c>
      <c r="M43" s="14">
        <f>VLOOKUP(A:A,[1]TDSheet!$A:$Q,17,0)</f>
        <v>70</v>
      </c>
      <c r="N43" s="14">
        <f>VLOOKUP(A:A,[1]TDSheet!$A:$T,20,0)</f>
        <v>140</v>
      </c>
      <c r="O43" s="14"/>
      <c r="P43" s="14"/>
      <c r="Q43" s="14"/>
      <c r="R43" s="14"/>
      <c r="S43" s="14">
        <f t="shared" si="10"/>
        <v>124.06700000000001</v>
      </c>
      <c r="T43" s="16">
        <v>50</v>
      </c>
      <c r="U43" s="17">
        <f t="shared" si="11"/>
        <v>6.8495087331844884</v>
      </c>
      <c r="V43" s="14">
        <f t="shared" si="12"/>
        <v>2.1343145236041816</v>
      </c>
      <c r="W43" s="14"/>
      <c r="X43" s="14"/>
      <c r="Y43" s="14">
        <f>VLOOKUP(A:A,[1]TDSheet!$A:$Z,26,0)</f>
        <v>120.6566</v>
      </c>
      <c r="Z43" s="14">
        <f>VLOOKUP(A:A,[1]TDSheet!$A:$AA,27,0)</f>
        <v>118.59220000000001</v>
      </c>
      <c r="AA43" s="14">
        <f>VLOOKUP(A:A,[1]TDSheet!$A:$S,19,0)</f>
        <v>121.386</v>
      </c>
      <c r="AB43" s="14">
        <f>VLOOKUP(A:A,[3]TDSheet!$A:$D,4,0)</f>
        <v>105.593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3"/>
        <v>50</v>
      </c>
      <c r="AF43" s="14"/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289</v>
      </c>
      <c r="D44" s="8">
        <v>218</v>
      </c>
      <c r="E44" s="8">
        <v>239</v>
      </c>
      <c r="F44" s="8">
        <v>257</v>
      </c>
      <c r="G44" s="1">
        <f>VLOOKUP(A:A,[1]TDSheet!$A:$G,7,0)</f>
        <v>0.4</v>
      </c>
      <c r="H44" s="1">
        <f>VLOOKUP(A:A,[1]TDSheet!$A:$H,8,0)</f>
        <v>45</v>
      </c>
      <c r="I44" s="14">
        <f>VLOOKUP(A:A,[2]TDSheet!$A:$F,6,0)</f>
        <v>255</v>
      </c>
      <c r="J44" s="14">
        <f t="shared" si="9"/>
        <v>-16</v>
      </c>
      <c r="K44" s="14">
        <f>VLOOKUP(A:A,[1]TDSheet!$A:$M,13,0)</f>
        <v>0</v>
      </c>
      <c r="L44" s="14">
        <f>VLOOKUP(A:A,[1]TDSheet!$A:$R,18,0)</f>
        <v>40</v>
      </c>
      <c r="M44" s="14">
        <f>VLOOKUP(A:A,[1]TDSheet!$A:$Q,17,0)</f>
        <v>0</v>
      </c>
      <c r="N44" s="14">
        <f>VLOOKUP(A:A,[1]TDSheet!$A:$T,20,0)</f>
        <v>80</v>
      </c>
      <c r="O44" s="14"/>
      <c r="P44" s="14"/>
      <c r="Q44" s="14"/>
      <c r="R44" s="14"/>
      <c r="S44" s="14">
        <f t="shared" si="10"/>
        <v>47.8</v>
      </c>
      <c r="T44" s="16"/>
      <c r="U44" s="17">
        <f t="shared" si="11"/>
        <v>7.8870292887029292</v>
      </c>
      <c r="V44" s="14">
        <f t="shared" si="12"/>
        <v>5.3765690376569042</v>
      </c>
      <c r="W44" s="14"/>
      <c r="X44" s="14"/>
      <c r="Y44" s="14">
        <f>VLOOKUP(A:A,[1]TDSheet!$A:$Z,26,0)</f>
        <v>61</v>
      </c>
      <c r="Z44" s="14">
        <f>VLOOKUP(A:A,[1]TDSheet!$A:$AA,27,0)</f>
        <v>58</v>
      </c>
      <c r="AA44" s="14">
        <f>VLOOKUP(A:A,[1]TDSheet!$A:$S,19,0)</f>
        <v>55.2</v>
      </c>
      <c r="AB44" s="14">
        <f>VLOOKUP(A:A,[3]TDSheet!$A:$D,4,0)</f>
        <v>51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13"/>
        <v>0</v>
      </c>
      <c r="AF44" s="14"/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173</v>
      </c>
      <c r="D45" s="8">
        <v>213</v>
      </c>
      <c r="E45" s="8">
        <v>347</v>
      </c>
      <c r="F45" s="8">
        <v>38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438</v>
      </c>
      <c r="J45" s="14">
        <f t="shared" si="9"/>
        <v>-91</v>
      </c>
      <c r="K45" s="14">
        <f>VLOOKUP(A:A,[1]TDSheet!$A:$M,13,0)</f>
        <v>60</v>
      </c>
      <c r="L45" s="14">
        <f>VLOOKUP(A:A,[1]TDSheet!$A:$R,18,0)</f>
        <v>140</v>
      </c>
      <c r="M45" s="14">
        <f>VLOOKUP(A:A,[1]TDSheet!$A:$Q,17,0)</f>
        <v>30</v>
      </c>
      <c r="N45" s="14">
        <f>VLOOKUP(A:A,[1]TDSheet!$A:$T,20,0)</f>
        <v>80</v>
      </c>
      <c r="O45" s="14"/>
      <c r="P45" s="14"/>
      <c r="Q45" s="14"/>
      <c r="R45" s="14"/>
      <c r="S45" s="14">
        <f t="shared" si="10"/>
        <v>69.400000000000006</v>
      </c>
      <c r="T45" s="16">
        <v>120</v>
      </c>
      <c r="U45" s="17">
        <f t="shared" si="11"/>
        <v>6.7435158501440915</v>
      </c>
      <c r="V45" s="14">
        <f t="shared" si="12"/>
        <v>0.54755043227665701</v>
      </c>
      <c r="W45" s="14"/>
      <c r="X45" s="14"/>
      <c r="Y45" s="14">
        <f>VLOOKUP(A:A,[1]TDSheet!$A:$Z,26,0)</f>
        <v>69.599999999999994</v>
      </c>
      <c r="Z45" s="14">
        <f>VLOOKUP(A:A,[1]TDSheet!$A:$AA,27,0)</f>
        <v>42.4</v>
      </c>
      <c r="AA45" s="14">
        <f>VLOOKUP(A:A,[1]TDSheet!$A:$S,19,0)</f>
        <v>59.2</v>
      </c>
      <c r="AB45" s="14">
        <f>VLOOKUP(A:A,[3]TDSheet!$A:$D,4,0)</f>
        <v>139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3"/>
        <v>10.799999999999999</v>
      </c>
      <c r="AF45" s="14"/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81</v>
      </c>
      <c r="D46" s="8">
        <v>724</v>
      </c>
      <c r="E46" s="8">
        <v>405</v>
      </c>
      <c r="F46" s="8">
        <v>398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406</v>
      </c>
      <c r="J46" s="14">
        <f t="shared" si="9"/>
        <v>-1</v>
      </c>
      <c r="K46" s="14">
        <f>VLOOKUP(A:A,[1]TDSheet!$A:$M,13,0)</f>
        <v>0</v>
      </c>
      <c r="L46" s="14">
        <f>VLOOKUP(A:A,[1]TDSheet!$A:$R,18,0)</f>
        <v>0</v>
      </c>
      <c r="M46" s="14">
        <f>VLOOKUP(A:A,[1]TDSheet!$A:$Q,17,0)</f>
        <v>40</v>
      </c>
      <c r="N46" s="14">
        <f>VLOOKUP(A:A,[1]TDSheet!$A:$T,20,0)</f>
        <v>80</v>
      </c>
      <c r="O46" s="14"/>
      <c r="P46" s="14"/>
      <c r="Q46" s="14"/>
      <c r="R46" s="14"/>
      <c r="S46" s="14">
        <f t="shared" si="10"/>
        <v>81</v>
      </c>
      <c r="T46" s="16">
        <v>40</v>
      </c>
      <c r="U46" s="17">
        <f t="shared" si="11"/>
        <v>6.8888888888888893</v>
      </c>
      <c r="V46" s="14">
        <f t="shared" si="12"/>
        <v>4.9135802469135799</v>
      </c>
      <c r="W46" s="14"/>
      <c r="X46" s="14"/>
      <c r="Y46" s="14">
        <f>VLOOKUP(A:A,[1]TDSheet!$A:$Z,26,0)</f>
        <v>69.8</v>
      </c>
      <c r="Z46" s="14">
        <f>VLOOKUP(A:A,[1]TDSheet!$A:$AA,27,0)</f>
        <v>99.2</v>
      </c>
      <c r="AA46" s="14">
        <f>VLOOKUP(A:A,[1]TDSheet!$A:$S,19,0)</f>
        <v>78</v>
      </c>
      <c r="AB46" s="14">
        <f>VLOOKUP(A:A,[3]TDSheet!$A:$D,4,0)</f>
        <v>86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3"/>
        <v>14</v>
      </c>
      <c r="AF46" s="14"/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37.802999999999997</v>
      </c>
      <c r="D47" s="8">
        <v>99.012</v>
      </c>
      <c r="E47" s="8">
        <v>51.125999999999998</v>
      </c>
      <c r="F47" s="8">
        <v>85.688999999999993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48.6</v>
      </c>
      <c r="J47" s="14">
        <f t="shared" si="9"/>
        <v>2.5259999999999962</v>
      </c>
      <c r="K47" s="14">
        <f>VLOOKUP(A:A,[1]TDSheet!$A:$M,13,0)</f>
        <v>0</v>
      </c>
      <c r="L47" s="14">
        <f>VLOOKUP(A:A,[1]TDSheet!$A:$R,18,0)</f>
        <v>0</v>
      </c>
      <c r="M47" s="14">
        <f>VLOOKUP(A:A,[1]TDSheet!$A:$Q,17,0)</f>
        <v>0</v>
      </c>
      <c r="N47" s="14">
        <f>VLOOKUP(A:A,[1]TDSheet!$A:$T,20,0)</f>
        <v>0</v>
      </c>
      <c r="O47" s="14"/>
      <c r="P47" s="14"/>
      <c r="Q47" s="14"/>
      <c r="R47" s="14"/>
      <c r="S47" s="14">
        <f t="shared" si="10"/>
        <v>10.225199999999999</v>
      </c>
      <c r="T47" s="16"/>
      <c r="U47" s="17">
        <f t="shared" si="11"/>
        <v>8.3801783828189187</v>
      </c>
      <c r="V47" s="14">
        <f t="shared" si="12"/>
        <v>8.3801783828189187</v>
      </c>
      <c r="W47" s="14"/>
      <c r="X47" s="14"/>
      <c r="Y47" s="14">
        <f>VLOOKUP(A:A,[1]TDSheet!$A:$Z,26,0)</f>
        <v>15.717400000000001</v>
      </c>
      <c r="Z47" s="14">
        <f>VLOOKUP(A:A,[1]TDSheet!$A:$AA,27,0)</f>
        <v>12.0382</v>
      </c>
      <c r="AA47" s="14">
        <f>VLOOKUP(A:A,[1]TDSheet!$A:$S,19,0)</f>
        <v>12.6732</v>
      </c>
      <c r="AB47" s="14">
        <f>VLOOKUP(A:A,[3]TDSheet!$A:$D,4,0)</f>
        <v>12.414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3"/>
        <v>0</v>
      </c>
      <c r="AF47" s="14"/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1224</v>
      </c>
      <c r="D48" s="8">
        <v>1427</v>
      </c>
      <c r="E48" s="8">
        <v>1652</v>
      </c>
      <c r="F48" s="8">
        <v>974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1697</v>
      </c>
      <c r="J48" s="14">
        <f t="shared" si="9"/>
        <v>-45</v>
      </c>
      <c r="K48" s="14">
        <f>VLOOKUP(A:A,[1]TDSheet!$A:$M,13,0)</f>
        <v>80</v>
      </c>
      <c r="L48" s="14">
        <f>VLOOKUP(A:A,[1]TDSheet!$A:$R,18,0)</f>
        <v>480</v>
      </c>
      <c r="M48" s="14">
        <f>VLOOKUP(A:A,[1]TDSheet!$A:$Q,17,0)</f>
        <v>120</v>
      </c>
      <c r="N48" s="14">
        <f>VLOOKUP(A:A,[1]TDSheet!$A:$T,20,0)</f>
        <v>400</v>
      </c>
      <c r="O48" s="14"/>
      <c r="P48" s="14"/>
      <c r="Q48" s="14"/>
      <c r="R48" s="14"/>
      <c r="S48" s="14">
        <f t="shared" si="10"/>
        <v>330.4</v>
      </c>
      <c r="T48" s="16">
        <v>240</v>
      </c>
      <c r="U48" s="17">
        <f t="shared" si="11"/>
        <v>6.943099273607749</v>
      </c>
      <c r="V48" s="14">
        <f t="shared" si="12"/>
        <v>2.9479418886198547</v>
      </c>
      <c r="W48" s="14"/>
      <c r="X48" s="14"/>
      <c r="Y48" s="14">
        <f>VLOOKUP(A:A,[1]TDSheet!$A:$Z,26,0)</f>
        <v>329.6</v>
      </c>
      <c r="Z48" s="14">
        <f>VLOOKUP(A:A,[1]TDSheet!$A:$AA,27,0)</f>
        <v>352.8</v>
      </c>
      <c r="AA48" s="14">
        <f>VLOOKUP(A:A,[1]TDSheet!$A:$S,19,0)</f>
        <v>317.2</v>
      </c>
      <c r="AB48" s="14">
        <f>VLOOKUP(A:A,[3]TDSheet!$A:$D,4,0)</f>
        <v>400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67.2</v>
      </c>
      <c r="AF48" s="14"/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1949</v>
      </c>
      <c r="D49" s="8">
        <v>3806</v>
      </c>
      <c r="E49" s="8">
        <v>3606</v>
      </c>
      <c r="F49" s="8">
        <v>2103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3666</v>
      </c>
      <c r="J49" s="14">
        <f t="shared" si="9"/>
        <v>-60</v>
      </c>
      <c r="K49" s="14">
        <f>VLOOKUP(A:A,[1]TDSheet!$A:$M,13,0)</f>
        <v>0</v>
      </c>
      <c r="L49" s="14">
        <f>VLOOKUP(A:A,[1]TDSheet!$A:$R,18,0)</f>
        <v>1200</v>
      </c>
      <c r="M49" s="14">
        <f>VLOOKUP(A:A,[1]TDSheet!$A:$Q,17,0)</f>
        <v>360</v>
      </c>
      <c r="N49" s="14">
        <f>VLOOKUP(A:A,[1]TDSheet!$A:$T,20,0)</f>
        <v>800</v>
      </c>
      <c r="O49" s="14"/>
      <c r="P49" s="14"/>
      <c r="Q49" s="14"/>
      <c r="R49" s="14"/>
      <c r="S49" s="14">
        <f t="shared" si="10"/>
        <v>721.2</v>
      </c>
      <c r="T49" s="16">
        <v>600</v>
      </c>
      <c r="U49" s="17">
        <f t="shared" si="11"/>
        <v>7.0202440377149191</v>
      </c>
      <c r="V49" s="14">
        <f t="shared" si="12"/>
        <v>2.9159733777038266</v>
      </c>
      <c r="W49" s="14"/>
      <c r="X49" s="14"/>
      <c r="Y49" s="14">
        <f>VLOOKUP(A:A,[1]TDSheet!$A:$Z,26,0)</f>
        <v>684.2</v>
      </c>
      <c r="Z49" s="14">
        <f>VLOOKUP(A:A,[1]TDSheet!$A:$AA,27,0)</f>
        <v>678.4</v>
      </c>
      <c r="AA49" s="14">
        <f>VLOOKUP(A:A,[1]TDSheet!$A:$S,19,0)</f>
        <v>709.6</v>
      </c>
      <c r="AB49" s="14">
        <f>VLOOKUP(A:A,[3]TDSheet!$A:$D,4,0)</f>
        <v>935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3"/>
        <v>210</v>
      </c>
      <c r="AF49" s="14"/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2245</v>
      </c>
      <c r="D50" s="8">
        <v>3379</v>
      </c>
      <c r="E50" s="8">
        <v>3290</v>
      </c>
      <c r="F50" s="8">
        <v>2283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3365</v>
      </c>
      <c r="J50" s="14">
        <f t="shared" si="9"/>
        <v>-75</v>
      </c>
      <c r="K50" s="14">
        <f>VLOOKUP(A:A,[1]TDSheet!$A:$M,13,0)</f>
        <v>0</v>
      </c>
      <c r="L50" s="14">
        <f>VLOOKUP(A:A,[1]TDSheet!$A:$R,18,0)</f>
        <v>800</v>
      </c>
      <c r="M50" s="14">
        <f>VLOOKUP(A:A,[1]TDSheet!$A:$Q,17,0)</f>
        <v>280</v>
      </c>
      <c r="N50" s="14">
        <f>VLOOKUP(A:A,[1]TDSheet!$A:$T,20,0)</f>
        <v>800</v>
      </c>
      <c r="O50" s="14"/>
      <c r="P50" s="14"/>
      <c r="Q50" s="14"/>
      <c r="R50" s="14"/>
      <c r="S50" s="14">
        <f t="shared" si="10"/>
        <v>658</v>
      </c>
      <c r="T50" s="16">
        <v>400</v>
      </c>
      <c r="U50" s="17">
        <f t="shared" si="11"/>
        <v>6.9346504559270521</v>
      </c>
      <c r="V50" s="14">
        <f t="shared" si="12"/>
        <v>3.4696048632218845</v>
      </c>
      <c r="W50" s="14"/>
      <c r="X50" s="14"/>
      <c r="Y50" s="14">
        <f>VLOOKUP(A:A,[1]TDSheet!$A:$Z,26,0)</f>
        <v>709.8</v>
      </c>
      <c r="Z50" s="14">
        <f>VLOOKUP(A:A,[1]TDSheet!$A:$AA,27,0)</f>
        <v>684.2</v>
      </c>
      <c r="AA50" s="14">
        <f>VLOOKUP(A:A,[1]TDSheet!$A:$S,19,0)</f>
        <v>663</v>
      </c>
      <c r="AB50" s="14">
        <f>VLOOKUP(A:A,[3]TDSheet!$A:$D,4,0)</f>
        <v>927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3"/>
        <v>112.00000000000001</v>
      </c>
      <c r="AF50" s="14"/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2433</v>
      </c>
      <c r="D51" s="8">
        <v>6363</v>
      </c>
      <c r="E51" s="8">
        <v>5384</v>
      </c>
      <c r="F51" s="8">
        <v>3321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5485</v>
      </c>
      <c r="J51" s="14">
        <f t="shared" si="9"/>
        <v>-101</v>
      </c>
      <c r="K51" s="14">
        <f>VLOOKUP(A:A,[1]TDSheet!$A:$M,13,0)</f>
        <v>200</v>
      </c>
      <c r="L51" s="14">
        <f>VLOOKUP(A:A,[1]TDSheet!$A:$R,18,0)</f>
        <v>1200</v>
      </c>
      <c r="M51" s="14">
        <f>VLOOKUP(A:A,[1]TDSheet!$A:$Q,17,0)</f>
        <v>600</v>
      </c>
      <c r="N51" s="14">
        <f>VLOOKUP(A:A,[1]TDSheet!$A:$T,20,0)</f>
        <v>1400</v>
      </c>
      <c r="O51" s="14"/>
      <c r="P51" s="14"/>
      <c r="Q51" s="14"/>
      <c r="R51" s="14"/>
      <c r="S51" s="14">
        <f t="shared" si="10"/>
        <v>1076.8</v>
      </c>
      <c r="T51" s="16">
        <v>720</v>
      </c>
      <c r="U51" s="17">
        <f t="shared" si="11"/>
        <v>6.9102897473997027</v>
      </c>
      <c r="V51" s="14">
        <f t="shared" si="12"/>
        <v>3.0841381872213969</v>
      </c>
      <c r="W51" s="14"/>
      <c r="X51" s="14"/>
      <c r="Y51" s="14">
        <f>VLOOKUP(A:A,[1]TDSheet!$A:$Z,26,0)</f>
        <v>1036.2</v>
      </c>
      <c r="Z51" s="14">
        <f>VLOOKUP(A:A,[1]TDSheet!$A:$AA,27,0)</f>
        <v>1028.8</v>
      </c>
      <c r="AA51" s="14">
        <f>VLOOKUP(A:A,[1]TDSheet!$A:$S,19,0)</f>
        <v>1079.4000000000001</v>
      </c>
      <c r="AB51" s="14">
        <f>VLOOKUP(A:A,[3]TDSheet!$A:$D,4,0)</f>
        <v>1737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251.99999999999997</v>
      </c>
      <c r="AF51" s="14"/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3518</v>
      </c>
      <c r="D52" s="8">
        <v>8729</v>
      </c>
      <c r="E52" s="8">
        <v>7234</v>
      </c>
      <c r="F52" s="8">
        <v>4912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7344</v>
      </c>
      <c r="J52" s="14">
        <f t="shared" si="9"/>
        <v>-110</v>
      </c>
      <c r="K52" s="14">
        <f>VLOOKUP(A:A,[1]TDSheet!$A:$M,13,0)</f>
        <v>0</v>
      </c>
      <c r="L52" s="14">
        <f>VLOOKUP(A:A,[1]TDSheet!$A:$R,18,0)</f>
        <v>1600</v>
      </c>
      <c r="M52" s="14">
        <f>VLOOKUP(A:A,[1]TDSheet!$A:$Q,17,0)</f>
        <v>800</v>
      </c>
      <c r="N52" s="14">
        <f>VLOOKUP(A:A,[1]TDSheet!$A:$T,20,0)</f>
        <v>1800</v>
      </c>
      <c r="O52" s="14"/>
      <c r="P52" s="14"/>
      <c r="Q52" s="14"/>
      <c r="R52" s="14"/>
      <c r="S52" s="14">
        <f t="shared" si="10"/>
        <v>1446.8</v>
      </c>
      <c r="T52" s="16">
        <v>800</v>
      </c>
      <c r="U52" s="17">
        <f t="shared" si="11"/>
        <v>6.8509814763616257</v>
      </c>
      <c r="V52" s="14">
        <f t="shared" si="12"/>
        <v>3.3950787945811447</v>
      </c>
      <c r="W52" s="14"/>
      <c r="X52" s="14"/>
      <c r="Y52" s="14">
        <f>VLOOKUP(A:A,[1]TDSheet!$A:$Z,26,0)</f>
        <v>1318.6</v>
      </c>
      <c r="Z52" s="14">
        <f>VLOOKUP(A:A,[1]TDSheet!$A:$AA,27,0)</f>
        <v>1433.4</v>
      </c>
      <c r="AA52" s="14">
        <f>VLOOKUP(A:A,[1]TDSheet!$A:$S,19,0)</f>
        <v>1482.4</v>
      </c>
      <c r="AB52" s="14">
        <f>VLOOKUP(A:A,[3]TDSheet!$A:$D,4,0)</f>
        <v>2287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3"/>
        <v>280</v>
      </c>
      <c r="AF52" s="14"/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1516</v>
      </c>
      <c r="D53" s="8">
        <v>1882</v>
      </c>
      <c r="E53" s="8">
        <v>2061</v>
      </c>
      <c r="F53" s="8">
        <v>1296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2102</v>
      </c>
      <c r="J53" s="14">
        <f t="shared" si="9"/>
        <v>-41</v>
      </c>
      <c r="K53" s="14">
        <f>VLOOKUP(A:A,[1]TDSheet!$A:$M,13,0)</f>
        <v>120</v>
      </c>
      <c r="L53" s="14">
        <f>VLOOKUP(A:A,[1]TDSheet!$A:$R,18,0)</f>
        <v>600</v>
      </c>
      <c r="M53" s="14">
        <f>VLOOKUP(A:A,[1]TDSheet!$A:$Q,17,0)</f>
        <v>200</v>
      </c>
      <c r="N53" s="14">
        <f>VLOOKUP(A:A,[1]TDSheet!$A:$T,20,0)</f>
        <v>480</v>
      </c>
      <c r="O53" s="14"/>
      <c r="P53" s="14"/>
      <c r="Q53" s="14"/>
      <c r="R53" s="14"/>
      <c r="S53" s="14">
        <f t="shared" si="10"/>
        <v>412.2</v>
      </c>
      <c r="T53" s="16">
        <v>160</v>
      </c>
      <c r="U53" s="17">
        <f t="shared" si="11"/>
        <v>6.9286754002911213</v>
      </c>
      <c r="V53" s="14">
        <f t="shared" si="12"/>
        <v>3.14410480349345</v>
      </c>
      <c r="W53" s="14"/>
      <c r="X53" s="14"/>
      <c r="Y53" s="14">
        <f>VLOOKUP(A:A,[1]TDSheet!$A:$Z,26,0)</f>
        <v>500</v>
      </c>
      <c r="Z53" s="14">
        <f>VLOOKUP(A:A,[1]TDSheet!$A:$AA,27,0)</f>
        <v>413.8</v>
      </c>
      <c r="AA53" s="14">
        <f>VLOOKUP(A:A,[1]TDSheet!$A:$S,19,0)</f>
        <v>413.8</v>
      </c>
      <c r="AB53" s="14">
        <f>VLOOKUP(A:A,[3]TDSheet!$A:$D,4,0)</f>
        <v>471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65.599999999999994</v>
      </c>
      <c r="AF53" s="14"/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-252</v>
      </c>
      <c r="D54" s="8">
        <v>9083</v>
      </c>
      <c r="E54" s="18">
        <v>4393</v>
      </c>
      <c r="F54" s="18">
        <v>3358</v>
      </c>
      <c r="G54" s="1">
        <f>VLOOKUP(A:A,[1]TDSheet!$A:$G,7,0)</f>
        <v>0</v>
      </c>
      <c r="H54" s="1">
        <f>VLOOKUP(A:A,[1]TDSheet!$A:$H,8,0)</f>
        <v>45</v>
      </c>
      <c r="I54" s="14">
        <f>VLOOKUP(A:A,[2]TDSheet!$A:$F,6,0)</f>
        <v>4602</v>
      </c>
      <c r="J54" s="14">
        <f t="shared" si="9"/>
        <v>-209</v>
      </c>
      <c r="K54" s="14">
        <f>VLOOKUP(A:A,[1]TDSheet!$A:$M,13,0)</f>
        <v>0</v>
      </c>
      <c r="L54" s="14">
        <f>VLOOKUP(A:A,[1]TDSheet!$A:$R,18,0)</f>
        <v>0</v>
      </c>
      <c r="M54" s="14">
        <f>VLOOKUP(A:A,[1]TDSheet!$A:$Q,17,0)</f>
        <v>0</v>
      </c>
      <c r="N54" s="14">
        <f>VLOOKUP(A:A,[1]TDSheet!$A:$T,20,0)</f>
        <v>0</v>
      </c>
      <c r="O54" s="14"/>
      <c r="P54" s="14"/>
      <c r="Q54" s="14"/>
      <c r="R54" s="14"/>
      <c r="S54" s="14">
        <f t="shared" si="10"/>
        <v>878.6</v>
      </c>
      <c r="T54" s="16"/>
      <c r="U54" s="17">
        <f t="shared" si="11"/>
        <v>3.8219895287958114</v>
      </c>
      <c r="V54" s="14">
        <f t="shared" si="12"/>
        <v>3.8219895287958114</v>
      </c>
      <c r="W54" s="14"/>
      <c r="X54" s="14"/>
      <c r="Y54" s="14">
        <f>VLOOKUP(A:A,[1]TDSheet!$A:$Z,26,0)</f>
        <v>548.79999999999995</v>
      </c>
      <c r="Z54" s="14">
        <f>VLOOKUP(A:A,[1]TDSheet!$A:$AA,27,0)</f>
        <v>556</v>
      </c>
      <c r="AA54" s="14">
        <f>VLOOKUP(A:A,[1]TDSheet!$A:$S,19,0)</f>
        <v>633.6</v>
      </c>
      <c r="AB54" s="14">
        <f>VLOOKUP(A:A,[3]TDSheet!$A:$D,4,0)</f>
        <v>2836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3"/>
        <v>0</v>
      </c>
      <c r="AF54" s="14"/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2329</v>
      </c>
      <c r="D55" s="8">
        <v>5664</v>
      </c>
      <c r="E55" s="8">
        <v>4570</v>
      </c>
      <c r="F55" s="8">
        <v>3346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4676</v>
      </c>
      <c r="J55" s="14">
        <f t="shared" si="9"/>
        <v>-106</v>
      </c>
      <c r="K55" s="14">
        <f>VLOOKUP(A:A,[1]TDSheet!$A:$M,13,0)</f>
        <v>0</v>
      </c>
      <c r="L55" s="14">
        <f>VLOOKUP(A:A,[1]TDSheet!$A:$R,18,0)</f>
        <v>1150</v>
      </c>
      <c r="M55" s="14">
        <f>VLOOKUP(A:A,[1]TDSheet!$A:$Q,17,0)</f>
        <v>400</v>
      </c>
      <c r="N55" s="14">
        <f>VLOOKUP(A:A,[1]TDSheet!$A:$T,20,0)</f>
        <v>1300</v>
      </c>
      <c r="O55" s="14"/>
      <c r="P55" s="14"/>
      <c r="Q55" s="14"/>
      <c r="R55" s="14"/>
      <c r="S55" s="14">
        <f t="shared" si="10"/>
        <v>914</v>
      </c>
      <c r="T55" s="16"/>
      <c r="U55" s="17">
        <f t="shared" si="11"/>
        <v>6.7789934354485775</v>
      </c>
      <c r="V55" s="14">
        <f t="shared" si="12"/>
        <v>3.6608315098468269</v>
      </c>
      <c r="W55" s="14"/>
      <c r="X55" s="14"/>
      <c r="Y55" s="14">
        <f>VLOOKUP(A:A,[1]TDSheet!$A:$Z,26,0)</f>
        <v>1023</v>
      </c>
      <c r="Z55" s="14">
        <f>VLOOKUP(A:A,[1]TDSheet!$A:$AA,27,0)</f>
        <v>911.8</v>
      </c>
      <c r="AA55" s="14">
        <f>VLOOKUP(A:A,[1]TDSheet!$A:$S,19,0)</f>
        <v>970.8</v>
      </c>
      <c r="AB55" s="14">
        <f>VLOOKUP(A:A,[3]TDSheet!$A:$D,4,0)</f>
        <v>1367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0</v>
      </c>
      <c r="AF55" s="14"/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49.654000000000003</v>
      </c>
      <c r="D56" s="8">
        <v>56.655000000000001</v>
      </c>
      <c r="E56" s="8">
        <v>38.97</v>
      </c>
      <c r="F56" s="8">
        <v>67.338999999999999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42</v>
      </c>
      <c r="J56" s="14">
        <f t="shared" si="9"/>
        <v>-3.0300000000000011</v>
      </c>
      <c r="K56" s="14">
        <f>VLOOKUP(A:A,[1]TDSheet!$A:$M,13,0)</f>
        <v>0</v>
      </c>
      <c r="L56" s="14">
        <f>VLOOKUP(A:A,[1]TDSheet!$A:$R,18,0)</f>
        <v>10</v>
      </c>
      <c r="M56" s="14">
        <f>VLOOKUP(A:A,[1]TDSheet!$A:$Q,17,0)</f>
        <v>0</v>
      </c>
      <c r="N56" s="14">
        <f>VLOOKUP(A:A,[1]TDSheet!$A:$T,20,0)</f>
        <v>0</v>
      </c>
      <c r="O56" s="14"/>
      <c r="P56" s="14"/>
      <c r="Q56" s="14"/>
      <c r="R56" s="14"/>
      <c r="S56" s="14">
        <f t="shared" si="10"/>
        <v>7.7939999999999996</v>
      </c>
      <c r="T56" s="16"/>
      <c r="U56" s="17">
        <f t="shared" si="11"/>
        <v>9.9228894021041825</v>
      </c>
      <c r="V56" s="14">
        <f t="shared" si="12"/>
        <v>8.6398511675647942</v>
      </c>
      <c r="W56" s="14"/>
      <c r="X56" s="14"/>
      <c r="Y56" s="14">
        <f>VLOOKUP(A:A,[1]TDSheet!$A:$Z,26,0)</f>
        <v>8.1530000000000005</v>
      </c>
      <c r="Z56" s="14">
        <f>VLOOKUP(A:A,[1]TDSheet!$A:$AA,27,0)</f>
        <v>13.2042</v>
      </c>
      <c r="AA56" s="14">
        <f>VLOOKUP(A:A,[1]TDSheet!$A:$S,19,0)</f>
        <v>10.808</v>
      </c>
      <c r="AB56" s="14">
        <f>VLOOKUP(A:A,[3]TDSheet!$A:$D,4,0)</f>
        <v>11.94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3"/>
        <v>0</v>
      </c>
      <c r="AF56" s="14"/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100</v>
      </c>
      <c r="D57" s="8">
        <v>2</v>
      </c>
      <c r="E57" s="8">
        <v>67</v>
      </c>
      <c r="F57" s="8">
        <v>32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77</v>
      </c>
      <c r="J57" s="14">
        <f t="shared" si="9"/>
        <v>-10</v>
      </c>
      <c r="K57" s="14">
        <f>VLOOKUP(A:A,[1]TDSheet!$A:$M,13,0)</f>
        <v>50</v>
      </c>
      <c r="L57" s="14">
        <f>VLOOKUP(A:A,[1]TDSheet!$A:$R,18,0)</f>
        <v>0</v>
      </c>
      <c r="M57" s="14">
        <f>VLOOKUP(A:A,[1]TDSheet!$A:$Q,17,0)</f>
        <v>35</v>
      </c>
      <c r="N57" s="14">
        <f>VLOOKUP(A:A,[1]TDSheet!$A:$T,20,0)</f>
        <v>0</v>
      </c>
      <c r="O57" s="14"/>
      <c r="P57" s="14"/>
      <c r="Q57" s="14"/>
      <c r="R57" s="14"/>
      <c r="S57" s="14">
        <f t="shared" si="10"/>
        <v>13.4</v>
      </c>
      <c r="T57" s="16"/>
      <c r="U57" s="17">
        <f t="shared" si="11"/>
        <v>8.7313432835820901</v>
      </c>
      <c r="V57" s="14">
        <f t="shared" si="12"/>
        <v>2.3880597014925371</v>
      </c>
      <c r="W57" s="14"/>
      <c r="X57" s="14"/>
      <c r="Y57" s="14">
        <f>VLOOKUP(A:A,[1]TDSheet!$A:$Z,26,0)</f>
        <v>17.399999999999999</v>
      </c>
      <c r="Z57" s="14">
        <f>VLOOKUP(A:A,[1]TDSheet!$A:$AA,27,0)</f>
        <v>10.4</v>
      </c>
      <c r="AA57" s="14">
        <f>VLOOKUP(A:A,[1]TDSheet!$A:$S,19,0)</f>
        <v>15.8</v>
      </c>
      <c r="AB57" s="14">
        <f>VLOOKUP(A:A,[3]TDSheet!$A:$D,4,0)</f>
        <v>9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0</v>
      </c>
      <c r="AF57" s="14"/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12.105</v>
      </c>
      <c r="D58" s="8">
        <v>8.2279999999999998</v>
      </c>
      <c r="E58" s="8">
        <v>11.259</v>
      </c>
      <c r="F58" s="8">
        <v>9.0739999999999998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11</v>
      </c>
      <c r="J58" s="14">
        <f t="shared" si="9"/>
        <v>0.25900000000000034</v>
      </c>
      <c r="K58" s="14">
        <f>VLOOKUP(A:A,[1]TDSheet!$A:$M,13,0)</f>
        <v>0</v>
      </c>
      <c r="L58" s="14">
        <f>VLOOKUP(A:A,[1]TDSheet!$A:$R,18,0)</f>
        <v>0</v>
      </c>
      <c r="M58" s="14">
        <f>VLOOKUP(A:A,[1]TDSheet!$A:$Q,17,0)</f>
        <v>0</v>
      </c>
      <c r="N58" s="14">
        <f>VLOOKUP(A:A,[1]TDSheet!$A:$T,20,0)</f>
        <v>0</v>
      </c>
      <c r="O58" s="14"/>
      <c r="P58" s="14"/>
      <c r="Q58" s="14"/>
      <c r="R58" s="14"/>
      <c r="S58" s="14">
        <f t="shared" si="10"/>
        <v>2.2518000000000002</v>
      </c>
      <c r="T58" s="16">
        <v>10</v>
      </c>
      <c r="U58" s="17">
        <f t="shared" si="11"/>
        <v>8.4705568878230739</v>
      </c>
      <c r="V58" s="14">
        <f t="shared" si="12"/>
        <v>4.0296651567634774</v>
      </c>
      <c r="W58" s="14"/>
      <c r="X58" s="14"/>
      <c r="Y58" s="14">
        <f>VLOOKUP(A:A,[1]TDSheet!$A:$Z,26,0)</f>
        <v>3.2118000000000002</v>
      </c>
      <c r="Z58" s="14">
        <f>VLOOKUP(A:A,[1]TDSheet!$A:$AA,27,0)</f>
        <v>3.1345999999999998</v>
      </c>
      <c r="AA58" s="14">
        <f>VLOOKUP(A:A,[1]TDSheet!$A:$S,19,0)</f>
        <v>1.8455999999999999</v>
      </c>
      <c r="AB58" s="14">
        <f>VLOOKUP(A:A,[3]TDSheet!$A:$D,4,0)</f>
        <v>2.044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10</v>
      </c>
      <c r="AF58" s="14"/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88</v>
      </c>
      <c r="D59" s="8">
        <v>251</v>
      </c>
      <c r="E59" s="8">
        <v>208</v>
      </c>
      <c r="F59" s="8">
        <v>119</v>
      </c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228</v>
      </c>
      <c r="J59" s="14">
        <f t="shared" si="9"/>
        <v>-20</v>
      </c>
      <c r="K59" s="14">
        <f>VLOOKUP(A:A,[1]TDSheet!$A:$M,13,0)</f>
        <v>0</v>
      </c>
      <c r="L59" s="14">
        <f>VLOOKUP(A:A,[1]TDSheet!$A:$R,18,0)</f>
        <v>80</v>
      </c>
      <c r="M59" s="14">
        <f>VLOOKUP(A:A,[1]TDSheet!$A:$Q,17,0)</f>
        <v>40</v>
      </c>
      <c r="N59" s="14">
        <f>VLOOKUP(A:A,[1]TDSheet!$A:$T,20,0)</f>
        <v>40</v>
      </c>
      <c r="O59" s="14"/>
      <c r="P59" s="14"/>
      <c r="Q59" s="14"/>
      <c r="R59" s="14"/>
      <c r="S59" s="14">
        <f t="shared" si="10"/>
        <v>41.6</v>
      </c>
      <c r="T59" s="16"/>
      <c r="U59" s="17">
        <f t="shared" si="11"/>
        <v>6.7067307692307692</v>
      </c>
      <c r="V59" s="14">
        <f t="shared" si="12"/>
        <v>2.8605769230769229</v>
      </c>
      <c r="W59" s="14"/>
      <c r="X59" s="14"/>
      <c r="Y59" s="14">
        <f>VLOOKUP(A:A,[1]TDSheet!$A:$Z,26,0)</f>
        <v>26</v>
      </c>
      <c r="Z59" s="14">
        <f>VLOOKUP(A:A,[1]TDSheet!$A:$AA,27,0)</f>
        <v>29.6</v>
      </c>
      <c r="AA59" s="14">
        <f>VLOOKUP(A:A,[1]TDSheet!$A:$S,19,0)</f>
        <v>38.799999999999997</v>
      </c>
      <c r="AB59" s="14">
        <f>VLOOKUP(A:A,[3]TDSheet!$A:$D,4,0)</f>
        <v>50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0</v>
      </c>
      <c r="AF59" s="14"/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14.914</v>
      </c>
      <c r="D60" s="8">
        <v>14.34</v>
      </c>
      <c r="E60" s="8">
        <v>10.468999999999999</v>
      </c>
      <c r="F60" s="8">
        <v>11.468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11</v>
      </c>
      <c r="J60" s="14">
        <f t="shared" si="9"/>
        <v>-0.53100000000000058</v>
      </c>
      <c r="K60" s="14">
        <f>VLOOKUP(A:A,[1]TDSheet!$A:$M,13,0)</f>
        <v>0</v>
      </c>
      <c r="L60" s="14">
        <f>VLOOKUP(A:A,[1]TDSheet!$A:$R,18,0)</f>
        <v>0</v>
      </c>
      <c r="M60" s="14">
        <f>VLOOKUP(A:A,[1]TDSheet!$A:$Q,17,0)</f>
        <v>0</v>
      </c>
      <c r="N60" s="14">
        <f>VLOOKUP(A:A,[1]TDSheet!$A:$T,20,0)</f>
        <v>0</v>
      </c>
      <c r="O60" s="14"/>
      <c r="P60" s="14"/>
      <c r="Q60" s="14"/>
      <c r="R60" s="14"/>
      <c r="S60" s="14">
        <f t="shared" si="10"/>
        <v>2.0937999999999999</v>
      </c>
      <c r="T60" s="16"/>
      <c r="U60" s="17">
        <f t="shared" si="11"/>
        <v>5.4771229343776868</v>
      </c>
      <c r="V60" s="14">
        <f t="shared" si="12"/>
        <v>5.4771229343776868</v>
      </c>
      <c r="W60" s="14"/>
      <c r="X60" s="14"/>
      <c r="Y60" s="14">
        <f>VLOOKUP(A:A,[1]TDSheet!$A:$Z,26,0)</f>
        <v>2.5536000000000003</v>
      </c>
      <c r="Z60" s="14">
        <f>VLOOKUP(A:A,[1]TDSheet!$A:$AA,27,0)</f>
        <v>2.5613999999999999</v>
      </c>
      <c r="AA60" s="14">
        <f>VLOOKUP(A:A,[1]TDSheet!$A:$S,19,0)</f>
        <v>2.3117999999999999</v>
      </c>
      <c r="AB60" s="14">
        <f>VLOOKUP(A:A,[3]TDSheet!$A:$D,4,0)</f>
        <v>2.097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/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354</v>
      </c>
      <c r="D61" s="8">
        <v>979</v>
      </c>
      <c r="E61" s="8">
        <v>830</v>
      </c>
      <c r="F61" s="8">
        <v>488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868</v>
      </c>
      <c r="J61" s="14">
        <f t="shared" si="9"/>
        <v>-38</v>
      </c>
      <c r="K61" s="14">
        <f>VLOOKUP(A:A,[1]TDSheet!$A:$M,13,0)</f>
        <v>180</v>
      </c>
      <c r="L61" s="14">
        <f>VLOOKUP(A:A,[1]TDSheet!$A:$R,18,0)</f>
        <v>280</v>
      </c>
      <c r="M61" s="14">
        <f>VLOOKUP(A:A,[1]TDSheet!$A:$Q,17,0)</f>
        <v>60</v>
      </c>
      <c r="N61" s="14">
        <f>VLOOKUP(A:A,[1]TDSheet!$A:$T,20,0)</f>
        <v>240</v>
      </c>
      <c r="O61" s="14"/>
      <c r="P61" s="14"/>
      <c r="Q61" s="14"/>
      <c r="R61" s="14"/>
      <c r="S61" s="14">
        <f t="shared" si="10"/>
        <v>166</v>
      </c>
      <c r="T61" s="16"/>
      <c r="U61" s="17">
        <f t="shared" si="11"/>
        <v>7.5180722891566267</v>
      </c>
      <c r="V61" s="14">
        <f t="shared" si="12"/>
        <v>2.9397590361445785</v>
      </c>
      <c r="W61" s="14"/>
      <c r="X61" s="14"/>
      <c r="Y61" s="14">
        <f>VLOOKUP(A:A,[1]TDSheet!$A:$Z,26,0)</f>
        <v>148.4</v>
      </c>
      <c r="Z61" s="14">
        <f>VLOOKUP(A:A,[1]TDSheet!$A:$AA,27,0)</f>
        <v>166</v>
      </c>
      <c r="AA61" s="14">
        <f>VLOOKUP(A:A,[1]TDSheet!$A:$S,19,0)</f>
        <v>173.4</v>
      </c>
      <c r="AB61" s="14">
        <f>VLOOKUP(A:A,[3]TDSheet!$A:$D,4,0)</f>
        <v>125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3"/>
        <v>0</v>
      </c>
      <c r="AF61" s="14"/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21.298999999999999</v>
      </c>
      <c r="D62" s="8">
        <v>107.34099999999999</v>
      </c>
      <c r="E62" s="8">
        <v>55.918999999999997</v>
      </c>
      <c r="F62" s="8">
        <v>71.66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54.13</v>
      </c>
      <c r="J62" s="14">
        <f t="shared" si="9"/>
        <v>1.7889999999999944</v>
      </c>
      <c r="K62" s="14">
        <f>VLOOKUP(A:A,[1]TDSheet!$A:$M,13,0)</f>
        <v>0</v>
      </c>
      <c r="L62" s="14">
        <f>VLOOKUP(A:A,[1]TDSheet!$A:$R,18,0)</f>
        <v>0</v>
      </c>
      <c r="M62" s="14">
        <f>VLOOKUP(A:A,[1]TDSheet!$A:$Q,17,0)</f>
        <v>0</v>
      </c>
      <c r="N62" s="14">
        <f>VLOOKUP(A:A,[1]TDSheet!$A:$T,20,0)</f>
        <v>10</v>
      </c>
      <c r="O62" s="14"/>
      <c r="P62" s="14"/>
      <c r="Q62" s="14"/>
      <c r="R62" s="14"/>
      <c r="S62" s="14">
        <f t="shared" si="10"/>
        <v>11.1838</v>
      </c>
      <c r="T62" s="16"/>
      <c r="U62" s="17">
        <f t="shared" si="11"/>
        <v>7.3016327187539121</v>
      </c>
      <c r="V62" s="14">
        <f t="shared" si="12"/>
        <v>6.4074822511132172</v>
      </c>
      <c r="W62" s="14"/>
      <c r="X62" s="14"/>
      <c r="Y62" s="14">
        <f>VLOOKUP(A:A,[1]TDSheet!$A:$Z,26,0)</f>
        <v>10.604800000000001</v>
      </c>
      <c r="Z62" s="14">
        <f>VLOOKUP(A:A,[1]TDSheet!$A:$AA,27,0)</f>
        <v>16.2014</v>
      </c>
      <c r="AA62" s="14">
        <f>VLOOKUP(A:A,[1]TDSheet!$A:$S,19,0)</f>
        <v>11.152200000000001</v>
      </c>
      <c r="AB62" s="14">
        <f>VLOOKUP(A:A,[3]TDSheet!$A:$D,4,0)</f>
        <v>7.5679999999999996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3"/>
        <v>0</v>
      </c>
      <c r="AF62" s="14"/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126</v>
      </c>
      <c r="D63" s="8">
        <v>278</v>
      </c>
      <c r="E63" s="8">
        <v>246</v>
      </c>
      <c r="F63" s="8">
        <v>146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279</v>
      </c>
      <c r="J63" s="14">
        <f t="shared" si="9"/>
        <v>-33</v>
      </c>
      <c r="K63" s="14">
        <f>VLOOKUP(A:A,[1]TDSheet!$A:$M,13,0)</f>
        <v>60</v>
      </c>
      <c r="L63" s="14">
        <f>VLOOKUP(A:A,[1]TDSheet!$A:$R,18,0)</f>
        <v>120</v>
      </c>
      <c r="M63" s="14">
        <f>VLOOKUP(A:A,[1]TDSheet!$A:$Q,17,0)</f>
        <v>30</v>
      </c>
      <c r="N63" s="14">
        <f>VLOOKUP(A:A,[1]TDSheet!$A:$T,20,0)</f>
        <v>60</v>
      </c>
      <c r="O63" s="14"/>
      <c r="P63" s="14"/>
      <c r="Q63" s="14"/>
      <c r="R63" s="14"/>
      <c r="S63" s="14">
        <f t="shared" si="10"/>
        <v>49.2</v>
      </c>
      <c r="T63" s="16"/>
      <c r="U63" s="17">
        <f t="shared" si="11"/>
        <v>8.4552845528455283</v>
      </c>
      <c r="V63" s="14">
        <f t="shared" si="12"/>
        <v>2.9674796747967478</v>
      </c>
      <c r="W63" s="14"/>
      <c r="X63" s="14"/>
      <c r="Y63" s="14">
        <f>VLOOKUP(A:A,[1]TDSheet!$A:$Z,26,0)</f>
        <v>37.200000000000003</v>
      </c>
      <c r="Z63" s="14">
        <f>VLOOKUP(A:A,[1]TDSheet!$A:$AA,27,0)</f>
        <v>42.6</v>
      </c>
      <c r="AA63" s="14">
        <f>VLOOKUP(A:A,[1]TDSheet!$A:$S,19,0)</f>
        <v>58</v>
      </c>
      <c r="AB63" s="14">
        <f>VLOOKUP(A:A,[3]TDSheet!$A:$D,4,0)</f>
        <v>43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0</v>
      </c>
      <c r="AF63" s="14"/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99</v>
      </c>
      <c r="D64" s="8">
        <v>353</v>
      </c>
      <c r="E64" s="8">
        <v>273</v>
      </c>
      <c r="F64" s="8">
        <v>174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283</v>
      </c>
      <c r="J64" s="14">
        <f t="shared" si="9"/>
        <v>-10</v>
      </c>
      <c r="K64" s="14">
        <f>VLOOKUP(A:A,[1]TDSheet!$A:$M,13,0)</f>
        <v>0</v>
      </c>
      <c r="L64" s="14">
        <f>VLOOKUP(A:A,[1]TDSheet!$A:$R,18,0)</f>
        <v>150</v>
      </c>
      <c r="M64" s="14">
        <f>VLOOKUP(A:A,[1]TDSheet!$A:$Q,17,0)</f>
        <v>30</v>
      </c>
      <c r="N64" s="14">
        <f>VLOOKUP(A:A,[1]TDSheet!$A:$T,20,0)</f>
        <v>60</v>
      </c>
      <c r="O64" s="14"/>
      <c r="P64" s="14"/>
      <c r="Q64" s="14"/>
      <c r="R64" s="14"/>
      <c r="S64" s="14">
        <f t="shared" si="10"/>
        <v>54.6</v>
      </c>
      <c r="T64" s="16"/>
      <c r="U64" s="17">
        <f t="shared" si="11"/>
        <v>7.5824175824175821</v>
      </c>
      <c r="V64" s="14">
        <f t="shared" si="12"/>
        <v>3.1868131868131866</v>
      </c>
      <c r="W64" s="14"/>
      <c r="X64" s="14"/>
      <c r="Y64" s="14">
        <f>VLOOKUP(A:A,[1]TDSheet!$A:$Z,26,0)</f>
        <v>26.8</v>
      </c>
      <c r="Z64" s="14">
        <f>VLOOKUP(A:A,[1]TDSheet!$A:$AA,27,0)</f>
        <v>37.200000000000003</v>
      </c>
      <c r="AA64" s="14">
        <f>VLOOKUP(A:A,[1]TDSheet!$A:$S,19,0)</f>
        <v>57.6</v>
      </c>
      <c r="AB64" s="14">
        <f>VLOOKUP(A:A,[3]TDSheet!$A:$D,4,0)</f>
        <v>37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3"/>
        <v>0</v>
      </c>
      <c r="AF64" s="14"/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224</v>
      </c>
      <c r="D65" s="8">
        <v>926</v>
      </c>
      <c r="E65" s="8">
        <v>704</v>
      </c>
      <c r="F65" s="8">
        <v>442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724</v>
      </c>
      <c r="J65" s="14">
        <f t="shared" si="9"/>
        <v>-20</v>
      </c>
      <c r="K65" s="14">
        <f>VLOOKUP(A:A,[1]TDSheet!$A:$M,13,0)</f>
        <v>0</v>
      </c>
      <c r="L65" s="14">
        <f>VLOOKUP(A:A,[1]TDSheet!$A:$R,18,0)</f>
        <v>120</v>
      </c>
      <c r="M65" s="14">
        <f>VLOOKUP(A:A,[1]TDSheet!$A:$Q,17,0)</f>
        <v>80</v>
      </c>
      <c r="N65" s="14">
        <f>VLOOKUP(A:A,[1]TDSheet!$A:$T,20,0)</f>
        <v>160</v>
      </c>
      <c r="O65" s="14"/>
      <c r="P65" s="14"/>
      <c r="Q65" s="14"/>
      <c r="R65" s="14"/>
      <c r="S65" s="14">
        <f t="shared" si="10"/>
        <v>140.80000000000001</v>
      </c>
      <c r="T65" s="16">
        <v>160</v>
      </c>
      <c r="U65" s="17">
        <f t="shared" si="11"/>
        <v>6.8323863636363633</v>
      </c>
      <c r="V65" s="14">
        <f t="shared" si="12"/>
        <v>3.1392045454545454</v>
      </c>
      <c r="W65" s="14"/>
      <c r="X65" s="14"/>
      <c r="Y65" s="14">
        <f>VLOOKUP(A:A,[1]TDSheet!$A:$Z,26,0)</f>
        <v>127</v>
      </c>
      <c r="Z65" s="14">
        <f>VLOOKUP(A:A,[1]TDSheet!$A:$AA,27,0)</f>
        <v>143</v>
      </c>
      <c r="AA65" s="14">
        <f>VLOOKUP(A:A,[1]TDSheet!$A:$S,19,0)</f>
        <v>133.19999999999999</v>
      </c>
      <c r="AB65" s="14">
        <f>VLOOKUP(A:A,[3]TDSheet!$A:$D,4,0)</f>
        <v>204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3"/>
        <v>44.800000000000004</v>
      </c>
      <c r="AF65" s="14"/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533</v>
      </c>
      <c r="D66" s="8">
        <v>2782</v>
      </c>
      <c r="E66" s="8">
        <v>1898</v>
      </c>
      <c r="F66" s="8">
        <v>1398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1915</v>
      </c>
      <c r="J66" s="14">
        <f t="shared" si="9"/>
        <v>-17</v>
      </c>
      <c r="K66" s="14">
        <f>VLOOKUP(A:A,[1]TDSheet!$A:$M,13,0)</f>
        <v>0</v>
      </c>
      <c r="L66" s="14">
        <f>VLOOKUP(A:A,[1]TDSheet!$A:$R,18,0)</f>
        <v>480</v>
      </c>
      <c r="M66" s="14">
        <f>VLOOKUP(A:A,[1]TDSheet!$A:$Q,17,0)</f>
        <v>200</v>
      </c>
      <c r="N66" s="14">
        <f>VLOOKUP(A:A,[1]TDSheet!$A:$T,20,0)</f>
        <v>440</v>
      </c>
      <c r="O66" s="14"/>
      <c r="P66" s="14"/>
      <c r="Q66" s="14"/>
      <c r="R66" s="14"/>
      <c r="S66" s="14">
        <f t="shared" si="10"/>
        <v>379.6</v>
      </c>
      <c r="T66" s="16">
        <v>120</v>
      </c>
      <c r="U66" s="17">
        <f t="shared" si="11"/>
        <v>6.9494204425711272</v>
      </c>
      <c r="V66" s="14">
        <f t="shared" si="12"/>
        <v>3.6828240252897784</v>
      </c>
      <c r="W66" s="14"/>
      <c r="X66" s="14"/>
      <c r="Y66" s="14">
        <f>VLOOKUP(A:A,[1]TDSheet!$A:$Z,26,0)</f>
        <v>324.8</v>
      </c>
      <c r="Z66" s="14">
        <f>VLOOKUP(A:A,[1]TDSheet!$A:$AA,27,0)</f>
        <v>402.8</v>
      </c>
      <c r="AA66" s="14">
        <f>VLOOKUP(A:A,[1]TDSheet!$A:$S,19,0)</f>
        <v>387.8</v>
      </c>
      <c r="AB66" s="14">
        <f>VLOOKUP(A:A,[3]TDSheet!$A:$D,4,0)</f>
        <v>440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3"/>
        <v>48</v>
      </c>
      <c r="AF66" s="14"/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322</v>
      </c>
      <c r="D67" s="8">
        <v>586</v>
      </c>
      <c r="E67" s="8">
        <v>514</v>
      </c>
      <c r="F67" s="8">
        <v>362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550</v>
      </c>
      <c r="J67" s="14">
        <f t="shared" si="9"/>
        <v>-36</v>
      </c>
      <c r="K67" s="14">
        <f>VLOOKUP(A:A,[1]TDSheet!$A:$M,13,0)</f>
        <v>0</v>
      </c>
      <c r="L67" s="14">
        <f>VLOOKUP(A:A,[1]TDSheet!$A:$R,18,0)</f>
        <v>160</v>
      </c>
      <c r="M67" s="14">
        <f>VLOOKUP(A:A,[1]TDSheet!$A:$Q,17,0)</f>
        <v>80</v>
      </c>
      <c r="N67" s="14">
        <f>VLOOKUP(A:A,[1]TDSheet!$A:$T,20,0)</f>
        <v>120</v>
      </c>
      <c r="O67" s="14"/>
      <c r="P67" s="14"/>
      <c r="Q67" s="14"/>
      <c r="R67" s="14"/>
      <c r="S67" s="14">
        <f t="shared" si="10"/>
        <v>102.8</v>
      </c>
      <c r="T67" s="16"/>
      <c r="U67" s="17">
        <f t="shared" si="11"/>
        <v>7.0233463035019454</v>
      </c>
      <c r="V67" s="14">
        <f t="shared" si="12"/>
        <v>3.5214007782101167</v>
      </c>
      <c r="W67" s="14"/>
      <c r="X67" s="14"/>
      <c r="Y67" s="14">
        <f>VLOOKUP(A:A,[1]TDSheet!$A:$Z,26,0)</f>
        <v>49.2</v>
      </c>
      <c r="Z67" s="14">
        <f>VLOOKUP(A:A,[1]TDSheet!$A:$AA,27,0)</f>
        <v>75.400000000000006</v>
      </c>
      <c r="AA67" s="14">
        <f>VLOOKUP(A:A,[1]TDSheet!$A:$S,19,0)</f>
        <v>104</v>
      </c>
      <c r="AB67" s="14">
        <f>VLOOKUP(A:A,[3]TDSheet!$A:$D,4,0)</f>
        <v>105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/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23.145</v>
      </c>
      <c r="D68" s="8"/>
      <c r="E68" s="8">
        <v>18.47</v>
      </c>
      <c r="F68" s="8">
        <v>3.7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17.760000000000002</v>
      </c>
      <c r="J68" s="14">
        <f t="shared" si="9"/>
        <v>0.7099999999999973</v>
      </c>
      <c r="K68" s="14">
        <f>VLOOKUP(A:A,[1]TDSheet!$A:$M,13,0)</f>
        <v>10</v>
      </c>
      <c r="L68" s="14">
        <f>VLOOKUP(A:A,[1]TDSheet!$A:$R,18,0)</f>
        <v>0</v>
      </c>
      <c r="M68" s="14">
        <f>VLOOKUP(A:A,[1]TDSheet!$A:$Q,17,0)</f>
        <v>0</v>
      </c>
      <c r="N68" s="14">
        <f>VLOOKUP(A:A,[1]TDSheet!$A:$T,20,0)</f>
        <v>0</v>
      </c>
      <c r="O68" s="14"/>
      <c r="P68" s="14"/>
      <c r="Q68" s="14"/>
      <c r="R68" s="14"/>
      <c r="S68" s="14">
        <f t="shared" si="10"/>
        <v>3.694</v>
      </c>
      <c r="T68" s="16"/>
      <c r="U68" s="17">
        <f t="shared" si="11"/>
        <v>3.7087168381158633</v>
      </c>
      <c r="V68" s="14">
        <f t="shared" si="12"/>
        <v>1.0016242555495398</v>
      </c>
      <c r="W68" s="14"/>
      <c r="X68" s="14"/>
      <c r="Y68" s="14">
        <f>VLOOKUP(A:A,[1]TDSheet!$A:$Z,26,0)</f>
        <v>0.3982</v>
      </c>
      <c r="Z68" s="14">
        <f>VLOOKUP(A:A,[1]TDSheet!$A:$AA,27,0)</f>
        <v>2.5230000000000001</v>
      </c>
      <c r="AA68" s="14">
        <f>VLOOKUP(A:A,[1]TDSheet!$A:$S,19,0)</f>
        <v>3.6920000000000002</v>
      </c>
      <c r="AB68" s="14">
        <f>VLOOKUP(A:A,[3]TDSheet!$A:$D,4,0)</f>
        <v>1.32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3"/>
        <v>0</v>
      </c>
      <c r="AF68" s="14"/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248</v>
      </c>
      <c r="D69" s="8">
        <v>400</v>
      </c>
      <c r="E69" s="8">
        <v>316</v>
      </c>
      <c r="F69" s="8">
        <v>276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332</v>
      </c>
      <c r="J69" s="14">
        <f t="shared" si="9"/>
        <v>-16</v>
      </c>
      <c r="K69" s="14">
        <f>VLOOKUP(A:A,[1]TDSheet!$A:$M,13,0)</f>
        <v>0</v>
      </c>
      <c r="L69" s="14">
        <f>VLOOKUP(A:A,[1]TDSheet!$A:$R,18,0)</f>
        <v>80</v>
      </c>
      <c r="M69" s="14">
        <f>VLOOKUP(A:A,[1]TDSheet!$A:$Q,17,0)</f>
        <v>40</v>
      </c>
      <c r="N69" s="14">
        <f>VLOOKUP(A:A,[1]TDSheet!$A:$T,20,0)</f>
        <v>40</v>
      </c>
      <c r="O69" s="14"/>
      <c r="P69" s="14"/>
      <c r="Q69" s="14"/>
      <c r="R69" s="14"/>
      <c r="S69" s="14">
        <f t="shared" si="10"/>
        <v>63.2</v>
      </c>
      <c r="T69" s="16"/>
      <c r="U69" s="17">
        <f t="shared" si="11"/>
        <v>6.8987341772151893</v>
      </c>
      <c r="V69" s="14">
        <f t="shared" si="12"/>
        <v>4.3670886075949369</v>
      </c>
      <c r="W69" s="14"/>
      <c r="X69" s="14"/>
      <c r="Y69" s="14">
        <f>VLOOKUP(A:A,[1]TDSheet!$A:$Z,26,0)</f>
        <v>62.8</v>
      </c>
      <c r="Z69" s="14">
        <f>VLOOKUP(A:A,[1]TDSheet!$A:$AA,27,0)</f>
        <v>78.599999999999994</v>
      </c>
      <c r="AA69" s="14">
        <f>VLOOKUP(A:A,[1]TDSheet!$A:$S,19,0)</f>
        <v>65.400000000000006</v>
      </c>
      <c r="AB69" s="14">
        <f>VLOOKUP(A:A,[3]TDSheet!$A:$D,4,0)</f>
        <v>68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0</v>
      </c>
      <c r="AF69" s="14"/>
      <c r="AG69" s="14"/>
      <c r="AH69" s="14"/>
    </row>
    <row r="70" spans="1:34" s="1" customFormat="1" ht="11.1" customHeight="1" outlineLevel="1" x14ac:dyDescent="0.2">
      <c r="A70" s="7" t="s">
        <v>89</v>
      </c>
      <c r="B70" s="7" t="s">
        <v>9</v>
      </c>
      <c r="C70" s="8">
        <v>22.920999999999999</v>
      </c>
      <c r="D70" s="8">
        <v>0.97299999999999998</v>
      </c>
      <c r="E70" s="8">
        <v>18.555</v>
      </c>
      <c r="F70" s="8">
        <v>5.3390000000000004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18.5</v>
      </c>
      <c r="J70" s="14">
        <f t="shared" si="9"/>
        <v>5.4999999999999716E-2</v>
      </c>
      <c r="K70" s="14">
        <f>VLOOKUP(A:A,[1]TDSheet!$A:$M,13,0)</f>
        <v>10</v>
      </c>
      <c r="L70" s="14">
        <f>VLOOKUP(A:A,[1]TDSheet!$A:$R,18,0)</f>
        <v>0</v>
      </c>
      <c r="M70" s="14">
        <f>VLOOKUP(A:A,[1]TDSheet!$A:$Q,17,0)</f>
        <v>0</v>
      </c>
      <c r="N70" s="14">
        <f>VLOOKUP(A:A,[1]TDSheet!$A:$T,20,0)</f>
        <v>0</v>
      </c>
      <c r="O70" s="14"/>
      <c r="P70" s="14"/>
      <c r="Q70" s="14"/>
      <c r="R70" s="14"/>
      <c r="S70" s="14">
        <f t="shared" si="10"/>
        <v>3.7109999999999999</v>
      </c>
      <c r="T70" s="16"/>
      <c r="U70" s="17">
        <f t="shared" si="11"/>
        <v>4.1333872271624905</v>
      </c>
      <c r="V70" s="14">
        <f t="shared" si="12"/>
        <v>1.4386957693344113</v>
      </c>
      <c r="W70" s="14"/>
      <c r="X70" s="14"/>
      <c r="Y70" s="14">
        <f>VLOOKUP(A:A,[1]TDSheet!$A:$Z,26,0)</f>
        <v>1.0742</v>
      </c>
      <c r="Z70" s="14">
        <f>VLOOKUP(A:A,[1]TDSheet!$A:$AA,27,0)</f>
        <v>2.2629999999999999</v>
      </c>
      <c r="AA70" s="14">
        <f>VLOOKUP(A:A,[1]TDSheet!$A:$S,19,0)</f>
        <v>3.9701999999999997</v>
      </c>
      <c r="AB70" s="14">
        <f>VLOOKUP(A:A,[3]TDSheet!$A:$D,4,0)</f>
        <v>1.994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3"/>
        <v>0</v>
      </c>
      <c r="AF70" s="14"/>
      <c r="AG70" s="14"/>
      <c r="AH70" s="14"/>
    </row>
    <row r="71" spans="1:34" s="1" customFormat="1" ht="11.1" customHeight="1" outlineLevel="1" x14ac:dyDescent="0.2">
      <c r="A71" s="7" t="s">
        <v>90</v>
      </c>
      <c r="B71" s="7" t="s">
        <v>9</v>
      </c>
      <c r="C71" s="8">
        <v>7.1849999999999996</v>
      </c>
      <c r="D71" s="8">
        <v>0.82899999999999996</v>
      </c>
      <c r="E71" s="8">
        <v>7.2140000000000004</v>
      </c>
      <c r="F71" s="8"/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8.6</v>
      </c>
      <c r="J71" s="14">
        <f t="shared" si="9"/>
        <v>-1.3859999999999992</v>
      </c>
      <c r="K71" s="14">
        <f>VLOOKUP(A:A,[1]TDSheet!$A:$M,13,0)</f>
        <v>10</v>
      </c>
      <c r="L71" s="14">
        <f>VLOOKUP(A:A,[1]TDSheet!$A:$R,18,0)</f>
        <v>0</v>
      </c>
      <c r="M71" s="14">
        <f>VLOOKUP(A:A,[1]TDSheet!$A:$Q,17,0)</f>
        <v>0</v>
      </c>
      <c r="N71" s="14">
        <f>VLOOKUP(A:A,[1]TDSheet!$A:$T,20,0)</f>
        <v>0</v>
      </c>
      <c r="O71" s="14"/>
      <c r="P71" s="14"/>
      <c r="Q71" s="14"/>
      <c r="R71" s="14"/>
      <c r="S71" s="14">
        <f t="shared" si="10"/>
        <v>1.4428000000000001</v>
      </c>
      <c r="T71" s="16"/>
      <c r="U71" s="17">
        <f t="shared" si="11"/>
        <v>6.9309675630718042</v>
      </c>
      <c r="V71" s="14">
        <f t="shared" si="12"/>
        <v>0</v>
      </c>
      <c r="W71" s="14"/>
      <c r="X71" s="14"/>
      <c r="Y71" s="14">
        <f>VLOOKUP(A:A,[1]TDSheet!$A:$Z,26,0)</f>
        <v>0</v>
      </c>
      <c r="Z71" s="14">
        <f>VLOOKUP(A:A,[1]TDSheet!$A:$AA,27,0)</f>
        <v>0.52259999999999995</v>
      </c>
      <c r="AA71" s="14">
        <f>VLOOKUP(A:A,[1]TDSheet!$A:$S,19,0)</f>
        <v>1.4470000000000001</v>
      </c>
      <c r="AB71" s="14">
        <v>0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3"/>
        <v>0</v>
      </c>
      <c r="AF71" s="14"/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77</v>
      </c>
      <c r="D72" s="8">
        <v>2</v>
      </c>
      <c r="E72" s="8">
        <v>33</v>
      </c>
      <c r="F72" s="8">
        <v>44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40</v>
      </c>
      <c r="J72" s="14">
        <f t="shared" ref="J72:J91" si="14">E72-I72</f>
        <v>-7</v>
      </c>
      <c r="K72" s="14">
        <f>VLOOKUP(A:A,[1]TDSheet!$A:$M,13,0)</f>
        <v>0</v>
      </c>
      <c r="L72" s="14">
        <f>VLOOKUP(A:A,[1]TDSheet!$A:$R,18,0)</f>
        <v>0</v>
      </c>
      <c r="M72" s="14">
        <f>VLOOKUP(A:A,[1]TDSheet!$A:$Q,17,0)</f>
        <v>0</v>
      </c>
      <c r="N72" s="14">
        <f>VLOOKUP(A:A,[1]TDSheet!$A:$T,20,0)</f>
        <v>0</v>
      </c>
      <c r="O72" s="14"/>
      <c r="P72" s="14"/>
      <c r="Q72" s="14"/>
      <c r="R72" s="14"/>
      <c r="S72" s="14">
        <f t="shared" ref="S72:S91" si="15">E72/5</f>
        <v>6.6</v>
      </c>
      <c r="T72" s="16"/>
      <c r="U72" s="17">
        <f t="shared" ref="U72:U91" si="16">(F72+K72+L72+M72+N72+R72+T72)/S72</f>
        <v>6.666666666666667</v>
      </c>
      <c r="V72" s="14">
        <f t="shared" ref="V72:V91" si="17">F72/S72</f>
        <v>6.666666666666667</v>
      </c>
      <c r="W72" s="14"/>
      <c r="X72" s="14"/>
      <c r="Y72" s="14">
        <f>VLOOKUP(A:A,[1]TDSheet!$A:$Z,26,0)</f>
        <v>9.4</v>
      </c>
      <c r="Z72" s="14">
        <f>VLOOKUP(A:A,[1]TDSheet!$A:$AA,27,0)</f>
        <v>3.6</v>
      </c>
      <c r="AA72" s="14">
        <f>VLOOKUP(A:A,[1]TDSheet!$A:$S,19,0)</f>
        <v>6.8</v>
      </c>
      <c r="AB72" s="14">
        <f>VLOOKUP(A:A,[3]TDSheet!$A:$D,4,0)</f>
        <v>7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18">T72*G72</f>
        <v>0</v>
      </c>
      <c r="AF72" s="14"/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619</v>
      </c>
      <c r="D73" s="8">
        <v>788</v>
      </c>
      <c r="E73" s="8">
        <v>548</v>
      </c>
      <c r="F73" s="8">
        <v>791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570</v>
      </c>
      <c r="J73" s="14">
        <f t="shared" si="14"/>
        <v>-22</v>
      </c>
      <c r="K73" s="14">
        <f>VLOOKUP(A:A,[1]TDSheet!$A:$M,13,0)</f>
        <v>0</v>
      </c>
      <c r="L73" s="14">
        <f>VLOOKUP(A:A,[1]TDSheet!$A:$R,18,0)</f>
        <v>0</v>
      </c>
      <c r="M73" s="14">
        <f>VLOOKUP(A:A,[1]TDSheet!$A:$Q,17,0)</f>
        <v>0</v>
      </c>
      <c r="N73" s="14">
        <f>VLOOKUP(A:A,[1]TDSheet!$A:$T,20,0)</f>
        <v>80</v>
      </c>
      <c r="O73" s="14"/>
      <c r="P73" s="14"/>
      <c r="Q73" s="14"/>
      <c r="R73" s="14"/>
      <c r="S73" s="14">
        <f t="shared" si="15"/>
        <v>109.6</v>
      </c>
      <c r="T73" s="16"/>
      <c r="U73" s="17">
        <f t="shared" si="16"/>
        <v>7.9470802919708037</v>
      </c>
      <c r="V73" s="14">
        <f t="shared" si="17"/>
        <v>7.2171532846715332</v>
      </c>
      <c r="W73" s="14"/>
      <c r="X73" s="14"/>
      <c r="Y73" s="14">
        <f>VLOOKUP(A:A,[1]TDSheet!$A:$Z,26,0)</f>
        <v>48.6</v>
      </c>
      <c r="Z73" s="14">
        <f>VLOOKUP(A:A,[1]TDSheet!$A:$AA,27,0)</f>
        <v>167.2</v>
      </c>
      <c r="AA73" s="14">
        <f>VLOOKUP(A:A,[1]TDSheet!$A:$S,19,0)</f>
        <v>120.6</v>
      </c>
      <c r="AB73" s="14">
        <f>VLOOKUP(A:A,[3]TDSheet!$A:$D,4,0)</f>
        <v>88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8"/>
        <v>0</v>
      </c>
      <c r="AF73" s="14"/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124</v>
      </c>
      <c r="D74" s="8">
        <v>41</v>
      </c>
      <c r="E74" s="8">
        <v>85</v>
      </c>
      <c r="F74" s="8">
        <v>79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90</v>
      </c>
      <c r="J74" s="14">
        <f t="shared" si="14"/>
        <v>-5</v>
      </c>
      <c r="K74" s="14">
        <f>VLOOKUP(A:A,[1]TDSheet!$A:$M,13,0)</f>
        <v>0</v>
      </c>
      <c r="L74" s="14">
        <f>VLOOKUP(A:A,[1]TDSheet!$A:$R,18,0)</f>
        <v>40</v>
      </c>
      <c r="M74" s="14">
        <f>VLOOKUP(A:A,[1]TDSheet!$A:$Q,17,0)</f>
        <v>0</v>
      </c>
      <c r="N74" s="14">
        <f>VLOOKUP(A:A,[1]TDSheet!$A:$T,20,0)</f>
        <v>0</v>
      </c>
      <c r="O74" s="14"/>
      <c r="P74" s="14"/>
      <c r="Q74" s="14"/>
      <c r="R74" s="14"/>
      <c r="S74" s="14">
        <f t="shared" si="15"/>
        <v>17</v>
      </c>
      <c r="T74" s="16"/>
      <c r="U74" s="17">
        <f t="shared" si="16"/>
        <v>7</v>
      </c>
      <c r="V74" s="14">
        <f t="shared" si="17"/>
        <v>4.6470588235294121</v>
      </c>
      <c r="W74" s="14"/>
      <c r="X74" s="14"/>
      <c r="Y74" s="14">
        <f>VLOOKUP(A:A,[1]TDSheet!$A:$Z,26,0)</f>
        <v>28.6</v>
      </c>
      <c r="Z74" s="14">
        <f>VLOOKUP(A:A,[1]TDSheet!$A:$AA,27,0)</f>
        <v>23.2</v>
      </c>
      <c r="AA74" s="14">
        <f>VLOOKUP(A:A,[1]TDSheet!$A:$S,19,0)</f>
        <v>17.8</v>
      </c>
      <c r="AB74" s="14">
        <f>VLOOKUP(A:A,[3]TDSheet!$A:$D,4,0)</f>
        <v>20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18"/>
        <v>0</v>
      </c>
      <c r="AF74" s="14"/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253</v>
      </c>
      <c r="D75" s="8">
        <v>247</v>
      </c>
      <c r="E75" s="8">
        <v>181</v>
      </c>
      <c r="F75" s="8">
        <v>258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192</v>
      </c>
      <c r="J75" s="14">
        <f t="shared" si="14"/>
        <v>-11</v>
      </c>
      <c r="K75" s="14">
        <f>VLOOKUP(A:A,[1]TDSheet!$A:$M,13,0)</f>
        <v>0</v>
      </c>
      <c r="L75" s="14">
        <f>VLOOKUP(A:A,[1]TDSheet!$A:$R,18,0)</f>
        <v>0</v>
      </c>
      <c r="M75" s="14">
        <f>VLOOKUP(A:A,[1]TDSheet!$A:$Q,17,0)</f>
        <v>0</v>
      </c>
      <c r="N75" s="14">
        <f>VLOOKUP(A:A,[1]TDSheet!$A:$T,20,0)</f>
        <v>0</v>
      </c>
      <c r="O75" s="14"/>
      <c r="P75" s="14"/>
      <c r="Q75" s="14"/>
      <c r="R75" s="14"/>
      <c r="S75" s="14">
        <f t="shared" si="15"/>
        <v>36.200000000000003</v>
      </c>
      <c r="T75" s="16"/>
      <c r="U75" s="17">
        <f t="shared" si="16"/>
        <v>7.1270718232044192</v>
      </c>
      <c r="V75" s="14">
        <f t="shared" si="17"/>
        <v>7.1270718232044192</v>
      </c>
      <c r="W75" s="14"/>
      <c r="X75" s="14"/>
      <c r="Y75" s="14">
        <f>VLOOKUP(A:A,[1]TDSheet!$A:$Z,26,0)</f>
        <v>47</v>
      </c>
      <c r="Z75" s="14">
        <f>VLOOKUP(A:A,[1]TDSheet!$A:$AA,27,0)</f>
        <v>60.4</v>
      </c>
      <c r="AA75" s="14">
        <f>VLOOKUP(A:A,[1]TDSheet!$A:$S,19,0)</f>
        <v>36.799999999999997</v>
      </c>
      <c r="AB75" s="14">
        <f>VLOOKUP(A:A,[3]TDSheet!$A:$D,4,0)</f>
        <v>37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8"/>
        <v>0</v>
      </c>
      <c r="AF75" s="14"/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9</v>
      </c>
      <c r="C76" s="8">
        <v>653.43399999999997</v>
      </c>
      <c r="D76" s="8">
        <v>703.51499999999999</v>
      </c>
      <c r="E76" s="8">
        <v>1027.018</v>
      </c>
      <c r="F76" s="8">
        <v>324.67599999999999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985</v>
      </c>
      <c r="J76" s="14">
        <f t="shared" si="14"/>
        <v>42.018000000000029</v>
      </c>
      <c r="K76" s="14">
        <f>VLOOKUP(A:A,[1]TDSheet!$A:$M,13,0)</f>
        <v>120</v>
      </c>
      <c r="L76" s="14">
        <f>VLOOKUP(A:A,[1]TDSheet!$A:$R,18,0)</f>
        <v>380</v>
      </c>
      <c r="M76" s="14">
        <f>VLOOKUP(A:A,[1]TDSheet!$A:$Q,17,0)</f>
        <v>100</v>
      </c>
      <c r="N76" s="14">
        <f>VLOOKUP(A:A,[1]TDSheet!$A:$T,20,0)</f>
        <v>230</v>
      </c>
      <c r="O76" s="14"/>
      <c r="P76" s="14"/>
      <c r="Q76" s="14"/>
      <c r="R76" s="14"/>
      <c r="S76" s="14">
        <f t="shared" si="15"/>
        <v>205.40360000000001</v>
      </c>
      <c r="T76" s="16">
        <v>250</v>
      </c>
      <c r="U76" s="17">
        <f t="shared" si="16"/>
        <v>6.8386143183469024</v>
      </c>
      <c r="V76" s="14">
        <f t="shared" si="17"/>
        <v>1.5806733669711728</v>
      </c>
      <c r="W76" s="14"/>
      <c r="X76" s="14"/>
      <c r="Y76" s="14">
        <f>VLOOKUP(A:A,[1]TDSheet!$A:$Z,26,0)</f>
        <v>140.37180000000001</v>
      </c>
      <c r="Z76" s="14">
        <f>VLOOKUP(A:A,[1]TDSheet!$A:$AA,27,0)</f>
        <v>199.84880000000001</v>
      </c>
      <c r="AA76" s="14">
        <f>VLOOKUP(A:A,[1]TDSheet!$A:$S,19,0)</f>
        <v>187.29179999999999</v>
      </c>
      <c r="AB76" s="14">
        <f>VLOOKUP(A:A,[3]TDSheet!$A:$D,4,0)</f>
        <v>175.452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8"/>
        <v>250</v>
      </c>
      <c r="AF76" s="14"/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496</v>
      </c>
      <c r="D77" s="8">
        <v>1122</v>
      </c>
      <c r="E77" s="8">
        <v>740</v>
      </c>
      <c r="F77" s="8">
        <v>707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770</v>
      </c>
      <c r="J77" s="14">
        <f t="shared" si="14"/>
        <v>-30</v>
      </c>
      <c r="K77" s="14">
        <f>VLOOKUP(A:A,[1]TDSheet!$A:$M,13,0)</f>
        <v>100</v>
      </c>
      <c r="L77" s="14">
        <f>VLOOKUP(A:A,[1]TDSheet!$A:$R,18,0)</f>
        <v>0</v>
      </c>
      <c r="M77" s="14">
        <f>VLOOKUP(A:A,[1]TDSheet!$A:$Q,17,0)</f>
        <v>0</v>
      </c>
      <c r="N77" s="14">
        <f>VLOOKUP(A:A,[1]TDSheet!$A:$T,20,0)</f>
        <v>160</v>
      </c>
      <c r="O77" s="14"/>
      <c r="P77" s="14"/>
      <c r="Q77" s="14"/>
      <c r="R77" s="14"/>
      <c r="S77" s="14">
        <f t="shared" si="15"/>
        <v>148</v>
      </c>
      <c r="T77" s="16">
        <v>100</v>
      </c>
      <c r="U77" s="17">
        <f t="shared" si="16"/>
        <v>7.2094594594594597</v>
      </c>
      <c r="V77" s="14">
        <f t="shared" si="17"/>
        <v>4.7770270270270272</v>
      </c>
      <c r="W77" s="14"/>
      <c r="X77" s="14"/>
      <c r="Y77" s="14">
        <f>VLOOKUP(A:A,[1]TDSheet!$A:$Z,26,0)</f>
        <v>116</v>
      </c>
      <c r="Z77" s="14">
        <f>VLOOKUP(A:A,[1]TDSheet!$A:$AA,27,0)</f>
        <v>198.2</v>
      </c>
      <c r="AA77" s="14">
        <f>VLOOKUP(A:A,[1]TDSheet!$A:$S,19,0)</f>
        <v>145</v>
      </c>
      <c r="AB77" s="14">
        <f>VLOOKUP(A:A,[3]TDSheet!$A:$D,4,0)</f>
        <v>171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8"/>
        <v>10</v>
      </c>
      <c r="AF77" s="14"/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427</v>
      </c>
      <c r="D78" s="8">
        <v>1223</v>
      </c>
      <c r="E78" s="8">
        <v>1167</v>
      </c>
      <c r="F78" s="8">
        <v>368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1296</v>
      </c>
      <c r="J78" s="14">
        <f t="shared" si="14"/>
        <v>-129</v>
      </c>
      <c r="K78" s="14">
        <f>VLOOKUP(A:A,[1]TDSheet!$A:$M,13,0)</f>
        <v>400</v>
      </c>
      <c r="L78" s="14">
        <f>VLOOKUP(A:A,[1]TDSheet!$A:$R,18,0)</f>
        <v>200</v>
      </c>
      <c r="M78" s="14">
        <f>VLOOKUP(A:A,[1]TDSheet!$A:$Q,17,0)</f>
        <v>0</v>
      </c>
      <c r="N78" s="14">
        <f>VLOOKUP(A:A,[1]TDSheet!$A:$T,20,0)</f>
        <v>200</v>
      </c>
      <c r="O78" s="14"/>
      <c r="P78" s="14"/>
      <c r="Q78" s="14"/>
      <c r="R78" s="14"/>
      <c r="S78" s="14">
        <f t="shared" si="15"/>
        <v>233.4</v>
      </c>
      <c r="T78" s="16">
        <v>600</v>
      </c>
      <c r="U78" s="17">
        <f t="shared" si="16"/>
        <v>7.5749785775492713</v>
      </c>
      <c r="V78" s="14">
        <f t="shared" si="17"/>
        <v>1.5766923736075407</v>
      </c>
      <c r="W78" s="14"/>
      <c r="X78" s="14"/>
      <c r="Y78" s="14">
        <f>VLOOKUP(A:A,[1]TDSheet!$A:$Z,26,0)</f>
        <v>0</v>
      </c>
      <c r="Z78" s="14">
        <f>VLOOKUP(A:A,[1]TDSheet!$A:$AA,27,0)</f>
        <v>1.4</v>
      </c>
      <c r="AA78" s="14">
        <f>VLOOKUP(A:A,[1]TDSheet!$A:$S,19,0)</f>
        <v>119.6</v>
      </c>
      <c r="AB78" s="14">
        <f>VLOOKUP(A:A,[3]TDSheet!$A:$D,4,0)</f>
        <v>592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8"/>
        <v>240</v>
      </c>
      <c r="AF78" s="14"/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1547</v>
      </c>
      <c r="D79" s="8">
        <v>4570</v>
      </c>
      <c r="E79" s="8">
        <v>3818</v>
      </c>
      <c r="F79" s="8">
        <v>2204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3901</v>
      </c>
      <c r="J79" s="14">
        <f t="shared" si="14"/>
        <v>-83</v>
      </c>
      <c r="K79" s="14">
        <f>VLOOKUP(A:A,[1]TDSheet!$A:$M,13,0)</f>
        <v>200</v>
      </c>
      <c r="L79" s="14">
        <f>VLOOKUP(A:A,[1]TDSheet!$A:$R,18,0)</f>
        <v>1200</v>
      </c>
      <c r="M79" s="14">
        <f>VLOOKUP(A:A,[1]TDSheet!$A:$Q,17,0)</f>
        <v>400</v>
      </c>
      <c r="N79" s="14">
        <f>VLOOKUP(A:A,[1]TDSheet!$A:$T,20,0)</f>
        <v>1000</v>
      </c>
      <c r="O79" s="14"/>
      <c r="P79" s="14"/>
      <c r="Q79" s="14"/>
      <c r="R79" s="14"/>
      <c r="S79" s="14">
        <f t="shared" si="15"/>
        <v>763.6</v>
      </c>
      <c r="T79" s="16">
        <v>320</v>
      </c>
      <c r="U79" s="17">
        <f t="shared" si="16"/>
        <v>6.9722367731796746</v>
      </c>
      <c r="V79" s="14">
        <f t="shared" si="17"/>
        <v>2.8863279203771608</v>
      </c>
      <c r="W79" s="14"/>
      <c r="X79" s="14"/>
      <c r="Y79" s="14">
        <f>VLOOKUP(A:A,[1]TDSheet!$A:$Z,26,0)</f>
        <v>584.4</v>
      </c>
      <c r="Z79" s="14">
        <f>VLOOKUP(A:A,[1]TDSheet!$A:$AA,27,0)</f>
        <v>731.4</v>
      </c>
      <c r="AA79" s="14">
        <f>VLOOKUP(A:A,[1]TDSheet!$A:$S,19,0)</f>
        <v>772.2</v>
      </c>
      <c r="AB79" s="14">
        <f>VLOOKUP(A:A,[3]TDSheet!$A:$D,4,0)</f>
        <v>882</v>
      </c>
      <c r="AC79" s="14" t="str">
        <f>VLOOKUP(A:A,[1]TDSheet!$A:$AC,29,0)</f>
        <v>увел</v>
      </c>
      <c r="AD79" s="14" t="str">
        <f>VLOOKUP(A:A,[1]TDSheet!$A:$AD,30,0)</f>
        <v>к500</v>
      </c>
      <c r="AE79" s="14">
        <f t="shared" si="18"/>
        <v>112</v>
      </c>
      <c r="AF79" s="14"/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9</v>
      </c>
      <c r="C80" s="8">
        <v>111.25700000000001</v>
      </c>
      <c r="D80" s="8">
        <v>211.32400000000001</v>
      </c>
      <c r="E80" s="8">
        <v>207.65600000000001</v>
      </c>
      <c r="F80" s="8">
        <v>95.914000000000001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197.3</v>
      </c>
      <c r="J80" s="14">
        <f t="shared" si="14"/>
        <v>10.355999999999995</v>
      </c>
      <c r="K80" s="14">
        <f>VLOOKUP(A:A,[1]TDSheet!$A:$M,13,0)</f>
        <v>30</v>
      </c>
      <c r="L80" s="14">
        <f>VLOOKUP(A:A,[1]TDSheet!$A:$R,18,0)</f>
        <v>70</v>
      </c>
      <c r="M80" s="14">
        <f>VLOOKUP(A:A,[1]TDSheet!$A:$Q,17,0)</f>
        <v>20</v>
      </c>
      <c r="N80" s="14">
        <f>VLOOKUP(A:A,[1]TDSheet!$A:$T,20,0)</f>
        <v>50</v>
      </c>
      <c r="O80" s="14"/>
      <c r="P80" s="14"/>
      <c r="Q80" s="14"/>
      <c r="R80" s="14"/>
      <c r="S80" s="14">
        <f t="shared" si="15"/>
        <v>41.531199999999998</v>
      </c>
      <c r="T80" s="16">
        <v>20</v>
      </c>
      <c r="U80" s="17">
        <f t="shared" si="16"/>
        <v>6.8843182956427942</v>
      </c>
      <c r="V80" s="14">
        <f t="shared" si="17"/>
        <v>2.309444465847363</v>
      </c>
      <c r="W80" s="14"/>
      <c r="X80" s="14"/>
      <c r="Y80" s="14">
        <f>VLOOKUP(A:A,[1]TDSheet!$A:$Z,26,0)</f>
        <v>40.999000000000002</v>
      </c>
      <c r="Z80" s="14">
        <f>VLOOKUP(A:A,[1]TDSheet!$A:$AA,27,0)</f>
        <v>39.9178</v>
      </c>
      <c r="AA80" s="14">
        <f>VLOOKUP(A:A,[1]TDSheet!$A:$S,19,0)</f>
        <v>39.585000000000001</v>
      </c>
      <c r="AB80" s="14">
        <f>VLOOKUP(A:A,[3]TDSheet!$A:$D,4,0)</f>
        <v>43.776000000000003</v>
      </c>
      <c r="AC80" s="14" t="str">
        <f>VLOOKUP(A:A,[1]TDSheet!$A:$AC,29,0)</f>
        <v>костик</v>
      </c>
      <c r="AD80" s="14" t="str">
        <f>VLOOKUP(A:A,[1]TDSheet!$A:$AD,30,0)</f>
        <v>к40</v>
      </c>
      <c r="AE80" s="14">
        <f t="shared" si="18"/>
        <v>20</v>
      </c>
      <c r="AF80" s="14"/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176</v>
      </c>
      <c r="D81" s="8">
        <v>502</v>
      </c>
      <c r="E81" s="8">
        <v>494</v>
      </c>
      <c r="F81" s="8">
        <v>179</v>
      </c>
      <c r="G81" s="1">
        <f>VLOOKUP(A:A,[1]TDSheet!$A:$G,7,0)</f>
        <v>0.6</v>
      </c>
      <c r="H81" s="1" t="e">
        <f>VLOOKUP(A:A,[1]TDSheet!$A:$H,8,0)</f>
        <v>#N/A</v>
      </c>
      <c r="I81" s="14">
        <f>VLOOKUP(A:A,[2]TDSheet!$A:$F,6,0)</f>
        <v>509</v>
      </c>
      <c r="J81" s="14">
        <f t="shared" si="14"/>
        <v>-15</v>
      </c>
      <c r="K81" s="14">
        <f>VLOOKUP(A:A,[1]TDSheet!$A:$M,13,0)</f>
        <v>240</v>
      </c>
      <c r="L81" s="14">
        <f>VLOOKUP(A:A,[1]TDSheet!$A:$R,18,0)</f>
        <v>120</v>
      </c>
      <c r="M81" s="14">
        <f>VLOOKUP(A:A,[1]TDSheet!$A:$Q,17,0)</f>
        <v>80</v>
      </c>
      <c r="N81" s="14">
        <f>VLOOKUP(A:A,[1]TDSheet!$A:$T,20,0)</f>
        <v>120</v>
      </c>
      <c r="O81" s="14"/>
      <c r="P81" s="14"/>
      <c r="Q81" s="14"/>
      <c r="R81" s="14"/>
      <c r="S81" s="14">
        <f t="shared" si="15"/>
        <v>98.8</v>
      </c>
      <c r="T81" s="16"/>
      <c r="U81" s="17">
        <f t="shared" si="16"/>
        <v>7.4797570850202435</v>
      </c>
      <c r="V81" s="14">
        <f t="shared" si="17"/>
        <v>1.8117408906882591</v>
      </c>
      <c r="W81" s="14"/>
      <c r="X81" s="14"/>
      <c r="Y81" s="14">
        <f>VLOOKUP(A:A,[1]TDSheet!$A:$Z,26,0)</f>
        <v>61.8</v>
      </c>
      <c r="Z81" s="14">
        <f>VLOOKUP(A:A,[1]TDSheet!$A:$AA,27,0)</f>
        <v>82.8</v>
      </c>
      <c r="AA81" s="14">
        <f>VLOOKUP(A:A,[1]TDSheet!$A:$S,19,0)</f>
        <v>105.4</v>
      </c>
      <c r="AB81" s="14">
        <f>VLOOKUP(A:A,[3]TDSheet!$A:$D,4,0)</f>
        <v>57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8"/>
        <v>0</v>
      </c>
      <c r="AF81" s="14"/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667.48500000000001</v>
      </c>
      <c r="D82" s="8">
        <v>837.24300000000005</v>
      </c>
      <c r="E82" s="18">
        <v>817</v>
      </c>
      <c r="F82" s="18">
        <v>534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808.4</v>
      </c>
      <c r="J82" s="14">
        <f t="shared" si="14"/>
        <v>8.6000000000000227</v>
      </c>
      <c r="K82" s="14">
        <f>VLOOKUP(A:A,[1]TDSheet!$A:$M,13,0)</f>
        <v>0</v>
      </c>
      <c r="L82" s="14">
        <f>VLOOKUP(A:A,[1]TDSheet!$A:$R,18,0)</f>
        <v>170</v>
      </c>
      <c r="M82" s="14">
        <f>VLOOKUP(A:A,[1]TDSheet!$A:$Q,17,0)</f>
        <v>80</v>
      </c>
      <c r="N82" s="14">
        <f>VLOOKUP(A:A,[1]TDSheet!$A:$T,20,0)</f>
        <v>200</v>
      </c>
      <c r="O82" s="14"/>
      <c r="P82" s="14"/>
      <c r="Q82" s="14"/>
      <c r="R82" s="14"/>
      <c r="S82" s="14">
        <f t="shared" si="15"/>
        <v>163.4</v>
      </c>
      <c r="T82" s="16">
        <v>150</v>
      </c>
      <c r="U82" s="17">
        <f t="shared" si="16"/>
        <v>6.940024479804161</v>
      </c>
      <c r="V82" s="14">
        <f t="shared" si="17"/>
        <v>3.2680538555691552</v>
      </c>
      <c r="W82" s="14"/>
      <c r="X82" s="14"/>
      <c r="Y82" s="14">
        <f>VLOOKUP(A:A,[1]TDSheet!$A:$Z,26,0)</f>
        <v>164.8</v>
      </c>
      <c r="Z82" s="14">
        <f>VLOOKUP(A:A,[1]TDSheet!$A:$AA,27,0)</f>
        <v>169.2</v>
      </c>
      <c r="AA82" s="14">
        <f>VLOOKUP(A:A,[1]TDSheet!$A:$S,19,0)</f>
        <v>159</v>
      </c>
      <c r="AB82" s="14">
        <f>VLOOKUP(A:A,[3]TDSheet!$A:$D,4,0)</f>
        <v>198.846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8"/>
        <v>150</v>
      </c>
      <c r="AF82" s="14"/>
      <c r="AG82" s="14"/>
      <c r="AH82" s="14"/>
    </row>
    <row r="83" spans="1:34" s="1" customFormat="1" ht="11.1" customHeight="1" outlineLevel="1" x14ac:dyDescent="0.2">
      <c r="A83" s="7" t="s">
        <v>91</v>
      </c>
      <c r="B83" s="7" t="s">
        <v>9</v>
      </c>
      <c r="C83" s="8">
        <v>87.728999999999999</v>
      </c>
      <c r="D83" s="8">
        <v>39.304000000000002</v>
      </c>
      <c r="E83" s="8">
        <v>78.674999999999997</v>
      </c>
      <c r="F83" s="8">
        <v>48.357999999999997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80.3</v>
      </c>
      <c r="J83" s="14">
        <f t="shared" si="14"/>
        <v>-1.625</v>
      </c>
      <c r="K83" s="14">
        <f>VLOOKUP(A:A,[1]TDSheet!$A:$M,13,0)</f>
        <v>20</v>
      </c>
      <c r="L83" s="14">
        <f>VLOOKUP(A:A,[1]TDSheet!$A:$R,18,0)</f>
        <v>10</v>
      </c>
      <c r="M83" s="14">
        <f>VLOOKUP(A:A,[1]TDSheet!$A:$Q,17,0)</f>
        <v>0</v>
      </c>
      <c r="N83" s="14">
        <f>VLOOKUP(A:A,[1]TDSheet!$A:$T,20,0)</f>
        <v>30</v>
      </c>
      <c r="O83" s="14"/>
      <c r="P83" s="14"/>
      <c r="Q83" s="14"/>
      <c r="R83" s="14"/>
      <c r="S83" s="14">
        <f t="shared" si="15"/>
        <v>15.734999999999999</v>
      </c>
      <c r="T83" s="16"/>
      <c r="U83" s="17">
        <f t="shared" si="16"/>
        <v>6.8864315220845258</v>
      </c>
      <c r="V83" s="14">
        <f t="shared" si="17"/>
        <v>3.073276136002542</v>
      </c>
      <c r="W83" s="14"/>
      <c r="X83" s="14"/>
      <c r="Y83" s="14">
        <f>VLOOKUP(A:A,[1]TDSheet!$A:$Z,26,0)</f>
        <v>14.087</v>
      </c>
      <c r="Z83" s="14">
        <f>VLOOKUP(A:A,[1]TDSheet!$A:$AA,27,0)</f>
        <v>18.447200000000002</v>
      </c>
      <c r="AA83" s="14">
        <f>VLOOKUP(A:A,[1]TDSheet!$A:$S,19,0)</f>
        <v>15.635</v>
      </c>
      <c r="AB83" s="14">
        <f>VLOOKUP(A:A,[3]TDSheet!$A:$D,4,0)</f>
        <v>17.850999999999999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8"/>
        <v>0</v>
      </c>
      <c r="AF83" s="14"/>
      <c r="AG83" s="14"/>
      <c r="AH83" s="14"/>
    </row>
    <row r="84" spans="1:34" s="1" customFormat="1" ht="11.1" customHeight="1" outlineLevel="1" x14ac:dyDescent="0.2">
      <c r="A84" s="7" t="s">
        <v>84</v>
      </c>
      <c r="B84" s="7" t="s">
        <v>9</v>
      </c>
      <c r="C84" s="8">
        <v>340.94400000000002</v>
      </c>
      <c r="D84" s="8">
        <v>160.65</v>
      </c>
      <c r="E84" s="8">
        <v>421.96899999999999</v>
      </c>
      <c r="F84" s="8">
        <v>69.069999999999993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422.8</v>
      </c>
      <c r="J84" s="14">
        <f t="shared" si="14"/>
        <v>-0.83100000000001728</v>
      </c>
      <c r="K84" s="14">
        <f>VLOOKUP(A:A,[1]TDSheet!$A:$M,13,0)</f>
        <v>200</v>
      </c>
      <c r="L84" s="14">
        <f>VLOOKUP(A:A,[1]TDSheet!$A:$R,18,0)</f>
        <v>140</v>
      </c>
      <c r="M84" s="14">
        <f>VLOOKUP(A:A,[1]TDSheet!$A:$Q,17,0)</f>
        <v>50</v>
      </c>
      <c r="N84" s="14">
        <f>VLOOKUP(A:A,[1]TDSheet!$A:$T,20,0)</f>
        <v>100</v>
      </c>
      <c r="O84" s="14"/>
      <c r="P84" s="14"/>
      <c r="Q84" s="14"/>
      <c r="R84" s="14"/>
      <c r="S84" s="14">
        <f t="shared" si="15"/>
        <v>84.393799999999999</v>
      </c>
      <c r="T84" s="16">
        <v>30</v>
      </c>
      <c r="U84" s="17">
        <f t="shared" si="16"/>
        <v>6.9800151195940927</v>
      </c>
      <c r="V84" s="14">
        <f t="shared" si="17"/>
        <v>0.81842505018141132</v>
      </c>
      <c r="W84" s="14"/>
      <c r="X84" s="14"/>
      <c r="Y84" s="14">
        <f>VLOOKUP(A:A,[1]TDSheet!$A:$Z,26,0)</f>
        <v>49.427</v>
      </c>
      <c r="Z84" s="14">
        <f>VLOOKUP(A:A,[1]TDSheet!$A:$AA,27,0)</f>
        <v>51.064399999999999</v>
      </c>
      <c r="AA84" s="14">
        <f>VLOOKUP(A:A,[1]TDSheet!$A:$S,19,0)</f>
        <v>86.418399999999991</v>
      </c>
      <c r="AB84" s="14">
        <f>VLOOKUP(A:A,[3]TDSheet!$A:$D,4,0)</f>
        <v>119.83199999999999</v>
      </c>
      <c r="AC84" s="14" t="e">
        <f>VLOOKUP(A:A,[1]TDSheet!$A:$AC,29,0)</f>
        <v>#N/A</v>
      </c>
      <c r="AD84" s="14" t="str">
        <f>VLOOKUP(A:A,[1]TDSheet!$A:$AD,30,0)</f>
        <v>зв90</v>
      </c>
      <c r="AE84" s="14">
        <f t="shared" si="18"/>
        <v>30</v>
      </c>
      <c r="AF84" s="14"/>
      <c r="AG84" s="14"/>
      <c r="AH84" s="14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171.83799999999999</v>
      </c>
      <c r="D85" s="8">
        <v>58.856999999999999</v>
      </c>
      <c r="E85" s="8">
        <v>122.172</v>
      </c>
      <c r="F85" s="8">
        <v>107.459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116</v>
      </c>
      <c r="J85" s="14">
        <f t="shared" si="14"/>
        <v>6.171999999999997</v>
      </c>
      <c r="K85" s="14">
        <f>VLOOKUP(A:A,[1]TDSheet!$A:$M,13,0)</f>
        <v>0</v>
      </c>
      <c r="L85" s="14">
        <f>VLOOKUP(A:A,[1]TDSheet!$A:$R,18,0)</f>
        <v>40</v>
      </c>
      <c r="M85" s="14">
        <f>VLOOKUP(A:A,[1]TDSheet!$A:$Q,17,0)</f>
        <v>20</v>
      </c>
      <c r="N85" s="14">
        <f>VLOOKUP(A:A,[1]TDSheet!$A:$T,20,0)</f>
        <v>40</v>
      </c>
      <c r="O85" s="14"/>
      <c r="P85" s="14"/>
      <c r="Q85" s="14"/>
      <c r="R85" s="14"/>
      <c r="S85" s="14">
        <f t="shared" si="15"/>
        <v>24.4344</v>
      </c>
      <c r="T85" s="16"/>
      <c r="U85" s="17">
        <f t="shared" si="16"/>
        <v>8.4904478931342702</v>
      </c>
      <c r="V85" s="14">
        <f t="shared" si="17"/>
        <v>4.3978571194709097</v>
      </c>
      <c r="W85" s="14"/>
      <c r="X85" s="14"/>
      <c r="Y85" s="14">
        <f>VLOOKUP(A:A,[1]TDSheet!$A:$Z,26,0)</f>
        <v>21.922599999999999</v>
      </c>
      <c r="Z85" s="14">
        <f>VLOOKUP(A:A,[1]TDSheet!$A:$AA,27,0)</f>
        <v>29.361399999999996</v>
      </c>
      <c r="AA85" s="14">
        <f>VLOOKUP(A:A,[1]TDSheet!$A:$S,19,0)</f>
        <v>29.337</v>
      </c>
      <c r="AB85" s="14">
        <f>VLOOKUP(A:A,[3]TDSheet!$A:$D,4,0)</f>
        <v>14.106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8"/>
        <v>0</v>
      </c>
      <c r="AF85" s="14"/>
      <c r="AG85" s="14"/>
      <c r="AH85" s="14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4633</v>
      </c>
      <c r="D86" s="8">
        <v>4140</v>
      </c>
      <c r="E86" s="18">
        <v>9150</v>
      </c>
      <c r="F86" s="18">
        <v>3737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4674</v>
      </c>
      <c r="J86" s="14">
        <f t="shared" si="14"/>
        <v>4476</v>
      </c>
      <c r="K86" s="14">
        <f>VLOOKUP(A:A,[1]TDSheet!$A:$M,13,0)</f>
        <v>300</v>
      </c>
      <c r="L86" s="14">
        <f>VLOOKUP(A:A,[1]TDSheet!$A:$R,18,0)</f>
        <v>1200</v>
      </c>
      <c r="M86" s="14">
        <f>VLOOKUP(A:A,[1]TDSheet!$A:$Q,17,0)</f>
        <v>800</v>
      </c>
      <c r="N86" s="14">
        <f>VLOOKUP(A:A,[1]TDSheet!$A:$T,20,0)</f>
        <v>2600</v>
      </c>
      <c r="O86" s="14"/>
      <c r="P86" s="14"/>
      <c r="Q86" s="14"/>
      <c r="R86" s="14"/>
      <c r="S86" s="14">
        <f t="shared" si="15"/>
        <v>1830</v>
      </c>
      <c r="T86" s="16">
        <v>3200</v>
      </c>
      <c r="U86" s="17">
        <f t="shared" si="16"/>
        <v>6.4683060109289618</v>
      </c>
      <c r="V86" s="14">
        <f t="shared" si="17"/>
        <v>2.0420765027322405</v>
      </c>
      <c r="W86" s="14"/>
      <c r="X86" s="14"/>
      <c r="Y86" s="14">
        <f>VLOOKUP(A:A,[1]TDSheet!$A:$Z,26,0)</f>
        <v>1687.6</v>
      </c>
      <c r="Z86" s="14">
        <f>VLOOKUP(A:A,[1]TDSheet!$A:$AA,27,0)</f>
        <v>1778.2</v>
      </c>
      <c r="AA86" s="14">
        <f>VLOOKUP(A:A,[1]TDSheet!$A:$S,19,0)</f>
        <v>1824.2</v>
      </c>
      <c r="AB86" s="14">
        <f>VLOOKUP(A:A,[3]TDSheet!$A:$D,4,0)</f>
        <v>9</v>
      </c>
      <c r="AC86" s="14" t="str">
        <f>VLOOKUP(A:A,[1]TDSheet!$A:$AC,29,0)</f>
        <v>м1600з</v>
      </c>
      <c r="AD86" s="14">
        <f>VLOOKUP(A:A,[1]TDSheet!$A:$AD,30,0)</f>
        <v>0</v>
      </c>
      <c r="AE86" s="14">
        <f t="shared" si="18"/>
        <v>1312</v>
      </c>
      <c r="AF86" s="14"/>
      <c r="AG86" s="14"/>
      <c r="AH86" s="14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220</v>
      </c>
      <c r="D87" s="8">
        <v>486</v>
      </c>
      <c r="E87" s="8">
        <v>496</v>
      </c>
      <c r="F87" s="8">
        <v>199</v>
      </c>
      <c r="G87" s="1">
        <f>VLOOKUP(A:A,[1]TDSheet!$A:$G,7,0)</f>
        <v>0.18</v>
      </c>
      <c r="H87" s="1" t="e">
        <f>VLOOKUP(A:A,[1]TDSheet!$A:$H,8,0)</f>
        <v>#N/A</v>
      </c>
      <c r="I87" s="14">
        <f>VLOOKUP(A:A,[2]TDSheet!$A:$F,6,0)</f>
        <v>502</v>
      </c>
      <c r="J87" s="14">
        <f t="shared" si="14"/>
        <v>-6</v>
      </c>
      <c r="K87" s="14">
        <f>VLOOKUP(A:A,[1]TDSheet!$A:$M,13,0)</f>
        <v>50</v>
      </c>
      <c r="L87" s="14">
        <f>VLOOKUP(A:A,[1]TDSheet!$A:$R,18,0)</f>
        <v>70</v>
      </c>
      <c r="M87" s="14">
        <f>VLOOKUP(A:A,[1]TDSheet!$A:$Q,17,0)</f>
        <v>40</v>
      </c>
      <c r="N87" s="14">
        <f>VLOOKUP(A:A,[1]TDSheet!$A:$T,20,0)</f>
        <v>90</v>
      </c>
      <c r="O87" s="14"/>
      <c r="P87" s="14"/>
      <c r="Q87" s="14"/>
      <c r="R87" s="14"/>
      <c r="S87" s="14">
        <f t="shared" si="15"/>
        <v>99.2</v>
      </c>
      <c r="T87" s="16">
        <v>250</v>
      </c>
      <c r="U87" s="17">
        <f t="shared" si="16"/>
        <v>7.0463709677419351</v>
      </c>
      <c r="V87" s="14">
        <f t="shared" si="17"/>
        <v>2.006048387096774</v>
      </c>
      <c r="W87" s="14"/>
      <c r="X87" s="14"/>
      <c r="Y87" s="14">
        <f>VLOOKUP(A:A,[1]TDSheet!$A:$Z,26,0)</f>
        <v>89</v>
      </c>
      <c r="Z87" s="14">
        <f>VLOOKUP(A:A,[1]TDSheet!$A:$AA,27,0)</f>
        <v>96.8</v>
      </c>
      <c r="AA87" s="14">
        <f>VLOOKUP(A:A,[1]TDSheet!$A:$S,19,0)</f>
        <v>78.8</v>
      </c>
      <c r="AB87" s="14">
        <f>VLOOKUP(A:A,[3]TDSheet!$A:$D,4,0)</f>
        <v>67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8"/>
        <v>45</v>
      </c>
      <c r="AF87" s="14"/>
      <c r="AG87" s="14"/>
      <c r="AH87" s="14"/>
    </row>
    <row r="88" spans="1:34" s="1" customFormat="1" ht="11.1" customHeight="1" outlineLevel="1" x14ac:dyDescent="0.2">
      <c r="A88" s="7" t="s">
        <v>92</v>
      </c>
      <c r="B88" s="7" t="s">
        <v>9</v>
      </c>
      <c r="C88" s="8">
        <v>29.457000000000001</v>
      </c>
      <c r="D88" s="8">
        <v>31.937000000000001</v>
      </c>
      <c r="E88" s="18">
        <v>27.456</v>
      </c>
      <c r="F88" s="18">
        <v>32.000999999999998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30</v>
      </c>
      <c r="J88" s="14">
        <f t="shared" si="14"/>
        <v>-2.5440000000000005</v>
      </c>
      <c r="K88" s="14">
        <f>VLOOKUP(A:A,[1]TDSheet!$A:$M,13,0)</f>
        <v>0</v>
      </c>
      <c r="L88" s="14">
        <f>VLOOKUP(A:A,[1]TDSheet!$A:$R,18,0)</f>
        <v>0</v>
      </c>
      <c r="M88" s="14">
        <f>VLOOKUP(A:A,[1]TDSheet!$A:$Q,17,0)</f>
        <v>0</v>
      </c>
      <c r="N88" s="14">
        <f>VLOOKUP(A:A,[1]TDSheet!$A:$T,20,0)</f>
        <v>0</v>
      </c>
      <c r="O88" s="14"/>
      <c r="P88" s="14"/>
      <c r="Q88" s="14"/>
      <c r="R88" s="14"/>
      <c r="S88" s="14">
        <f t="shared" si="15"/>
        <v>5.4912000000000001</v>
      </c>
      <c r="T88" s="16"/>
      <c r="U88" s="17">
        <f t="shared" si="16"/>
        <v>5.8276879370629366</v>
      </c>
      <c r="V88" s="14">
        <f t="shared" si="17"/>
        <v>5.8276879370629366</v>
      </c>
      <c r="W88" s="14"/>
      <c r="X88" s="14"/>
      <c r="Y88" s="14">
        <f>VLOOKUP(A:A,[1]TDSheet!$A:$Z,26,0)</f>
        <v>6.6837999999999997</v>
      </c>
      <c r="Z88" s="14">
        <f>VLOOKUP(A:A,[1]TDSheet!$A:$AA,27,0)</f>
        <v>6.6379999999999999</v>
      </c>
      <c r="AA88" s="14">
        <f>VLOOKUP(A:A,[1]TDSheet!$A:$S,19,0)</f>
        <v>4.3079999999999998</v>
      </c>
      <c r="AB88" s="14">
        <f>VLOOKUP(A:A,[3]TDSheet!$A:$D,4,0)</f>
        <v>3.9430000000000001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18"/>
        <v>0</v>
      </c>
      <c r="AF88" s="14"/>
      <c r="AG88" s="14"/>
      <c r="AH88" s="14"/>
    </row>
    <row r="89" spans="1:34" s="1" customFormat="1" ht="11.1" customHeight="1" outlineLevel="1" x14ac:dyDescent="0.2">
      <c r="A89" s="7" t="s">
        <v>93</v>
      </c>
      <c r="B89" s="7" t="s">
        <v>8</v>
      </c>
      <c r="C89" s="8">
        <v>22</v>
      </c>
      <c r="D89" s="8">
        <v>42</v>
      </c>
      <c r="E89" s="18">
        <v>1135</v>
      </c>
      <c r="F89" s="18">
        <v>32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32</v>
      </c>
      <c r="J89" s="14">
        <f t="shared" si="14"/>
        <v>1103</v>
      </c>
      <c r="K89" s="14">
        <f>VLOOKUP(A:A,[1]TDSheet!$A:$M,13,0)</f>
        <v>0</v>
      </c>
      <c r="L89" s="14">
        <f>VLOOKUP(A:A,[1]TDSheet!$A:$R,18,0)</f>
        <v>0</v>
      </c>
      <c r="M89" s="14">
        <f>VLOOKUP(A:A,[1]TDSheet!$A:$Q,17,0)</f>
        <v>0</v>
      </c>
      <c r="N89" s="14">
        <f>VLOOKUP(A:A,[1]TDSheet!$A:$T,20,0)</f>
        <v>0</v>
      </c>
      <c r="O89" s="14"/>
      <c r="P89" s="14"/>
      <c r="Q89" s="14"/>
      <c r="R89" s="14"/>
      <c r="S89" s="14">
        <f t="shared" si="15"/>
        <v>227</v>
      </c>
      <c r="T89" s="16"/>
      <c r="U89" s="17">
        <f t="shared" si="16"/>
        <v>0.14096916299559473</v>
      </c>
      <c r="V89" s="14">
        <f t="shared" si="17"/>
        <v>0.14096916299559473</v>
      </c>
      <c r="W89" s="14"/>
      <c r="X89" s="14"/>
      <c r="Y89" s="14">
        <f>VLOOKUP(A:A,[1]TDSheet!$A:$Z,26,0)</f>
        <v>3.6</v>
      </c>
      <c r="Z89" s="14">
        <f>VLOOKUP(A:A,[1]TDSheet!$A:$AA,27,0)</f>
        <v>2.6</v>
      </c>
      <c r="AA89" s="14">
        <f>VLOOKUP(A:A,[1]TDSheet!$A:$S,19,0)</f>
        <v>5.2</v>
      </c>
      <c r="AB89" s="14">
        <f>VLOOKUP(A:A,[3]TDSheet!$A:$D,4,0)</f>
        <v>13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8"/>
        <v>0</v>
      </c>
      <c r="AF89" s="14"/>
      <c r="AG89" s="14"/>
      <c r="AH89" s="14"/>
    </row>
    <row r="90" spans="1:34" s="1" customFormat="1" ht="11.1" customHeight="1" outlineLevel="1" x14ac:dyDescent="0.2">
      <c r="A90" s="7" t="s">
        <v>88</v>
      </c>
      <c r="B90" s="7" t="s">
        <v>8</v>
      </c>
      <c r="C90" s="8">
        <v>497</v>
      </c>
      <c r="D90" s="8">
        <v>86</v>
      </c>
      <c r="E90" s="18">
        <v>199</v>
      </c>
      <c r="F90" s="18">
        <v>379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209</v>
      </c>
      <c r="J90" s="14">
        <f t="shared" si="14"/>
        <v>-10</v>
      </c>
      <c r="K90" s="14">
        <f>VLOOKUP(A:A,[1]TDSheet!$A:$M,13,0)</f>
        <v>0</v>
      </c>
      <c r="L90" s="14">
        <f>VLOOKUP(A:A,[1]TDSheet!$A:$R,18,0)</f>
        <v>0</v>
      </c>
      <c r="M90" s="14">
        <f>VLOOKUP(A:A,[1]TDSheet!$A:$Q,17,0)</f>
        <v>0</v>
      </c>
      <c r="N90" s="14">
        <f>VLOOKUP(A:A,[1]TDSheet!$A:$T,20,0)</f>
        <v>0</v>
      </c>
      <c r="O90" s="14"/>
      <c r="P90" s="14"/>
      <c r="Q90" s="14"/>
      <c r="R90" s="14"/>
      <c r="S90" s="14">
        <f t="shared" si="15"/>
        <v>39.799999999999997</v>
      </c>
      <c r="T90" s="16"/>
      <c r="U90" s="17">
        <f t="shared" si="16"/>
        <v>9.5226130653266345</v>
      </c>
      <c r="V90" s="14">
        <f t="shared" si="17"/>
        <v>9.5226130653266345</v>
      </c>
      <c r="W90" s="14"/>
      <c r="X90" s="14"/>
      <c r="Y90" s="14">
        <f>VLOOKUP(A:A,[1]TDSheet!$A:$Z,26,0)</f>
        <v>28.2</v>
      </c>
      <c r="Z90" s="14">
        <f>VLOOKUP(A:A,[1]TDSheet!$A:$AA,27,0)</f>
        <v>45.2</v>
      </c>
      <c r="AA90" s="14">
        <f>VLOOKUP(A:A,[1]TDSheet!$A:$S,19,0)</f>
        <v>39.200000000000003</v>
      </c>
      <c r="AB90" s="14">
        <f>VLOOKUP(A:A,[3]TDSheet!$A:$D,4,0)</f>
        <v>30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8"/>
        <v>0</v>
      </c>
      <c r="AF90" s="14"/>
      <c r="AG90" s="14"/>
      <c r="AH90" s="14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111.789</v>
      </c>
      <c r="D91" s="8">
        <v>600</v>
      </c>
      <c r="E91" s="18">
        <v>324.67700000000002</v>
      </c>
      <c r="F91" s="18">
        <v>387.11200000000002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314</v>
      </c>
      <c r="J91" s="14">
        <f t="shared" si="14"/>
        <v>10.677000000000021</v>
      </c>
      <c r="K91" s="14">
        <f>VLOOKUP(A:A,[1]TDSheet!$A:$M,13,0)</f>
        <v>0</v>
      </c>
      <c r="L91" s="14">
        <f>VLOOKUP(A:A,[1]TDSheet!$A:$R,18,0)</f>
        <v>0</v>
      </c>
      <c r="M91" s="14">
        <f>VLOOKUP(A:A,[1]TDSheet!$A:$Q,17,0)</f>
        <v>0</v>
      </c>
      <c r="N91" s="14">
        <f>VLOOKUP(A:A,[1]TDSheet!$A:$T,20,0)</f>
        <v>0</v>
      </c>
      <c r="O91" s="14"/>
      <c r="P91" s="14"/>
      <c r="Q91" s="14"/>
      <c r="R91" s="14"/>
      <c r="S91" s="14">
        <f t="shared" si="15"/>
        <v>64.935400000000001</v>
      </c>
      <c r="T91" s="16"/>
      <c r="U91" s="17">
        <f t="shared" si="16"/>
        <v>5.9614940386907609</v>
      </c>
      <c r="V91" s="14">
        <f t="shared" si="17"/>
        <v>5.9614940386907609</v>
      </c>
      <c r="W91" s="14"/>
      <c r="X91" s="14"/>
      <c r="Y91" s="14">
        <f>VLOOKUP(A:A,[1]TDSheet!$A:$Z,26,0)</f>
        <v>44.001600000000003</v>
      </c>
      <c r="Z91" s="14">
        <f>VLOOKUP(A:A,[1]TDSheet!$A:$AA,27,0)</f>
        <v>58.897400000000005</v>
      </c>
      <c r="AA91" s="14">
        <f>VLOOKUP(A:A,[1]TDSheet!$A:$S,19,0)</f>
        <v>85.799400000000006</v>
      </c>
      <c r="AB91" s="14">
        <f>VLOOKUP(A:A,[3]TDSheet!$A:$D,4,0)</f>
        <v>134.26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8"/>
        <v>0</v>
      </c>
      <c r="AF91" s="14"/>
      <c r="AG91" s="14"/>
      <c r="AH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2024-07-30T11:13:52Z</dcterms:modified>
</cp:coreProperties>
</file>