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СЫР филиалы\"/>
    </mc:Choice>
  </mc:AlternateContent>
  <xr:revisionPtr revIDLastSave="0" documentId="13_ncr:1_{9E209495-3655-4625-823A-F87CF4E2FD5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" i="1" l="1"/>
  <c r="O13" i="1"/>
  <c r="S13" i="1" s="1"/>
  <c r="K13" i="1"/>
  <c r="T13" i="1" l="1"/>
  <c r="O47" i="1"/>
  <c r="O49" i="1"/>
  <c r="T49" i="1" s="1"/>
  <c r="O48" i="1"/>
  <c r="S48" i="1" s="1"/>
  <c r="AB12" i="1"/>
  <c r="AB17" i="1"/>
  <c r="AB18" i="1"/>
  <c r="AB20" i="1"/>
  <c r="AB27" i="1"/>
  <c r="AB30" i="1"/>
  <c r="AB31" i="1"/>
  <c r="AB32" i="1"/>
  <c r="AB34" i="1"/>
  <c r="AB35" i="1"/>
  <c r="AB39" i="1"/>
  <c r="AB40" i="1"/>
  <c r="AB41" i="1"/>
  <c r="AB44" i="1"/>
  <c r="AB45" i="1"/>
  <c r="O39" i="1"/>
  <c r="S39" i="1" s="1"/>
  <c r="K39" i="1"/>
  <c r="O31" i="1"/>
  <c r="S31" i="1" s="1"/>
  <c r="K31" i="1"/>
  <c r="O35" i="1"/>
  <c r="S35" i="1" s="1"/>
  <c r="K35" i="1"/>
  <c r="O18" i="1"/>
  <c r="S18" i="1" s="1"/>
  <c r="K18" i="1"/>
  <c r="O7" i="1"/>
  <c r="P7" i="1" s="1"/>
  <c r="O8" i="1"/>
  <c r="O9" i="1"/>
  <c r="P9" i="1" s="1"/>
  <c r="O10" i="1"/>
  <c r="O11" i="1"/>
  <c r="P11" i="1" s="1"/>
  <c r="O12" i="1"/>
  <c r="S12" i="1" s="1"/>
  <c r="O14" i="1"/>
  <c r="O15" i="1"/>
  <c r="P15" i="1" s="1"/>
  <c r="O16" i="1"/>
  <c r="O17" i="1"/>
  <c r="S17" i="1" s="1"/>
  <c r="O19" i="1"/>
  <c r="O20" i="1"/>
  <c r="S20" i="1" s="1"/>
  <c r="O21" i="1"/>
  <c r="P21" i="1" s="1"/>
  <c r="O22" i="1"/>
  <c r="P22" i="1" s="1"/>
  <c r="O23" i="1"/>
  <c r="P23" i="1" s="1"/>
  <c r="O24" i="1"/>
  <c r="P24" i="1" s="1"/>
  <c r="O25" i="1"/>
  <c r="O26" i="1"/>
  <c r="P26" i="1" s="1"/>
  <c r="O27" i="1"/>
  <c r="S27" i="1" s="1"/>
  <c r="O28" i="1"/>
  <c r="P28" i="1" s="1"/>
  <c r="O29" i="1"/>
  <c r="P29" i="1" s="1"/>
  <c r="O30" i="1"/>
  <c r="S30" i="1" s="1"/>
  <c r="O32" i="1"/>
  <c r="S32" i="1" s="1"/>
  <c r="O33" i="1"/>
  <c r="P33" i="1" s="1"/>
  <c r="O34" i="1"/>
  <c r="S34" i="1" s="1"/>
  <c r="O36" i="1"/>
  <c r="O37" i="1"/>
  <c r="P37" i="1" s="1"/>
  <c r="O38" i="1"/>
  <c r="P38" i="1" s="1"/>
  <c r="O40" i="1"/>
  <c r="S40" i="1" s="1"/>
  <c r="O41" i="1"/>
  <c r="S41" i="1" s="1"/>
  <c r="O42" i="1"/>
  <c r="P42" i="1" s="1"/>
  <c r="O43" i="1"/>
  <c r="P43" i="1" s="1"/>
  <c r="O44" i="1"/>
  <c r="S44" i="1" s="1"/>
  <c r="O45" i="1"/>
  <c r="S45" i="1" s="1"/>
  <c r="O6" i="1"/>
  <c r="K20" i="1"/>
  <c r="K48" i="1"/>
  <c r="K49" i="1"/>
  <c r="K45" i="1"/>
  <c r="K44" i="1"/>
  <c r="K43" i="1"/>
  <c r="K42" i="1"/>
  <c r="K41" i="1"/>
  <c r="K40" i="1"/>
  <c r="K38" i="1"/>
  <c r="K37" i="1"/>
  <c r="K36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19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P19" i="1" l="1"/>
  <c r="T45" i="1"/>
  <c r="T6" i="1"/>
  <c r="S25" i="1"/>
  <c r="AB25" i="1"/>
  <c r="S21" i="1"/>
  <c r="AB21" i="1"/>
  <c r="S16" i="1"/>
  <c r="AB16" i="1"/>
  <c r="S14" i="1"/>
  <c r="AB14" i="1"/>
  <c r="S36" i="1"/>
  <c r="AB36" i="1"/>
  <c r="S28" i="1"/>
  <c r="AB28" i="1"/>
  <c r="S24" i="1"/>
  <c r="AB24" i="1"/>
  <c r="S22" i="1"/>
  <c r="AB22" i="1"/>
  <c r="S10" i="1"/>
  <c r="AB10" i="1"/>
  <c r="S8" i="1"/>
  <c r="AB8" i="1"/>
  <c r="T24" i="1"/>
  <c r="T38" i="1"/>
  <c r="T17" i="1"/>
  <c r="T31" i="1"/>
  <c r="T9" i="1"/>
  <c r="T41" i="1"/>
  <c r="T35" i="1"/>
  <c r="T28" i="1"/>
  <c r="T20" i="1"/>
  <c r="T12" i="1"/>
  <c r="S49" i="1"/>
  <c r="T43" i="1"/>
  <c r="T39" i="1"/>
  <c r="T36" i="1"/>
  <c r="T33" i="1"/>
  <c r="T30" i="1"/>
  <c r="T26" i="1"/>
  <c r="T22" i="1"/>
  <c r="T18" i="1"/>
  <c r="T15" i="1"/>
  <c r="T7" i="1"/>
  <c r="S6" i="1"/>
  <c r="T44" i="1"/>
  <c r="T42" i="1"/>
  <c r="T40" i="1"/>
  <c r="T37" i="1"/>
  <c r="T34" i="1"/>
  <c r="T32" i="1"/>
  <c r="T29" i="1"/>
  <c r="T27" i="1"/>
  <c r="T25" i="1"/>
  <c r="T23" i="1"/>
  <c r="T21" i="1"/>
  <c r="T19" i="1"/>
  <c r="T16" i="1"/>
  <c r="T14" i="1"/>
  <c r="T11" i="1"/>
  <c r="T10" i="1"/>
  <c r="T8" i="1"/>
  <c r="T47" i="1"/>
  <c r="S47" i="1"/>
  <c r="E5" i="1"/>
  <c r="K47" i="1"/>
  <c r="K5" i="1" s="1"/>
  <c r="T48" i="1"/>
  <c r="O5" i="1"/>
  <c r="AB7" i="1" l="1"/>
  <c r="AB37" i="1"/>
  <c r="AB42" i="1"/>
  <c r="AB19" i="1"/>
  <c r="AB23" i="1"/>
  <c r="AB15" i="1"/>
  <c r="AB43" i="1"/>
  <c r="AB38" i="1"/>
  <c r="AB29" i="1"/>
  <c r="AB9" i="1"/>
  <c r="AB11" i="1"/>
  <c r="AB26" i="1"/>
  <c r="AB33" i="1"/>
  <c r="S42" i="1"/>
  <c r="S19" i="1"/>
  <c r="S43" i="1"/>
  <c r="S7" i="1"/>
  <c r="S9" i="1"/>
  <c r="S38" i="1"/>
  <c r="S23" i="1"/>
  <c r="S29" i="1"/>
  <c r="S15" i="1"/>
  <c r="S11" i="1"/>
  <c r="S26" i="1"/>
  <c r="S37" i="1"/>
  <c r="S33" i="1"/>
  <c r="AB6" i="1"/>
  <c r="P5" i="1"/>
  <c r="AB5" i="1" l="1"/>
</calcChain>
</file>

<file path=xl/sharedStrings.xml><?xml version="1.0" encoding="utf-8"?>
<sst xmlns="http://schemas.openxmlformats.org/spreadsheetml/2006/main" count="141" uniqueCount="86">
  <si>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</si>
  <si>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</si>
  <si>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</si>
  <si>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</si>
  <si>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</si>
  <si>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</si>
  <si>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</si>
  <si>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</si>
  <si>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</si>
  <si>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</si>
  <si>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</si>
  <si>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</si>
  <si>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</si>
  <si>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</si>
  <si>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</si>
  <si>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</si>
  <si>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</si>
  <si>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</si>
  <si>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</si>
  <si>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</si>
  <si>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</si>
  <si>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</si>
  <si>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</si>
  <si>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29,07,</t>
  </si>
  <si>
    <t>15,07,</t>
  </si>
  <si>
    <t>08,07,</t>
  </si>
  <si>
    <t>01,07,</t>
  </si>
  <si>
    <t>24,06,</t>
  </si>
  <si>
    <t>17,06,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</si>
  <si>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</si>
  <si>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</si>
  <si>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</si>
  <si>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</si>
  <si>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</si>
  <si>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</si>
  <si>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</si>
  <si>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</si>
  <si>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</si>
  <si>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</si>
  <si>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</si>
  <si>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</si>
  <si>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</si>
  <si>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</si>
  <si>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</si>
  <si>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</si>
  <si>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</si>
  <si>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</si>
  <si>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</si>
  <si>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</si>
  <si>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</si>
  <si>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</si>
  <si>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</si>
  <si>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</si>
  <si>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</si>
  <si>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</si>
  <si>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</si>
  <si>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</si>
  <si>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</si>
  <si>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</si>
  <si>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</si>
  <si>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</si>
  <si>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</si>
  <si>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</si>
  <si>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</si>
  <si>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</si>
  <si>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</si>
  <si>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</si>
  <si>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</si>
  <si>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</si>
  <si>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</si>
  <si>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</si>
  <si>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</si>
  <si>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</si>
  <si>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</si>
  <si>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</si>
  <si>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</si>
  <si>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</si>
  <si>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</si>
  <si>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</si>
  <si>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</si>
  <si>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</si>
  <si>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</si>
  <si>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завод не отгружает с 30,06,24</t>
  </si>
  <si>
    <t>22,07,24 завод не отгрузил 300шт</t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</si>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</sst>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2" fillId="5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42578125" customWidth="1"/>
    <col min="3" max="6" width="6.5703125" customWidth="1"/>
    <col min="7" max="7" width="5.5703125" style="10" customWidth="1"/>
    <col min="8" max="8" width="5.5703125" customWidth="1"/>
    <col min="9" max="9" width="10.42578125" customWidth="1"/>
    <col min="10" max="11" width="6.42578125" customWidth="1"/>
    <col min="12" max="13" width="1" customWidth="1"/>
    <col min="14" max="17" width="6.42578125" customWidth="1"/>
    <col min="18" max="18" width="22" customWidth="1"/>
    <col min="19" max="20" width="5.85546875" customWidth="1"/>
    <col min="21" max="26" width="6.140625" customWidth="1"/>
    <col min="27" max="27" width="30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84</v>
      </c>
      <c r="Q3" s="18" t="s">
        <v>15</v>
      </c>
      <c r="R3" s="18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85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7263.0739999999987</v>
      </c>
      <c r="F5" s="4">
        <f>SUM(F6:F497)</f>
        <v>27587.226999999999</v>
      </c>
      <c r="G5" s="7"/>
      <c r="H5" s="1"/>
      <c r="I5" s="1"/>
      <c r="J5" s="4">
        <f t="shared" ref="J5:Q5" si="0">SUM(J6:J497)</f>
        <v>7864.49</v>
      </c>
      <c r="K5" s="4">
        <f t="shared" si="0"/>
        <v>-601.41599999999994</v>
      </c>
      <c r="L5" s="4">
        <f t="shared" si="0"/>
        <v>0</v>
      </c>
      <c r="M5" s="4">
        <f t="shared" si="0"/>
        <v>0</v>
      </c>
      <c r="N5" s="4">
        <f t="shared" si="0"/>
        <v>2164.1668</v>
      </c>
      <c r="O5" s="4">
        <f t="shared" si="0"/>
        <v>1452.6148000000005</v>
      </c>
      <c r="P5" s="4">
        <f t="shared" si="0"/>
        <v>8411.0972000000002</v>
      </c>
      <c r="Q5" s="4">
        <f t="shared" si="0"/>
        <v>700</v>
      </c>
      <c r="R5" s="1"/>
      <c r="S5" s="1"/>
      <c r="T5" s="1"/>
      <c r="U5" s="4">
        <f t="shared" ref="U5:Z5" si="1">SUM(U6:U497)</f>
        <v>1252.4549999999999</v>
      </c>
      <c r="V5" s="4">
        <f t="shared" si="1"/>
        <v>1361.4219999999998</v>
      </c>
      <c r="W5" s="4">
        <f t="shared" si="1"/>
        <v>1339.3020000000001</v>
      </c>
      <c r="X5" s="4">
        <f t="shared" si="1"/>
        <v>1232.9782000000002</v>
      </c>
      <c r="Y5" s="4">
        <f t="shared" si="1"/>
        <v>932.99640000000011</v>
      </c>
      <c r="Z5" s="4">
        <f t="shared" si="1"/>
        <v>988.90800000000002</v>
      </c>
      <c r="AA5" s="1"/>
      <c r="AB5" s="4">
        <f>SUM(AB6:AB497)</f>
        <v>2077.6651999999999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175</v>
      </c>
      <c r="D6" s="1"/>
      <c r="E6" s="1">
        <v>43</v>
      </c>
      <c r="F6" s="1">
        <v>132</v>
      </c>
      <c r="G6" s="7">
        <v>0.14000000000000001</v>
      </c>
      <c r="H6" s="1">
        <v>180</v>
      </c>
      <c r="I6" s="1">
        <v>9988421</v>
      </c>
      <c r="J6" s="1">
        <v>45</v>
      </c>
      <c r="K6" s="1">
        <f t="shared" ref="K6:K45" si="2">E6-J6</f>
        <v>-2</v>
      </c>
      <c r="L6" s="1"/>
      <c r="M6" s="1"/>
      <c r="N6" s="1">
        <v>45</v>
      </c>
      <c r="O6" s="1">
        <f t="shared" ref="O6:O17" si="3">E6/5</f>
        <v>8.6</v>
      </c>
      <c r="P6" s="5"/>
      <c r="Q6" s="5"/>
      <c r="R6" s="1"/>
      <c r="S6" s="1">
        <f>(F6+N6+P6)/O6</f>
        <v>20.581395348837209</v>
      </c>
      <c r="T6" s="1">
        <f>(F6+N6)/O6</f>
        <v>20.581395348837209</v>
      </c>
      <c r="U6" s="1">
        <v>11</v>
      </c>
      <c r="V6" s="1">
        <v>9.1999999999999993</v>
      </c>
      <c r="W6" s="1">
        <v>16.600000000000001</v>
      </c>
      <c r="X6" s="1">
        <v>9.6</v>
      </c>
      <c r="Y6" s="1">
        <v>11.2</v>
      </c>
      <c r="Z6" s="1">
        <v>14.2</v>
      </c>
      <c r="AA6" s="1"/>
      <c r="AB6" s="1">
        <f t="shared" ref="AB6:AB45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126</v>
      </c>
      <c r="D7" s="1">
        <v>224</v>
      </c>
      <c r="E7" s="1">
        <v>141</v>
      </c>
      <c r="F7" s="1">
        <v>208</v>
      </c>
      <c r="G7" s="7">
        <v>0.18</v>
      </c>
      <c r="H7" s="1">
        <v>270</v>
      </c>
      <c r="I7" s="1">
        <v>9988438</v>
      </c>
      <c r="J7" s="1">
        <v>152</v>
      </c>
      <c r="K7" s="1">
        <f t="shared" si="2"/>
        <v>-11</v>
      </c>
      <c r="L7" s="1"/>
      <c r="M7" s="1"/>
      <c r="N7" s="1">
        <v>135.19999999999999</v>
      </c>
      <c r="O7" s="1">
        <f t="shared" si="3"/>
        <v>28.2</v>
      </c>
      <c r="P7" s="5">
        <f>20*O7-N7-F7</f>
        <v>220.8</v>
      </c>
      <c r="Q7" s="5"/>
      <c r="R7" s="1"/>
      <c r="S7" s="1">
        <f t="shared" ref="S7:S45" si="5">(F7+N7+P7)/O7</f>
        <v>20</v>
      </c>
      <c r="T7" s="1">
        <f t="shared" ref="T7:T45" si="6">(F7+N7)/O7</f>
        <v>12.170212765957446</v>
      </c>
      <c r="U7" s="1">
        <v>24.2</v>
      </c>
      <c r="V7" s="1">
        <v>18.399999999999999</v>
      </c>
      <c r="W7" s="1">
        <v>20.2</v>
      </c>
      <c r="X7" s="1">
        <v>16</v>
      </c>
      <c r="Y7" s="1">
        <v>16.8</v>
      </c>
      <c r="Z7" s="1">
        <v>16.8</v>
      </c>
      <c r="AA7" s="1"/>
      <c r="AB7" s="1">
        <f t="shared" si="4"/>
        <v>39.744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64</v>
      </c>
      <c r="D8" s="1">
        <v>240</v>
      </c>
      <c r="E8" s="1">
        <v>65</v>
      </c>
      <c r="F8" s="1">
        <v>239</v>
      </c>
      <c r="G8" s="7">
        <v>0.18</v>
      </c>
      <c r="H8" s="1">
        <v>270</v>
      </c>
      <c r="I8" s="1">
        <v>9988445</v>
      </c>
      <c r="J8" s="1">
        <v>102</v>
      </c>
      <c r="K8" s="1">
        <f t="shared" si="2"/>
        <v>-37</v>
      </c>
      <c r="L8" s="1"/>
      <c r="M8" s="1"/>
      <c r="N8" s="1">
        <v>190.6</v>
      </c>
      <c r="O8" s="1">
        <f t="shared" si="3"/>
        <v>13</v>
      </c>
      <c r="P8" s="5"/>
      <c r="Q8" s="5"/>
      <c r="R8" s="1"/>
      <c r="S8" s="1">
        <f t="shared" si="5"/>
        <v>33.04615384615385</v>
      </c>
      <c r="T8" s="1">
        <f t="shared" si="6"/>
        <v>33.04615384615385</v>
      </c>
      <c r="U8" s="1">
        <v>24.4</v>
      </c>
      <c r="V8" s="1">
        <v>16.8</v>
      </c>
      <c r="W8" s="1">
        <v>17.600000000000001</v>
      </c>
      <c r="X8" s="1">
        <v>16.600000000000001</v>
      </c>
      <c r="Y8" s="1">
        <v>16</v>
      </c>
      <c r="Z8" s="1">
        <v>16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30</v>
      </c>
      <c r="C9" s="1">
        <v>64</v>
      </c>
      <c r="D9" s="1"/>
      <c r="E9" s="1">
        <v>20</v>
      </c>
      <c r="F9" s="1">
        <v>44</v>
      </c>
      <c r="G9" s="7">
        <v>0.4</v>
      </c>
      <c r="H9" s="1">
        <v>270</v>
      </c>
      <c r="I9" s="1">
        <v>9988452</v>
      </c>
      <c r="J9" s="1">
        <v>20</v>
      </c>
      <c r="K9" s="1">
        <f t="shared" si="2"/>
        <v>0</v>
      </c>
      <c r="L9" s="1"/>
      <c r="M9" s="1"/>
      <c r="N9" s="1">
        <v>16</v>
      </c>
      <c r="O9" s="1">
        <f t="shared" si="3"/>
        <v>4</v>
      </c>
      <c r="P9" s="5">
        <f>20*O9-N9-F9</f>
        <v>20</v>
      </c>
      <c r="Q9" s="5"/>
      <c r="R9" s="1"/>
      <c r="S9" s="1">
        <f t="shared" si="5"/>
        <v>20</v>
      </c>
      <c r="T9" s="1">
        <f t="shared" si="6"/>
        <v>15</v>
      </c>
      <c r="U9" s="1">
        <v>4</v>
      </c>
      <c r="V9" s="1">
        <v>1.2</v>
      </c>
      <c r="W9" s="1">
        <v>3.2</v>
      </c>
      <c r="X9" s="1">
        <v>5.2</v>
      </c>
      <c r="Y9" s="1">
        <v>7</v>
      </c>
      <c r="Z9" s="1">
        <v>8.1999999999999993</v>
      </c>
      <c r="AA9" s="1"/>
      <c r="AB9" s="1">
        <f t="shared" si="4"/>
        <v>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30</v>
      </c>
      <c r="C10" s="1">
        <v>127</v>
      </c>
      <c r="D10" s="1"/>
      <c r="E10" s="1">
        <v>15</v>
      </c>
      <c r="F10" s="1">
        <v>112</v>
      </c>
      <c r="G10" s="7">
        <v>0.4</v>
      </c>
      <c r="H10" s="1">
        <v>270</v>
      </c>
      <c r="I10" s="1">
        <v>9988476</v>
      </c>
      <c r="J10" s="1">
        <v>15</v>
      </c>
      <c r="K10" s="1">
        <f t="shared" si="2"/>
        <v>0</v>
      </c>
      <c r="L10" s="1"/>
      <c r="M10" s="1"/>
      <c r="N10" s="1"/>
      <c r="O10" s="1">
        <f t="shared" si="3"/>
        <v>3</v>
      </c>
      <c r="P10" s="5"/>
      <c r="Q10" s="5"/>
      <c r="R10" s="1"/>
      <c r="S10" s="1">
        <f t="shared" si="5"/>
        <v>37.333333333333336</v>
      </c>
      <c r="T10" s="1">
        <f t="shared" si="6"/>
        <v>37.333333333333336</v>
      </c>
      <c r="U10" s="1">
        <v>2.4</v>
      </c>
      <c r="V10" s="1">
        <v>2.6</v>
      </c>
      <c r="W10" s="1">
        <v>2</v>
      </c>
      <c r="X10" s="1">
        <v>5.2</v>
      </c>
      <c r="Y10" s="1">
        <v>8</v>
      </c>
      <c r="Z10" s="1">
        <v>7.4</v>
      </c>
      <c r="AA10" s="27" t="s">
        <v>39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44</v>
      </c>
      <c r="B11" s="1" t="s">
        <v>30</v>
      </c>
      <c r="C11" s="1">
        <v>291</v>
      </c>
      <c r="D11" s="1">
        <v>150</v>
      </c>
      <c r="E11" s="1">
        <v>223</v>
      </c>
      <c r="F11" s="1">
        <v>218</v>
      </c>
      <c r="G11" s="7">
        <v>0.18</v>
      </c>
      <c r="H11" s="1">
        <v>150</v>
      </c>
      <c r="I11" s="1">
        <v>5034819</v>
      </c>
      <c r="J11" s="1">
        <v>226</v>
      </c>
      <c r="K11" s="1">
        <f t="shared" si="2"/>
        <v>-3</v>
      </c>
      <c r="L11" s="1"/>
      <c r="M11" s="1"/>
      <c r="N11" s="1">
        <v>219</v>
      </c>
      <c r="O11" s="1">
        <f t="shared" si="3"/>
        <v>44.6</v>
      </c>
      <c r="P11" s="5">
        <f>20*O11-N11-F11</f>
        <v>455</v>
      </c>
      <c r="Q11" s="5"/>
      <c r="R11" s="1"/>
      <c r="S11" s="1">
        <f t="shared" si="5"/>
        <v>20</v>
      </c>
      <c r="T11" s="1">
        <f t="shared" si="6"/>
        <v>9.798206278026905</v>
      </c>
      <c r="U11" s="1">
        <v>33</v>
      </c>
      <c r="V11" s="1">
        <v>5</v>
      </c>
      <c r="W11" s="1">
        <v>30.8</v>
      </c>
      <c r="X11" s="1">
        <v>28</v>
      </c>
      <c r="Y11" s="1">
        <v>19.2</v>
      </c>
      <c r="Z11" s="1">
        <v>22.8</v>
      </c>
      <c r="AA11" s="1"/>
      <c r="AB11" s="1">
        <f t="shared" si="4"/>
        <v>81.899999999999991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2" t="s">
        <v>45</v>
      </c>
      <c r="B12" s="13" t="s">
        <v>41</v>
      </c>
      <c r="C12" s="13">
        <v>57.295000000000002</v>
      </c>
      <c r="D12" s="13"/>
      <c r="E12" s="13">
        <v>17.34</v>
      </c>
      <c r="F12" s="14">
        <v>39.954999999999998</v>
      </c>
      <c r="G12" s="7">
        <v>1</v>
      </c>
      <c r="H12" s="1">
        <v>150</v>
      </c>
      <c r="I12" s="1">
        <v>5039845</v>
      </c>
      <c r="J12" s="1">
        <v>22.6</v>
      </c>
      <c r="K12" s="1">
        <f t="shared" si="2"/>
        <v>-5.2600000000000016</v>
      </c>
      <c r="L12" s="1"/>
      <c r="M12" s="1"/>
      <c r="N12" s="1">
        <v>64.039999999999992</v>
      </c>
      <c r="O12" s="1">
        <f t="shared" si="3"/>
        <v>3.468</v>
      </c>
      <c r="P12" s="5"/>
      <c r="Q12" s="5"/>
      <c r="R12" s="1"/>
      <c r="S12" s="1">
        <f t="shared" si="5"/>
        <v>29.987024221453286</v>
      </c>
      <c r="T12" s="1">
        <f t="shared" si="6"/>
        <v>29.987024221453286</v>
      </c>
      <c r="U12" s="1">
        <v>2.9889999999999999</v>
      </c>
      <c r="V12" s="1">
        <v>1.9079999999999999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9" t="s">
        <v>40</v>
      </c>
      <c r="B13" s="20" t="s">
        <v>41</v>
      </c>
      <c r="C13" s="20">
        <v>7.7050000000000001</v>
      </c>
      <c r="D13" s="20"/>
      <c r="E13" s="20"/>
      <c r="F13" s="21">
        <v>7.7050000000000001</v>
      </c>
      <c r="G13" s="22">
        <v>0</v>
      </c>
      <c r="H13" s="23">
        <v>150</v>
      </c>
      <c r="I13" s="23" t="s">
        <v>42</v>
      </c>
      <c r="J13" s="23"/>
      <c r="K13" s="23">
        <f t="shared" ref="K13" si="7">E13-J13</f>
        <v>0</v>
      </c>
      <c r="L13" s="23"/>
      <c r="M13" s="23"/>
      <c r="N13" s="23"/>
      <c r="O13" s="23">
        <f t="shared" ref="O13" si="8">E13/5</f>
        <v>0</v>
      </c>
      <c r="P13" s="24"/>
      <c r="Q13" s="24"/>
      <c r="R13" s="23"/>
      <c r="S13" s="23" t="e">
        <f t="shared" ref="S13" si="9">(F13+N13+P13)/O13</f>
        <v>#DIV/0!</v>
      </c>
      <c r="T13" s="23" t="e">
        <f t="shared" ref="T13" si="10">(F13+N13)/O13</f>
        <v>#DIV/0!</v>
      </c>
      <c r="U13" s="23">
        <v>3.4630000000000001</v>
      </c>
      <c r="V13" s="23">
        <v>2.9108000000000001</v>
      </c>
      <c r="W13" s="23">
        <v>0.95</v>
      </c>
      <c r="X13" s="23">
        <v>6.5400000000000009</v>
      </c>
      <c r="Y13" s="23">
        <v>7.6191999999999993</v>
      </c>
      <c r="Z13" s="23">
        <v>3.8319999999999999</v>
      </c>
      <c r="AA13" s="23" t="s">
        <v>43</v>
      </c>
      <c r="AB13" s="23">
        <f t="shared" ref="AB13" si="11">P13*G13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30</v>
      </c>
      <c r="C14" s="1">
        <v>113</v>
      </c>
      <c r="D14" s="1">
        <v>736</v>
      </c>
      <c r="E14" s="1">
        <v>130</v>
      </c>
      <c r="F14" s="1">
        <v>717</v>
      </c>
      <c r="G14" s="7">
        <v>0.1</v>
      </c>
      <c r="H14" s="1">
        <v>90</v>
      </c>
      <c r="I14" s="1">
        <v>8444163</v>
      </c>
      <c r="J14" s="1">
        <v>143</v>
      </c>
      <c r="K14" s="1">
        <f t="shared" si="2"/>
        <v>-13</v>
      </c>
      <c r="L14" s="1"/>
      <c r="M14" s="1"/>
      <c r="N14" s="1"/>
      <c r="O14" s="1">
        <f t="shared" si="3"/>
        <v>26</v>
      </c>
      <c r="P14" s="5"/>
      <c r="Q14" s="5"/>
      <c r="R14" s="1"/>
      <c r="S14" s="1">
        <f t="shared" si="5"/>
        <v>27.576923076923077</v>
      </c>
      <c r="T14" s="1">
        <f t="shared" si="6"/>
        <v>27.576923076923077</v>
      </c>
      <c r="U14" s="1">
        <v>36.4</v>
      </c>
      <c r="V14" s="1">
        <v>41.2</v>
      </c>
      <c r="W14" s="1">
        <v>31</v>
      </c>
      <c r="X14" s="1">
        <v>32.4</v>
      </c>
      <c r="Y14" s="1">
        <v>32.4</v>
      </c>
      <c r="Z14" s="1">
        <v>26.4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30</v>
      </c>
      <c r="C15" s="1">
        <v>558</v>
      </c>
      <c r="D15" s="1">
        <v>1000</v>
      </c>
      <c r="E15" s="1">
        <v>401</v>
      </c>
      <c r="F15" s="1">
        <v>1156</v>
      </c>
      <c r="G15" s="7">
        <v>0.18</v>
      </c>
      <c r="H15" s="1">
        <v>150</v>
      </c>
      <c r="I15" s="1">
        <v>5038411</v>
      </c>
      <c r="J15" s="1">
        <v>404</v>
      </c>
      <c r="K15" s="1">
        <f t="shared" si="2"/>
        <v>-3</v>
      </c>
      <c r="L15" s="1"/>
      <c r="M15" s="1"/>
      <c r="N15" s="1"/>
      <c r="O15" s="1">
        <f t="shared" si="3"/>
        <v>80.2</v>
      </c>
      <c r="P15" s="5">
        <f>20*O15-N15-F15</f>
        <v>448</v>
      </c>
      <c r="Q15" s="5"/>
      <c r="R15" s="1"/>
      <c r="S15" s="1">
        <f t="shared" si="5"/>
        <v>20</v>
      </c>
      <c r="T15" s="1">
        <f t="shared" si="6"/>
        <v>14.413965087281795</v>
      </c>
      <c r="U15" s="1">
        <v>80.599999999999994</v>
      </c>
      <c r="V15" s="1">
        <v>82</v>
      </c>
      <c r="W15" s="1">
        <v>58</v>
      </c>
      <c r="X15" s="1">
        <v>67.8</v>
      </c>
      <c r="Y15" s="1">
        <v>69.8</v>
      </c>
      <c r="Z15" s="1">
        <v>52.8</v>
      </c>
      <c r="AA15" s="1"/>
      <c r="AB15" s="1">
        <f t="shared" si="4"/>
        <v>80.64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48</v>
      </c>
      <c r="B16" s="1" t="s">
        <v>30</v>
      </c>
      <c r="C16" s="1">
        <v>-4</v>
      </c>
      <c r="D16" s="1"/>
      <c r="E16" s="1">
        <v>-2</v>
      </c>
      <c r="F16" s="1">
        <v>-4</v>
      </c>
      <c r="G16" s="7">
        <v>0.18</v>
      </c>
      <c r="H16" s="1">
        <v>150</v>
      </c>
      <c r="I16" s="1">
        <v>5038459</v>
      </c>
      <c r="J16" s="1">
        <v>87</v>
      </c>
      <c r="K16" s="1">
        <f t="shared" si="2"/>
        <v>-89</v>
      </c>
      <c r="L16" s="1"/>
      <c r="M16" s="1"/>
      <c r="N16" s="1">
        <v>600</v>
      </c>
      <c r="O16" s="1">
        <f t="shared" si="3"/>
        <v>-0.4</v>
      </c>
      <c r="P16" s="5">
        <v>600</v>
      </c>
      <c r="Q16" s="5"/>
      <c r="R16" s="1"/>
      <c r="S16" s="1">
        <f t="shared" si="5"/>
        <v>-2990</v>
      </c>
      <c r="T16" s="1">
        <f t="shared" si="6"/>
        <v>-1490</v>
      </c>
      <c r="U16" s="1">
        <v>-0.2</v>
      </c>
      <c r="V16" s="1">
        <v>45.6</v>
      </c>
      <c r="W16" s="1">
        <v>77.599999999999994</v>
      </c>
      <c r="X16" s="1">
        <v>72.599999999999994</v>
      </c>
      <c r="Y16" s="1">
        <v>61.2</v>
      </c>
      <c r="Z16" s="1">
        <v>64.8</v>
      </c>
      <c r="AA16" s="11" t="s">
        <v>82</v>
      </c>
      <c r="AB16" s="1">
        <f t="shared" si="4"/>
        <v>108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49</v>
      </c>
      <c r="B17" s="13" t="s">
        <v>30</v>
      </c>
      <c r="C17" s="13">
        <v>143</v>
      </c>
      <c r="D17" s="13">
        <v>70</v>
      </c>
      <c r="E17" s="13">
        <v>143</v>
      </c>
      <c r="F17" s="14">
        <v>70</v>
      </c>
      <c r="G17" s="7">
        <v>0.18</v>
      </c>
      <c r="H17" s="1">
        <v>150</v>
      </c>
      <c r="I17" s="1">
        <v>5038831</v>
      </c>
      <c r="J17" s="1">
        <v>205</v>
      </c>
      <c r="K17" s="1">
        <f t="shared" si="2"/>
        <v>-62</v>
      </c>
      <c r="L17" s="1"/>
      <c r="M17" s="1"/>
      <c r="N17" s="1">
        <v>467</v>
      </c>
      <c r="O17" s="1">
        <f t="shared" si="3"/>
        <v>28.6</v>
      </c>
      <c r="P17" s="5">
        <v>120</v>
      </c>
      <c r="Q17" s="5">
        <v>300</v>
      </c>
      <c r="R17" s="1"/>
      <c r="S17" s="1">
        <f t="shared" si="5"/>
        <v>22.97202797202797</v>
      </c>
      <c r="T17" s="1">
        <f t="shared" si="6"/>
        <v>18.776223776223777</v>
      </c>
      <c r="U17" s="1">
        <v>34</v>
      </c>
      <c r="V17" s="1">
        <v>9.1999999999999993</v>
      </c>
      <c r="W17" s="1">
        <v>11.6</v>
      </c>
      <c r="X17" s="1">
        <v>0.2</v>
      </c>
      <c r="Y17" s="1">
        <v>0</v>
      </c>
      <c r="Z17" s="1">
        <v>0</v>
      </c>
      <c r="AA17" s="1"/>
      <c r="AB17" s="1">
        <f t="shared" si="4"/>
        <v>21.599999999999998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9" t="s">
        <v>57</v>
      </c>
      <c r="B18" s="20" t="s">
        <v>30</v>
      </c>
      <c r="C18" s="20">
        <v>-3</v>
      </c>
      <c r="D18" s="20"/>
      <c r="E18" s="20"/>
      <c r="F18" s="21">
        <v>-6</v>
      </c>
      <c r="G18" s="22">
        <v>0</v>
      </c>
      <c r="H18" s="23" t="e">
        <v>#N/A</v>
      </c>
      <c r="I18" s="23" t="s">
        <v>34</v>
      </c>
      <c r="J18" s="23">
        <v>3</v>
      </c>
      <c r="K18" s="23">
        <f t="shared" ref="K18" si="12">E18-J18</f>
        <v>-3</v>
      </c>
      <c r="L18" s="23"/>
      <c r="M18" s="23"/>
      <c r="N18" s="23"/>
      <c r="O18" s="23">
        <f t="shared" ref="O18" si="13">E18/5</f>
        <v>0</v>
      </c>
      <c r="P18" s="24"/>
      <c r="Q18" s="24"/>
      <c r="R18" s="23"/>
      <c r="S18" s="23" t="e">
        <f t="shared" si="5"/>
        <v>#DIV/0!</v>
      </c>
      <c r="T18" s="23" t="e">
        <f t="shared" si="6"/>
        <v>#DIV/0!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/>
      <c r="AB18" s="23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2" t="s">
        <v>50</v>
      </c>
      <c r="B19" s="13" t="s">
        <v>30</v>
      </c>
      <c r="C19" s="13">
        <v>289</v>
      </c>
      <c r="D19" s="13"/>
      <c r="E19" s="13">
        <v>204</v>
      </c>
      <c r="F19" s="14">
        <v>85</v>
      </c>
      <c r="G19" s="7">
        <v>0.18</v>
      </c>
      <c r="H19" s="1">
        <v>120</v>
      </c>
      <c r="I19" s="1">
        <v>5038855</v>
      </c>
      <c r="J19" s="1">
        <v>204</v>
      </c>
      <c r="K19" s="1">
        <f t="shared" si="2"/>
        <v>0</v>
      </c>
      <c r="L19" s="1"/>
      <c r="M19" s="1"/>
      <c r="N19" s="1">
        <v>175.59999999999991</v>
      </c>
      <c r="O19" s="1">
        <f t="shared" ref="O19:O30" si="14">E19/5</f>
        <v>40.799999999999997</v>
      </c>
      <c r="P19" s="5">
        <f>20*(O19+O20)-N19-N20-F19-F20</f>
        <v>402.40000000000009</v>
      </c>
      <c r="Q19" s="5">
        <v>400</v>
      </c>
      <c r="R19" s="1"/>
      <c r="S19" s="1">
        <f t="shared" si="5"/>
        <v>16.25</v>
      </c>
      <c r="T19" s="1">
        <f t="shared" si="6"/>
        <v>6.3872549019607829</v>
      </c>
      <c r="U19" s="1">
        <v>30.8</v>
      </c>
      <c r="V19" s="1">
        <v>11.2</v>
      </c>
      <c r="W19" s="1">
        <v>0.4</v>
      </c>
      <c r="X19" s="1">
        <v>0.2</v>
      </c>
      <c r="Y19" s="1">
        <v>0</v>
      </c>
      <c r="Z19" s="1">
        <v>0</v>
      </c>
      <c r="AA19" s="1"/>
      <c r="AB19" s="1">
        <f t="shared" si="4"/>
        <v>72.432000000000016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9" t="s">
        <v>58</v>
      </c>
      <c r="B20" s="20" t="s">
        <v>30</v>
      </c>
      <c r="C20" s="20">
        <v>-3</v>
      </c>
      <c r="D20" s="20">
        <v>156</v>
      </c>
      <c r="E20" s="20"/>
      <c r="F20" s="21">
        <v>153</v>
      </c>
      <c r="G20" s="22">
        <v>0</v>
      </c>
      <c r="H20" s="23" t="e">
        <v>#N/A</v>
      </c>
      <c r="I20" s="23" t="s">
        <v>34</v>
      </c>
      <c r="J20" s="23"/>
      <c r="K20" s="23">
        <f t="shared" ref="K20" si="15">E20-J20</f>
        <v>0</v>
      </c>
      <c r="L20" s="23"/>
      <c r="M20" s="23"/>
      <c r="N20" s="23"/>
      <c r="O20" s="23">
        <f t="shared" si="14"/>
        <v>0</v>
      </c>
      <c r="P20" s="24"/>
      <c r="Q20" s="24"/>
      <c r="R20" s="23"/>
      <c r="S20" s="23" t="e">
        <f t="shared" si="5"/>
        <v>#DIV/0!</v>
      </c>
      <c r="T20" s="23" t="e">
        <f t="shared" si="6"/>
        <v>#DIV/0!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/>
      <c r="AB20" s="23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30</v>
      </c>
      <c r="C21" s="1">
        <v>654</v>
      </c>
      <c r="D21" s="1">
        <v>1430</v>
      </c>
      <c r="E21" s="1">
        <v>501</v>
      </c>
      <c r="F21" s="1">
        <v>1579</v>
      </c>
      <c r="G21" s="7">
        <v>0.18</v>
      </c>
      <c r="H21" s="1">
        <v>150</v>
      </c>
      <c r="I21" s="1">
        <v>5038435</v>
      </c>
      <c r="J21" s="1">
        <v>510</v>
      </c>
      <c r="K21" s="1">
        <f t="shared" si="2"/>
        <v>-9</v>
      </c>
      <c r="L21" s="1"/>
      <c r="M21" s="1"/>
      <c r="N21" s="1"/>
      <c r="O21" s="1">
        <f t="shared" si="14"/>
        <v>100.2</v>
      </c>
      <c r="P21" s="5">
        <f>20*O21-N21-F21</f>
        <v>425</v>
      </c>
      <c r="Q21" s="5"/>
      <c r="R21" s="1"/>
      <c r="S21" s="1">
        <f t="shared" si="5"/>
        <v>20</v>
      </c>
      <c r="T21" s="1">
        <f t="shared" si="6"/>
        <v>15.758483033932135</v>
      </c>
      <c r="U21" s="1">
        <v>93.4</v>
      </c>
      <c r="V21" s="1">
        <v>96.4</v>
      </c>
      <c r="W21" s="1">
        <v>100.8</v>
      </c>
      <c r="X21" s="1">
        <v>85.4</v>
      </c>
      <c r="Y21" s="1">
        <v>77</v>
      </c>
      <c r="Z21" s="1">
        <v>72.8</v>
      </c>
      <c r="AA21" s="1"/>
      <c r="AB21" s="1">
        <f t="shared" si="4"/>
        <v>76.5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30</v>
      </c>
      <c r="C22" s="1">
        <v>201</v>
      </c>
      <c r="D22" s="1">
        <v>900</v>
      </c>
      <c r="E22" s="1">
        <v>249</v>
      </c>
      <c r="F22" s="1">
        <v>851</v>
      </c>
      <c r="G22" s="7">
        <v>0.18</v>
      </c>
      <c r="H22" s="1">
        <v>120</v>
      </c>
      <c r="I22" s="1">
        <v>5038398</v>
      </c>
      <c r="J22" s="1">
        <v>289</v>
      </c>
      <c r="K22" s="1">
        <f t="shared" si="2"/>
        <v>-40</v>
      </c>
      <c r="L22" s="1"/>
      <c r="M22" s="1"/>
      <c r="N22" s="1">
        <v>12.599999999999911</v>
      </c>
      <c r="O22" s="1">
        <f t="shared" si="14"/>
        <v>49.8</v>
      </c>
      <c r="P22" s="5">
        <f>20*O22-N22-F22</f>
        <v>132.40000000000009</v>
      </c>
      <c r="Q22" s="5"/>
      <c r="R22" s="1"/>
      <c r="S22" s="1">
        <f t="shared" si="5"/>
        <v>20</v>
      </c>
      <c r="T22" s="1">
        <f t="shared" si="6"/>
        <v>17.341365461847388</v>
      </c>
      <c r="U22" s="1">
        <v>58.4</v>
      </c>
      <c r="V22" s="1">
        <v>59.2</v>
      </c>
      <c r="W22" s="1">
        <v>53.6</v>
      </c>
      <c r="X22" s="1">
        <v>55</v>
      </c>
      <c r="Y22" s="1">
        <v>46.6</v>
      </c>
      <c r="Z22" s="1">
        <v>45.6</v>
      </c>
      <c r="AA22" s="1"/>
      <c r="AB22" s="1">
        <f t="shared" si="4"/>
        <v>23.832000000000015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41</v>
      </c>
      <c r="C23" s="1">
        <v>354.81200000000001</v>
      </c>
      <c r="D23" s="1"/>
      <c r="E23" s="1">
        <v>88.673000000000002</v>
      </c>
      <c r="F23" s="1">
        <v>266.13900000000001</v>
      </c>
      <c r="G23" s="7">
        <v>1</v>
      </c>
      <c r="H23" s="1">
        <v>150</v>
      </c>
      <c r="I23" s="1">
        <v>5038572</v>
      </c>
      <c r="J23" s="1">
        <v>82.5</v>
      </c>
      <c r="K23" s="1">
        <f t="shared" si="2"/>
        <v>6.1730000000000018</v>
      </c>
      <c r="L23" s="1"/>
      <c r="M23" s="1"/>
      <c r="N23" s="1"/>
      <c r="O23" s="1">
        <f t="shared" si="14"/>
        <v>17.7346</v>
      </c>
      <c r="P23" s="5">
        <f t="shared" ref="P23:P29" si="16">20*O23-N23-F23</f>
        <v>88.552999999999997</v>
      </c>
      <c r="Q23" s="5"/>
      <c r="R23" s="1"/>
      <c r="S23" s="1">
        <f t="shared" si="5"/>
        <v>20</v>
      </c>
      <c r="T23" s="1">
        <f t="shared" si="6"/>
        <v>15.006766433976521</v>
      </c>
      <c r="U23" s="1">
        <v>11.164400000000001</v>
      </c>
      <c r="V23" s="1">
        <v>16.6112</v>
      </c>
      <c r="W23" s="1">
        <v>12.47</v>
      </c>
      <c r="X23" s="1">
        <v>29.825600000000001</v>
      </c>
      <c r="Y23" s="1">
        <v>13.360799999999999</v>
      </c>
      <c r="Z23" s="1">
        <v>17.122399999999999</v>
      </c>
      <c r="AA23" s="1"/>
      <c r="AB23" s="1">
        <f t="shared" si="4"/>
        <v>88.552999999999997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41</v>
      </c>
      <c r="C24" s="1">
        <v>228.67099999999999</v>
      </c>
      <c r="D24" s="1">
        <v>44.9</v>
      </c>
      <c r="E24" s="1">
        <v>65.087999999999994</v>
      </c>
      <c r="F24" s="1">
        <v>208.483</v>
      </c>
      <c r="G24" s="7">
        <v>1</v>
      </c>
      <c r="H24" s="1">
        <v>150</v>
      </c>
      <c r="I24" s="1">
        <v>5038596</v>
      </c>
      <c r="J24" s="1">
        <v>64.7</v>
      </c>
      <c r="K24" s="1">
        <f t="shared" si="2"/>
        <v>0.38799999999999102</v>
      </c>
      <c r="L24" s="1"/>
      <c r="M24" s="1"/>
      <c r="N24" s="1">
        <v>41.59779999999995</v>
      </c>
      <c r="O24" s="1">
        <f t="shared" si="14"/>
        <v>13.017599999999998</v>
      </c>
      <c r="P24" s="5">
        <f t="shared" si="16"/>
        <v>10.271200000000022</v>
      </c>
      <c r="Q24" s="5"/>
      <c r="R24" s="1"/>
      <c r="S24" s="1">
        <f t="shared" si="5"/>
        <v>20</v>
      </c>
      <c r="T24" s="1">
        <f t="shared" si="6"/>
        <v>19.210975909537854</v>
      </c>
      <c r="U24" s="1">
        <v>15.771000000000001</v>
      </c>
      <c r="V24" s="1">
        <v>14.1508</v>
      </c>
      <c r="W24" s="1">
        <v>6.4548000000000014</v>
      </c>
      <c r="X24" s="1">
        <v>22.089600000000001</v>
      </c>
      <c r="Y24" s="1">
        <v>10.282</v>
      </c>
      <c r="Z24" s="1">
        <v>10.816000000000001</v>
      </c>
      <c r="AA24" s="1"/>
      <c r="AB24" s="1">
        <f t="shared" si="4"/>
        <v>10.271200000000022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41</v>
      </c>
      <c r="C25" s="1">
        <v>419.18900000000002</v>
      </c>
      <c r="D25" s="1">
        <v>252.38300000000001</v>
      </c>
      <c r="E25" s="1">
        <v>127.45099999999999</v>
      </c>
      <c r="F25" s="1">
        <v>544.12099999999998</v>
      </c>
      <c r="G25" s="7">
        <v>1</v>
      </c>
      <c r="H25" s="1">
        <v>120</v>
      </c>
      <c r="I25" s="1">
        <v>5038558</v>
      </c>
      <c r="J25" s="1">
        <v>131.19999999999999</v>
      </c>
      <c r="K25" s="1">
        <f t="shared" si="2"/>
        <v>-3.7489999999999952</v>
      </c>
      <c r="L25" s="1"/>
      <c r="M25" s="1"/>
      <c r="N25" s="1"/>
      <c r="O25" s="1">
        <f t="shared" si="14"/>
        <v>25.490199999999998</v>
      </c>
      <c r="P25" s="5"/>
      <c r="Q25" s="5"/>
      <c r="R25" s="1"/>
      <c r="S25" s="1">
        <f t="shared" si="5"/>
        <v>21.346282100571987</v>
      </c>
      <c r="T25" s="1">
        <f t="shared" si="6"/>
        <v>21.346282100571987</v>
      </c>
      <c r="U25" s="1">
        <v>19.545000000000002</v>
      </c>
      <c r="V25" s="1">
        <v>29.872800000000002</v>
      </c>
      <c r="W25" s="1">
        <v>24.4404</v>
      </c>
      <c r="X25" s="1">
        <v>34.728400000000001</v>
      </c>
      <c r="Y25" s="1">
        <v>29.5488</v>
      </c>
      <c r="Z25" s="1">
        <v>21.706800000000001</v>
      </c>
      <c r="AA25" s="1"/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41</v>
      </c>
      <c r="C26" s="1">
        <v>494.70299999999997</v>
      </c>
      <c r="D26" s="1">
        <v>138.20099999999999</v>
      </c>
      <c r="E26" s="1">
        <v>194.33</v>
      </c>
      <c r="F26" s="1">
        <v>438.57400000000001</v>
      </c>
      <c r="G26" s="7">
        <v>1</v>
      </c>
      <c r="H26" s="1">
        <v>120</v>
      </c>
      <c r="I26" s="1">
        <v>6159901</v>
      </c>
      <c r="J26" s="1">
        <v>210.1</v>
      </c>
      <c r="K26" s="1">
        <f t="shared" si="2"/>
        <v>-15.769999999999982</v>
      </c>
      <c r="L26" s="1"/>
      <c r="M26" s="1"/>
      <c r="N26" s="1"/>
      <c r="O26" s="1">
        <f t="shared" si="14"/>
        <v>38.866</v>
      </c>
      <c r="P26" s="5">
        <f t="shared" si="16"/>
        <v>338.74599999999992</v>
      </c>
      <c r="Q26" s="5"/>
      <c r="R26" s="1"/>
      <c r="S26" s="1">
        <f t="shared" si="5"/>
        <v>20</v>
      </c>
      <c r="T26" s="1">
        <f t="shared" si="6"/>
        <v>11.284258735141256</v>
      </c>
      <c r="U26" s="1">
        <v>21.680399999999999</v>
      </c>
      <c r="V26" s="1">
        <v>28.268799999999999</v>
      </c>
      <c r="W26" s="1">
        <v>44.926600000000001</v>
      </c>
      <c r="X26" s="1">
        <v>36.264200000000002</v>
      </c>
      <c r="Y26" s="1">
        <v>35.119199999999999</v>
      </c>
      <c r="Z26" s="1">
        <v>24.626799999999999</v>
      </c>
      <c r="AA26" s="1"/>
      <c r="AB26" s="1">
        <f t="shared" si="4"/>
        <v>338.74599999999992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3" t="s">
        <v>60</v>
      </c>
      <c r="B27" s="23" t="s">
        <v>41</v>
      </c>
      <c r="C27" s="23">
        <v>64.174999999999997</v>
      </c>
      <c r="D27" s="23">
        <v>24.904</v>
      </c>
      <c r="E27" s="23">
        <v>33.518000000000001</v>
      </c>
      <c r="F27" s="23">
        <v>55.561</v>
      </c>
      <c r="G27" s="22">
        <v>0</v>
      </c>
      <c r="H27" s="23">
        <v>120</v>
      </c>
      <c r="I27" s="23" t="s">
        <v>61</v>
      </c>
      <c r="J27" s="23">
        <v>38.5</v>
      </c>
      <c r="K27" s="23">
        <f t="shared" si="2"/>
        <v>-4.9819999999999993</v>
      </c>
      <c r="L27" s="23"/>
      <c r="M27" s="23"/>
      <c r="N27" s="23">
        <v>20.529000000000021</v>
      </c>
      <c r="O27" s="23">
        <f t="shared" si="14"/>
        <v>6.7035999999999998</v>
      </c>
      <c r="P27" s="24"/>
      <c r="Q27" s="24"/>
      <c r="R27" s="23"/>
      <c r="S27" s="23">
        <f t="shared" si="5"/>
        <v>11.350617578614479</v>
      </c>
      <c r="T27" s="23">
        <f t="shared" si="6"/>
        <v>11.350617578614479</v>
      </c>
      <c r="U27" s="23">
        <v>5.2557999999999998</v>
      </c>
      <c r="V27" s="23">
        <v>4.4942000000000002</v>
      </c>
      <c r="W27" s="23">
        <v>6.7447999999999997</v>
      </c>
      <c r="X27" s="23">
        <v>7.4016000000000002</v>
      </c>
      <c r="Y27" s="23">
        <v>2.6764000000000001</v>
      </c>
      <c r="Z27" s="23">
        <v>4.5271999999999997</v>
      </c>
      <c r="AA27" s="23" t="s">
        <v>62</v>
      </c>
      <c r="AB27" s="23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30</v>
      </c>
      <c r="C28" s="1">
        <v>176</v>
      </c>
      <c r="D28" s="1">
        <v>704</v>
      </c>
      <c r="E28" s="1">
        <v>196</v>
      </c>
      <c r="F28" s="1">
        <v>677</v>
      </c>
      <c r="G28" s="7">
        <v>0.1</v>
      </c>
      <c r="H28" s="1">
        <v>60</v>
      </c>
      <c r="I28" s="1">
        <v>8444170</v>
      </c>
      <c r="J28" s="1">
        <v>191</v>
      </c>
      <c r="K28" s="1">
        <f t="shared" si="2"/>
        <v>5</v>
      </c>
      <c r="L28" s="1"/>
      <c r="M28" s="1"/>
      <c r="N28" s="1"/>
      <c r="O28" s="1">
        <f t="shared" si="14"/>
        <v>39.200000000000003</v>
      </c>
      <c r="P28" s="5">
        <f t="shared" si="16"/>
        <v>107</v>
      </c>
      <c r="Q28" s="5"/>
      <c r="R28" s="1"/>
      <c r="S28" s="1">
        <f t="shared" si="5"/>
        <v>20</v>
      </c>
      <c r="T28" s="1">
        <f t="shared" si="6"/>
        <v>17.270408163265305</v>
      </c>
      <c r="U28" s="1">
        <v>29.2</v>
      </c>
      <c r="V28" s="1">
        <v>41.6</v>
      </c>
      <c r="W28" s="1">
        <v>32.799999999999997</v>
      </c>
      <c r="X28" s="1">
        <v>37.4</v>
      </c>
      <c r="Y28" s="1">
        <v>31.6</v>
      </c>
      <c r="Z28" s="1">
        <v>31.4</v>
      </c>
      <c r="AA28" s="1"/>
      <c r="AB28" s="1">
        <f t="shared" si="4"/>
        <v>10.700000000000001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" t="s">
        <v>65</v>
      </c>
      <c r="B29" s="1" t="s">
        <v>30</v>
      </c>
      <c r="C29" s="1">
        <v>209</v>
      </c>
      <c r="D29" s="1">
        <v>208</v>
      </c>
      <c r="E29" s="1">
        <v>117</v>
      </c>
      <c r="F29" s="1">
        <v>300</v>
      </c>
      <c r="G29" s="7">
        <v>0.14000000000000001</v>
      </c>
      <c r="H29" s="1">
        <v>180</v>
      </c>
      <c r="I29" s="1">
        <v>9988391</v>
      </c>
      <c r="J29" s="1">
        <v>125</v>
      </c>
      <c r="K29" s="1">
        <f t="shared" si="2"/>
        <v>-8</v>
      </c>
      <c r="L29" s="1"/>
      <c r="M29" s="1"/>
      <c r="N29" s="1"/>
      <c r="O29" s="1">
        <f t="shared" si="14"/>
        <v>23.4</v>
      </c>
      <c r="P29" s="5">
        <f t="shared" si="16"/>
        <v>168</v>
      </c>
      <c r="Q29" s="5"/>
      <c r="R29" s="1"/>
      <c r="S29" s="1">
        <f t="shared" si="5"/>
        <v>20</v>
      </c>
      <c r="T29" s="1">
        <f t="shared" si="6"/>
        <v>12.820512820512821</v>
      </c>
      <c r="U29" s="1">
        <v>16.600000000000001</v>
      </c>
      <c r="V29" s="1">
        <v>20.2</v>
      </c>
      <c r="W29" s="1">
        <v>2.8</v>
      </c>
      <c r="X29" s="1">
        <v>-0.4</v>
      </c>
      <c r="Y29" s="1">
        <v>0</v>
      </c>
      <c r="Z29" s="1">
        <v>-0.2</v>
      </c>
      <c r="AA29" s="1"/>
      <c r="AB29" s="1">
        <f t="shared" si="4"/>
        <v>23.520000000000003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2" t="s">
        <v>66</v>
      </c>
      <c r="B30" s="13" t="s">
        <v>30</v>
      </c>
      <c r="C30" s="13">
        <v>87</v>
      </c>
      <c r="D30" s="13">
        <v>544</v>
      </c>
      <c r="E30" s="13">
        <v>113</v>
      </c>
      <c r="F30" s="14">
        <v>518</v>
      </c>
      <c r="G30" s="7">
        <v>0.18</v>
      </c>
      <c r="H30" s="1">
        <v>270</v>
      </c>
      <c r="I30" s="1">
        <v>9988681</v>
      </c>
      <c r="J30" s="1">
        <v>209</v>
      </c>
      <c r="K30" s="1">
        <f t="shared" si="2"/>
        <v>-96</v>
      </c>
      <c r="L30" s="1"/>
      <c r="M30" s="1"/>
      <c r="N30" s="1">
        <v>177</v>
      </c>
      <c r="O30" s="1">
        <f t="shared" si="14"/>
        <v>22.6</v>
      </c>
      <c r="P30" s="5"/>
      <c r="Q30" s="5"/>
      <c r="R30" s="1"/>
      <c r="S30" s="1">
        <f t="shared" si="5"/>
        <v>30.752212389380528</v>
      </c>
      <c r="T30" s="1">
        <f t="shared" si="6"/>
        <v>30.752212389380528</v>
      </c>
      <c r="U30" s="1">
        <v>40.4</v>
      </c>
      <c r="V30" s="1">
        <v>42</v>
      </c>
      <c r="W30" s="1">
        <v>33</v>
      </c>
      <c r="X30" s="1">
        <v>26.6</v>
      </c>
      <c r="Y30" s="1">
        <v>26.2</v>
      </c>
      <c r="Z30" s="1">
        <v>29.8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9" t="s">
        <v>63</v>
      </c>
      <c r="B31" s="20" t="s">
        <v>30</v>
      </c>
      <c r="C31" s="20">
        <v>-6</v>
      </c>
      <c r="D31" s="20"/>
      <c r="E31" s="20"/>
      <c r="F31" s="21">
        <v>-6</v>
      </c>
      <c r="G31" s="22">
        <v>0</v>
      </c>
      <c r="H31" s="23" t="e">
        <v>#N/A</v>
      </c>
      <c r="I31" s="23" t="s">
        <v>34</v>
      </c>
      <c r="J31" s="23">
        <v>3</v>
      </c>
      <c r="K31" s="23">
        <f t="shared" ref="K31" si="17">E31-J31</f>
        <v>-3</v>
      </c>
      <c r="L31" s="23"/>
      <c r="M31" s="23"/>
      <c r="N31" s="23"/>
      <c r="O31" s="23">
        <f t="shared" ref="O31" si="18">E31/5</f>
        <v>0</v>
      </c>
      <c r="P31" s="24"/>
      <c r="Q31" s="24"/>
      <c r="R31" s="23"/>
      <c r="S31" s="23" t="e">
        <f t="shared" si="5"/>
        <v>#DIV/0!</v>
      </c>
      <c r="T31" s="23" t="e">
        <f t="shared" si="6"/>
        <v>#DIV/0!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/>
      <c r="AB31" s="23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41</v>
      </c>
      <c r="C32" s="1">
        <v>131.35</v>
      </c>
      <c r="D32" s="1">
        <v>48.911999999999999</v>
      </c>
      <c r="E32" s="1">
        <v>39.468000000000004</v>
      </c>
      <c r="F32" s="1">
        <v>140.79400000000001</v>
      </c>
      <c r="G32" s="7">
        <v>1</v>
      </c>
      <c r="H32" s="1">
        <v>120</v>
      </c>
      <c r="I32" s="1">
        <v>8785228</v>
      </c>
      <c r="J32" s="1">
        <v>36.200000000000003</v>
      </c>
      <c r="K32" s="1">
        <f t="shared" si="2"/>
        <v>3.2680000000000007</v>
      </c>
      <c r="L32" s="1"/>
      <c r="M32" s="1"/>
      <c r="N32" s="1"/>
      <c r="O32" s="1">
        <f>E32/5</f>
        <v>7.8936000000000011</v>
      </c>
      <c r="P32" s="5"/>
      <c r="Q32" s="5"/>
      <c r="R32" s="1"/>
      <c r="S32" s="1">
        <f t="shared" si="5"/>
        <v>17.836475119083815</v>
      </c>
      <c r="T32" s="1">
        <f t="shared" si="6"/>
        <v>17.836475119083815</v>
      </c>
      <c r="U32" s="1">
        <v>6.7150000000000007</v>
      </c>
      <c r="V32" s="1">
        <v>8.8529999999999998</v>
      </c>
      <c r="W32" s="1">
        <v>10.868399999999999</v>
      </c>
      <c r="X32" s="1">
        <v>8.5828000000000007</v>
      </c>
      <c r="Y32" s="1">
        <v>12.577199999999999</v>
      </c>
      <c r="Z32" s="1">
        <v>5.3075999999999999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68</v>
      </c>
      <c r="B33" s="1" t="s">
        <v>41</v>
      </c>
      <c r="C33" s="1">
        <v>155.71</v>
      </c>
      <c r="D33" s="1"/>
      <c r="E33" s="1">
        <v>47.18</v>
      </c>
      <c r="F33" s="1">
        <v>108.53</v>
      </c>
      <c r="G33" s="7">
        <v>1</v>
      </c>
      <c r="H33" s="1">
        <v>120</v>
      </c>
      <c r="I33" s="1">
        <v>8785198</v>
      </c>
      <c r="J33" s="1">
        <v>48.09</v>
      </c>
      <c r="K33" s="1">
        <f t="shared" si="2"/>
        <v>-0.91000000000000369</v>
      </c>
      <c r="L33" s="1"/>
      <c r="M33" s="1"/>
      <c r="N33" s="1"/>
      <c r="O33" s="1">
        <f>E33/5</f>
        <v>9.4359999999999999</v>
      </c>
      <c r="P33" s="5">
        <f t="shared" ref="P33" si="19">20*O33-N33-F33</f>
        <v>80.19</v>
      </c>
      <c r="Q33" s="5"/>
      <c r="R33" s="1"/>
      <c r="S33" s="1">
        <f t="shared" si="5"/>
        <v>20</v>
      </c>
      <c r="T33" s="1">
        <f t="shared" si="6"/>
        <v>11.501695633743111</v>
      </c>
      <c r="U33" s="1">
        <v>4.9767999999999999</v>
      </c>
      <c r="V33" s="1">
        <v>5.6204000000000001</v>
      </c>
      <c r="W33" s="1">
        <v>10.5212</v>
      </c>
      <c r="X33" s="1">
        <v>1.8431999999999999</v>
      </c>
      <c r="Y33" s="1">
        <v>4.9656000000000002</v>
      </c>
      <c r="Z33" s="1">
        <v>0</v>
      </c>
      <c r="AA33" s="1"/>
      <c r="AB33" s="1">
        <f t="shared" si="4"/>
        <v>80.19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69</v>
      </c>
      <c r="B34" s="13" t="s">
        <v>41</v>
      </c>
      <c r="C34" s="13">
        <v>22.82</v>
      </c>
      <c r="D34" s="13"/>
      <c r="E34" s="13"/>
      <c r="F34" s="14">
        <v>22.82</v>
      </c>
      <c r="G34" s="7">
        <v>1</v>
      </c>
      <c r="H34" s="1">
        <v>180</v>
      </c>
      <c r="I34" s="1">
        <v>5038619</v>
      </c>
      <c r="J34" s="1">
        <v>8.1999999999999993</v>
      </c>
      <c r="K34" s="1">
        <f t="shared" si="2"/>
        <v>-8.1999999999999993</v>
      </c>
      <c r="L34" s="1"/>
      <c r="M34" s="1"/>
      <c r="N34" s="1"/>
      <c r="O34" s="1">
        <f>E34/5</f>
        <v>0</v>
      </c>
      <c r="P34" s="5"/>
      <c r="Q34" s="5"/>
      <c r="R34" s="1"/>
      <c r="S34" s="1" t="e">
        <f t="shared" si="5"/>
        <v>#DIV/0!</v>
      </c>
      <c r="T34" s="1" t="e">
        <f t="shared" si="6"/>
        <v>#DIV/0!</v>
      </c>
      <c r="U34" s="1">
        <v>1.82</v>
      </c>
      <c r="V34" s="1">
        <v>5.5</v>
      </c>
      <c r="W34" s="1">
        <v>5.9320000000000004</v>
      </c>
      <c r="X34" s="1">
        <v>12.444800000000001</v>
      </c>
      <c r="Y34" s="1">
        <v>8.1776</v>
      </c>
      <c r="Z34" s="1">
        <v>4.7176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9" t="s">
        <v>56</v>
      </c>
      <c r="B35" s="20" t="s">
        <v>41</v>
      </c>
      <c r="C35" s="20">
        <v>168.416</v>
      </c>
      <c r="D35" s="20">
        <v>3</v>
      </c>
      <c r="E35" s="20">
        <v>20.794</v>
      </c>
      <c r="F35" s="21">
        <v>147.62200000000001</v>
      </c>
      <c r="G35" s="22">
        <v>0</v>
      </c>
      <c r="H35" s="23" t="e">
        <v>#N/A</v>
      </c>
      <c r="I35" s="23" t="s">
        <v>34</v>
      </c>
      <c r="J35" s="23">
        <v>26.5</v>
      </c>
      <c r="K35" s="23">
        <f t="shared" ref="K35" si="20">E35-J35</f>
        <v>-5.7059999999999995</v>
      </c>
      <c r="L35" s="23"/>
      <c r="M35" s="23"/>
      <c r="N35" s="23"/>
      <c r="O35" s="23">
        <f t="shared" ref="O35" si="21">E35/5</f>
        <v>4.1588000000000003</v>
      </c>
      <c r="P35" s="24"/>
      <c r="Q35" s="24"/>
      <c r="R35" s="23"/>
      <c r="S35" s="23">
        <f t="shared" si="5"/>
        <v>35.496297008752528</v>
      </c>
      <c r="T35" s="23">
        <f t="shared" si="6"/>
        <v>35.496297008752528</v>
      </c>
      <c r="U35" s="23">
        <v>2.8927999999999998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/>
      <c r="AB35" s="23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30</v>
      </c>
      <c r="C36" s="1">
        <v>139</v>
      </c>
      <c r="D36" s="1">
        <v>2310</v>
      </c>
      <c r="E36" s="1">
        <v>184</v>
      </c>
      <c r="F36" s="1">
        <v>2261</v>
      </c>
      <c r="G36" s="7">
        <v>0.1</v>
      </c>
      <c r="H36" s="1">
        <v>60</v>
      </c>
      <c r="I36" s="1">
        <v>8444187</v>
      </c>
      <c r="J36" s="1">
        <v>335</v>
      </c>
      <c r="K36" s="1">
        <f t="shared" si="2"/>
        <v>-151</v>
      </c>
      <c r="L36" s="1"/>
      <c r="M36" s="1"/>
      <c r="N36" s="1"/>
      <c r="O36" s="1">
        <f>E36/5</f>
        <v>36.799999999999997</v>
      </c>
      <c r="P36" s="5"/>
      <c r="Q36" s="5"/>
      <c r="R36" s="1"/>
      <c r="S36" s="1">
        <f t="shared" si="5"/>
        <v>61.440217391304351</v>
      </c>
      <c r="T36" s="1">
        <f t="shared" si="6"/>
        <v>61.440217391304351</v>
      </c>
      <c r="U36" s="1">
        <v>112.2</v>
      </c>
      <c r="V36" s="1">
        <v>127.4</v>
      </c>
      <c r="W36" s="1">
        <v>36.799999999999997</v>
      </c>
      <c r="X36" s="1">
        <v>94.6</v>
      </c>
      <c r="Y36" s="1">
        <v>108</v>
      </c>
      <c r="Z36" s="1">
        <v>78.2</v>
      </c>
      <c r="AA36" s="1" t="s">
        <v>71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" t="s">
        <v>72</v>
      </c>
      <c r="B37" s="1" t="s">
        <v>30</v>
      </c>
      <c r="C37" s="1">
        <v>414</v>
      </c>
      <c r="D37" s="1">
        <v>1080</v>
      </c>
      <c r="E37" s="1">
        <v>411</v>
      </c>
      <c r="F37" s="1">
        <v>1083</v>
      </c>
      <c r="G37" s="7">
        <v>0.1</v>
      </c>
      <c r="H37" s="1">
        <v>90</v>
      </c>
      <c r="I37" s="1">
        <v>8444194</v>
      </c>
      <c r="J37" s="1">
        <v>395</v>
      </c>
      <c r="K37" s="1">
        <f t="shared" si="2"/>
        <v>16</v>
      </c>
      <c r="L37" s="1"/>
      <c r="M37" s="1"/>
      <c r="N37" s="1"/>
      <c r="O37" s="1">
        <f>E37/5</f>
        <v>82.2</v>
      </c>
      <c r="P37" s="5">
        <f t="shared" ref="P37" si="22">20*O37-N37-F37</f>
        <v>561</v>
      </c>
      <c r="Q37" s="5"/>
      <c r="R37" s="1"/>
      <c r="S37" s="1">
        <f t="shared" si="5"/>
        <v>20</v>
      </c>
      <c r="T37" s="1">
        <f t="shared" si="6"/>
        <v>13.175182481751824</v>
      </c>
      <c r="U37" s="1">
        <v>61.8</v>
      </c>
      <c r="V37" s="1">
        <v>72.400000000000006</v>
      </c>
      <c r="W37" s="1">
        <v>69.400000000000006</v>
      </c>
      <c r="X37" s="1">
        <v>56</v>
      </c>
      <c r="Y37" s="1">
        <v>69</v>
      </c>
      <c r="Z37" s="1">
        <v>49.6</v>
      </c>
      <c r="AA37" s="1"/>
      <c r="AB37" s="1">
        <f t="shared" si="4"/>
        <v>56.1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74</v>
      </c>
      <c r="B38" s="13" t="s">
        <v>30</v>
      </c>
      <c r="C38" s="13">
        <v>340</v>
      </c>
      <c r="D38" s="13">
        <v>200</v>
      </c>
      <c r="E38" s="13">
        <v>118</v>
      </c>
      <c r="F38" s="14">
        <v>422</v>
      </c>
      <c r="G38" s="7">
        <v>0.2</v>
      </c>
      <c r="H38" s="1">
        <v>120</v>
      </c>
      <c r="I38" s="1">
        <v>783798</v>
      </c>
      <c r="J38" s="1">
        <v>118</v>
      </c>
      <c r="K38" s="1">
        <f t="shared" si="2"/>
        <v>0</v>
      </c>
      <c r="L38" s="1"/>
      <c r="M38" s="1"/>
      <c r="N38" s="1"/>
      <c r="O38" s="1">
        <f>E38/5</f>
        <v>23.6</v>
      </c>
      <c r="P38" s="5">
        <f>20*(O38+O39)-N38-N39-F38-F39</f>
        <v>150</v>
      </c>
      <c r="Q38" s="5"/>
      <c r="R38" s="1"/>
      <c r="S38" s="1">
        <f t="shared" si="5"/>
        <v>24.237288135593218</v>
      </c>
      <c r="T38" s="1">
        <f t="shared" si="6"/>
        <v>17.881355932203387</v>
      </c>
      <c r="U38" s="1">
        <v>0</v>
      </c>
      <c r="V38" s="1">
        <v>10.4</v>
      </c>
      <c r="W38" s="1">
        <v>25.2</v>
      </c>
      <c r="X38" s="1">
        <v>15</v>
      </c>
      <c r="Y38" s="1">
        <v>24.2</v>
      </c>
      <c r="Z38" s="1">
        <v>18.600000000000001</v>
      </c>
      <c r="AA38" s="1" t="s">
        <v>75</v>
      </c>
      <c r="AB38" s="1">
        <f t="shared" si="4"/>
        <v>30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9" t="s">
        <v>73</v>
      </c>
      <c r="B39" s="20" t="s">
        <v>30</v>
      </c>
      <c r="C39" s="20"/>
      <c r="D39" s="20"/>
      <c r="E39" s="20">
        <v>20</v>
      </c>
      <c r="F39" s="21">
        <v>-20</v>
      </c>
      <c r="G39" s="22">
        <v>0</v>
      </c>
      <c r="H39" s="23" t="e">
        <v>#N/A</v>
      </c>
      <c r="I39" s="23" t="s">
        <v>34</v>
      </c>
      <c r="J39" s="23">
        <v>20</v>
      </c>
      <c r="K39" s="23">
        <f t="shared" ref="K39" si="23">E39-J39</f>
        <v>0</v>
      </c>
      <c r="L39" s="23"/>
      <c r="M39" s="23"/>
      <c r="N39" s="23"/>
      <c r="O39" s="23">
        <f t="shared" ref="O39" si="24">E39/5</f>
        <v>4</v>
      </c>
      <c r="P39" s="24"/>
      <c r="Q39" s="24"/>
      <c r="R39" s="23"/>
      <c r="S39" s="23">
        <f t="shared" si="5"/>
        <v>-5</v>
      </c>
      <c r="T39" s="23">
        <f t="shared" si="6"/>
        <v>-5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/>
      <c r="AB39" s="23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76</v>
      </c>
      <c r="B40" s="13" t="s">
        <v>41</v>
      </c>
      <c r="C40" s="13">
        <v>347.27199999999999</v>
      </c>
      <c r="D40" s="13">
        <v>383.42599999999999</v>
      </c>
      <c r="E40" s="13">
        <v>121.854</v>
      </c>
      <c r="F40" s="14">
        <v>602.16600000000005</v>
      </c>
      <c r="G40" s="7">
        <v>1</v>
      </c>
      <c r="H40" s="1">
        <v>120</v>
      </c>
      <c r="I40" s="1">
        <v>783811</v>
      </c>
      <c r="J40" s="1">
        <v>138.6</v>
      </c>
      <c r="K40" s="1">
        <f t="shared" si="2"/>
        <v>-16.745999999999995</v>
      </c>
      <c r="L40" s="1"/>
      <c r="M40" s="1"/>
      <c r="N40" s="1"/>
      <c r="O40" s="1">
        <f t="shared" ref="O40:O45" si="25">E40/5</f>
        <v>24.370799999999999</v>
      </c>
      <c r="P40" s="5"/>
      <c r="Q40" s="5"/>
      <c r="R40" s="1"/>
      <c r="S40" s="1">
        <f t="shared" si="5"/>
        <v>24.708503619085139</v>
      </c>
      <c r="T40" s="1">
        <f t="shared" si="6"/>
        <v>24.708503619085139</v>
      </c>
      <c r="U40" s="1">
        <v>21.418399999999998</v>
      </c>
      <c r="V40" s="1">
        <v>33.503399999999999</v>
      </c>
      <c r="W40" s="1">
        <v>17.283799999999999</v>
      </c>
      <c r="X40" s="1">
        <v>14.579599999999999</v>
      </c>
      <c r="Y40" s="1">
        <v>18.792400000000001</v>
      </c>
      <c r="Z40" s="1">
        <v>10.879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9" t="s">
        <v>77</v>
      </c>
      <c r="B41" s="20" t="s">
        <v>41</v>
      </c>
      <c r="C41" s="20">
        <v>-3.3180000000000001</v>
      </c>
      <c r="D41" s="20"/>
      <c r="E41" s="20">
        <v>3.504</v>
      </c>
      <c r="F41" s="21">
        <v>-6.8220000000000001</v>
      </c>
      <c r="G41" s="22">
        <v>0</v>
      </c>
      <c r="H41" s="23" t="e">
        <v>#N/A</v>
      </c>
      <c r="I41" s="23" t="s">
        <v>34</v>
      </c>
      <c r="J41" s="23">
        <v>2.5</v>
      </c>
      <c r="K41" s="23">
        <f t="shared" si="2"/>
        <v>1.004</v>
      </c>
      <c r="L41" s="23"/>
      <c r="M41" s="23"/>
      <c r="N41" s="23"/>
      <c r="O41" s="23">
        <f t="shared" si="25"/>
        <v>0.70079999999999998</v>
      </c>
      <c r="P41" s="24"/>
      <c r="Q41" s="24"/>
      <c r="R41" s="23"/>
      <c r="S41" s="23">
        <f t="shared" si="5"/>
        <v>-9.7345890410958908</v>
      </c>
      <c r="T41" s="23">
        <f t="shared" si="6"/>
        <v>-9.7345890410958908</v>
      </c>
      <c r="U41" s="23">
        <v>0.66359999999999997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/>
      <c r="AB41" s="23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78</v>
      </c>
      <c r="B42" s="1" t="s">
        <v>30</v>
      </c>
      <c r="C42" s="1">
        <v>169</v>
      </c>
      <c r="D42" s="1"/>
      <c r="E42" s="1">
        <v>123</v>
      </c>
      <c r="F42" s="1">
        <v>46</v>
      </c>
      <c r="G42" s="7">
        <v>0.2</v>
      </c>
      <c r="H42" s="1">
        <v>120</v>
      </c>
      <c r="I42" s="1">
        <v>783804</v>
      </c>
      <c r="J42" s="1">
        <v>133</v>
      </c>
      <c r="K42" s="1">
        <f t="shared" si="2"/>
        <v>-10</v>
      </c>
      <c r="L42" s="1"/>
      <c r="M42" s="1"/>
      <c r="N42" s="1"/>
      <c r="O42" s="1">
        <f t="shared" si="25"/>
        <v>24.6</v>
      </c>
      <c r="P42" s="5">
        <f>20*O42-N42-F42</f>
        <v>446</v>
      </c>
      <c r="Q42" s="5"/>
      <c r="R42" s="1"/>
      <c r="S42" s="1">
        <f t="shared" si="5"/>
        <v>20</v>
      </c>
      <c r="T42" s="1">
        <f t="shared" si="6"/>
        <v>1.8699186991869918</v>
      </c>
      <c r="U42" s="1">
        <v>15.8</v>
      </c>
      <c r="V42" s="1">
        <v>21.8</v>
      </c>
      <c r="W42" s="1">
        <v>20.8</v>
      </c>
      <c r="X42" s="1">
        <v>17</v>
      </c>
      <c r="Y42" s="1">
        <v>18.399999999999999</v>
      </c>
      <c r="Z42" s="1">
        <v>16.8</v>
      </c>
      <c r="AA42" s="11" t="s">
        <v>83</v>
      </c>
      <c r="AB42" s="1">
        <f t="shared" si="4"/>
        <v>89.2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79</v>
      </c>
      <c r="B43" s="13" t="s">
        <v>41</v>
      </c>
      <c r="C43" s="13">
        <v>603.01599999999996</v>
      </c>
      <c r="D43" s="13"/>
      <c r="E43" s="13">
        <v>265.36200000000002</v>
      </c>
      <c r="F43" s="14">
        <v>337.654</v>
      </c>
      <c r="G43" s="7">
        <v>1</v>
      </c>
      <c r="H43" s="1">
        <v>120</v>
      </c>
      <c r="I43" s="1">
        <v>783828</v>
      </c>
      <c r="J43" s="1">
        <v>265.8</v>
      </c>
      <c r="K43" s="1">
        <f t="shared" si="2"/>
        <v>-0.43799999999998818</v>
      </c>
      <c r="L43" s="1"/>
      <c r="M43" s="1"/>
      <c r="N43" s="1"/>
      <c r="O43" s="1">
        <f t="shared" si="25"/>
        <v>53.072400000000002</v>
      </c>
      <c r="P43" s="5">
        <f>20*(O43+O44)-N43-N44-F43-F44</f>
        <v>837.73699999999985</v>
      </c>
      <c r="Q43" s="5"/>
      <c r="R43" s="1"/>
      <c r="S43" s="1">
        <f t="shared" si="5"/>
        <v>22.146935130124128</v>
      </c>
      <c r="T43" s="1">
        <f t="shared" si="6"/>
        <v>6.3621392663606695</v>
      </c>
      <c r="U43" s="1">
        <v>0</v>
      </c>
      <c r="V43" s="1">
        <v>13.0852</v>
      </c>
      <c r="W43" s="1">
        <v>44.474400000000003</v>
      </c>
      <c r="X43" s="1">
        <v>37.226399999999998</v>
      </c>
      <c r="Y43" s="1">
        <v>65.960000000000008</v>
      </c>
      <c r="Z43" s="1">
        <v>44.772599999999997</v>
      </c>
      <c r="AA43" s="1"/>
      <c r="AB43" s="1">
        <f t="shared" si="4"/>
        <v>837.73699999999985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5" t="s">
        <v>80</v>
      </c>
      <c r="B44" s="23" t="s">
        <v>41</v>
      </c>
      <c r="C44" s="23">
        <v>368.61700000000002</v>
      </c>
      <c r="D44" s="23"/>
      <c r="E44" s="23">
        <v>96.512</v>
      </c>
      <c r="F44" s="26">
        <v>272.10500000000002</v>
      </c>
      <c r="G44" s="22">
        <v>0</v>
      </c>
      <c r="H44" s="23" t="e">
        <v>#N/A</v>
      </c>
      <c r="I44" s="23" t="s">
        <v>34</v>
      </c>
      <c r="J44" s="23">
        <v>93</v>
      </c>
      <c r="K44" s="23">
        <f t="shared" si="2"/>
        <v>3.5120000000000005</v>
      </c>
      <c r="L44" s="23"/>
      <c r="M44" s="23"/>
      <c r="N44" s="23"/>
      <c r="O44" s="23">
        <f t="shared" si="25"/>
        <v>19.302399999999999</v>
      </c>
      <c r="P44" s="24"/>
      <c r="Q44" s="24"/>
      <c r="R44" s="23"/>
      <c r="S44" s="23">
        <f t="shared" si="5"/>
        <v>14.096951674403185</v>
      </c>
      <c r="T44" s="23">
        <f t="shared" si="6"/>
        <v>14.096951674403185</v>
      </c>
      <c r="U44" s="23">
        <v>41.263800000000003</v>
      </c>
      <c r="V44" s="23">
        <v>28.4434</v>
      </c>
      <c r="W44" s="23">
        <v>3.4356</v>
      </c>
      <c r="X44" s="23">
        <v>4.8520000000000003</v>
      </c>
      <c r="Y44" s="23">
        <v>5.1172000000000004</v>
      </c>
      <c r="Z44" s="23">
        <v>0</v>
      </c>
      <c r="AA44" s="23"/>
      <c r="AB44" s="23">
        <f t="shared" si="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9" t="s">
        <v>81</v>
      </c>
      <c r="B45" s="20" t="s">
        <v>41</v>
      </c>
      <c r="C45" s="20">
        <v>-6.18</v>
      </c>
      <c r="D45" s="20"/>
      <c r="E45" s="20"/>
      <c r="F45" s="21">
        <v>-6.18</v>
      </c>
      <c r="G45" s="22">
        <v>0</v>
      </c>
      <c r="H45" s="23" t="e">
        <v>#N/A</v>
      </c>
      <c r="I45" s="23" t="s">
        <v>34</v>
      </c>
      <c r="J45" s="23"/>
      <c r="K45" s="23">
        <f t="shared" si="2"/>
        <v>0</v>
      </c>
      <c r="L45" s="23"/>
      <c r="M45" s="23"/>
      <c r="N45" s="23"/>
      <c r="O45" s="23">
        <f t="shared" si="25"/>
        <v>0</v>
      </c>
      <c r="P45" s="24"/>
      <c r="Q45" s="24"/>
      <c r="R45" s="23"/>
      <c r="S45" s="23" t="e">
        <f t="shared" si="5"/>
        <v>#DIV/0!</v>
      </c>
      <c r="T45" s="23" t="e">
        <f t="shared" si="6"/>
        <v>#DIV/0!</v>
      </c>
      <c r="U45" s="23">
        <v>1.236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/>
      <c r="AB45" s="23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6"/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33</v>
      </c>
      <c r="B47" s="13" t="s">
        <v>30</v>
      </c>
      <c r="C47" s="13">
        <v>2958</v>
      </c>
      <c r="D47" s="13">
        <v>500</v>
      </c>
      <c r="E47" s="13">
        <v>939</v>
      </c>
      <c r="F47" s="14">
        <v>2519</v>
      </c>
      <c r="G47" s="7">
        <v>0</v>
      </c>
      <c r="H47" s="1" t="e">
        <v>#N/A</v>
      </c>
      <c r="I47" s="1" t="s">
        <v>34</v>
      </c>
      <c r="J47" s="1">
        <v>983</v>
      </c>
      <c r="K47" s="1">
        <f t="shared" ref="K47:K49" si="26">E47-J47</f>
        <v>-44</v>
      </c>
      <c r="L47" s="1"/>
      <c r="M47" s="1"/>
      <c r="N47" s="1"/>
      <c r="O47" s="1">
        <f t="shared" ref="O47:O49" si="27">E47/5</f>
        <v>187.8</v>
      </c>
      <c r="P47" s="5">
        <v>2800</v>
      </c>
      <c r="Q47" s="5"/>
      <c r="R47" s="1"/>
      <c r="S47" s="1">
        <f t="shared" ref="S47:S49" si="28">(F47+N47+P47)/O47</f>
        <v>28.322683706070286</v>
      </c>
      <c r="T47" s="1">
        <f t="shared" ref="T47:T49" si="29">(F47+N47)/O47</f>
        <v>13.413205537806176</v>
      </c>
      <c r="U47" s="1">
        <v>8.4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7" t="s">
        <v>36</v>
      </c>
      <c r="B48" s="15" t="s">
        <v>30</v>
      </c>
      <c r="C48" s="15">
        <v>24</v>
      </c>
      <c r="D48" s="15"/>
      <c r="E48" s="15">
        <v>32</v>
      </c>
      <c r="F48" s="16">
        <v>-8</v>
      </c>
      <c r="G48" s="7">
        <v>0.18</v>
      </c>
      <c r="H48" s="1">
        <v>120</v>
      </c>
      <c r="I48" s="1"/>
      <c r="J48" s="1">
        <v>22</v>
      </c>
      <c r="K48" s="1">
        <f t="shared" ref="K48" si="30">E48-J48</f>
        <v>10</v>
      </c>
      <c r="L48" s="1"/>
      <c r="M48" s="1"/>
      <c r="N48" s="1"/>
      <c r="O48" s="1">
        <f t="shared" si="27"/>
        <v>6.4</v>
      </c>
      <c r="P48" s="5"/>
      <c r="Q48" s="5"/>
      <c r="R48" s="1"/>
      <c r="S48" s="1">
        <f t="shared" si="28"/>
        <v>-1.25</v>
      </c>
      <c r="T48" s="1">
        <f t="shared" si="29"/>
        <v>-1.25</v>
      </c>
      <c r="U48" s="1">
        <v>7.6</v>
      </c>
      <c r="V48" s="1">
        <v>0</v>
      </c>
      <c r="W48" s="1">
        <v>0</v>
      </c>
      <c r="X48" s="1">
        <v>76.400000000000006</v>
      </c>
      <c r="Y48" s="1">
        <v>76.2</v>
      </c>
      <c r="Z48" s="1">
        <v>268.60000000000002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35</v>
      </c>
      <c r="B49" s="1" t="s">
        <v>30</v>
      </c>
      <c r="C49" s="1">
        <v>5824</v>
      </c>
      <c r="D49" s="1">
        <v>7000</v>
      </c>
      <c r="E49" s="1">
        <v>1756</v>
      </c>
      <c r="F49" s="1">
        <v>11062</v>
      </c>
      <c r="G49" s="7">
        <v>0.18</v>
      </c>
      <c r="H49" s="1">
        <v>60</v>
      </c>
      <c r="I49" s="1"/>
      <c r="J49" s="1">
        <v>1757</v>
      </c>
      <c r="K49" s="1">
        <f t="shared" si="26"/>
        <v>-1</v>
      </c>
      <c r="L49" s="1"/>
      <c r="M49" s="1"/>
      <c r="N49" s="1"/>
      <c r="O49" s="1">
        <f t="shared" si="27"/>
        <v>351.2</v>
      </c>
      <c r="P49" s="5"/>
      <c r="Q49" s="5"/>
      <c r="R49" s="1"/>
      <c r="S49" s="1">
        <f t="shared" si="28"/>
        <v>31.497722095671982</v>
      </c>
      <c r="T49" s="1">
        <f t="shared" si="29"/>
        <v>31.497722095671982</v>
      </c>
      <c r="U49" s="1">
        <v>367.2</v>
      </c>
      <c r="V49" s="1">
        <v>434.4</v>
      </c>
      <c r="W49" s="1">
        <v>506.6</v>
      </c>
      <c r="X49" s="1">
        <v>299.8</v>
      </c>
      <c r="Y49" s="1">
        <v>0</v>
      </c>
      <c r="Z49" s="1">
        <v>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5" xr:uid="{2AEE250C-25DC-4143-84B4-3185E4E505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2024-07-29T12:49:40Z</dcterms:created>
  <dcterms:modified xsi:type="dcterms:W3CDTF">2024-07-31T11:30:46Z</dcterms:modified>
</cp:coreProperties>
</file>