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<sst xmlns="http://schemas.openxmlformats.org/spreadsheetml/2006/main" count="349" uniqueCount="183">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</sst>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0"/>
  <sheetViews>
    <sheetView tabSelected="1" zoomScale="87" zoomScaleNormal="87" workbookViewId="0">
      <pane ySplit="9" topLeftCell="A111" activePane="bottomLeft" state="frozen"/>
      <selection pane="bottomLeft" activeCell="F136" sqref="F13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45461</v>
      </c>
      <c r="E3" s="7" t="s">
        <v>3</v>
      </c>
      <c r="F3" s="100"/>
      <c r="G3" s="104">
        <v>45464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RIGHT(D12:D136,4)</f>
        <v>5992</v>
      </c>
      <c r="B12" s="27" t="s">
        <v>24</v>
      </c>
      <c r="C12" s="34" t="s">
        <v>25</v>
      </c>
      <c r="D12" s="28">
        <v>1001014765992</v>
      </c>
      <c r="E12" s="24">
        <v>1000</v>
      </c>
      <c r="F12" s="23"/>
      <c r="G12" s="23">
        <f>E12*0.4</f>
        <v>400</v>
      </c>
      <c r="H12" s="14"/>
      <c r="I12" s="14"/>
      <c r="J12" s="40"/>
    </row>
    <row r="13" spans="1:12" ht="16.5" customHeight="1" x14ac:dyDescent="0.25">
      <c r="A13" s="97" t="str">
        <f>RIGHT(D13:D137,4)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7" t="str">
        <f t="shared" ref="A15:A20" si="0">RIGHT(D15:D138,4)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RIGHT(D21:D142,4)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RIGHT(D22:D143,4)</f>
        <v>6333</v>
      </c>
      <c r="B22" s="27" t="s">
        <v>35</v>
      </c>
      <c r="C22" s="35" t="s">
        <v>25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RIGHT(D23:D144,4)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RIGHT(D24:D145,4)</f>
        <v>5336</v>
      </c>
      <c r="B24" s="27" t="s">
        <v>37</v>
      </c>
      <c r="C24" s="32" t="s">
        <v>23</v>
      </c>
      <c r="D24" s="28">
        <v>1001012815336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RIGHT(D28:D150,4)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RIGHT(D30:D152,4)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RIGHT(D31:D152,4)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RIGHT(D32:D153,4)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RIGHT(D33:D154,4)</f>
        <v>6392</v>
      </c>
      <c r="B33" s="27" t="s">
        <v>46</v>
      </c>
      <c r="C33" s="34" t="s">
        <v>25</v>
      </c>
      <c r="D33" s="28">
        <v>1001012566392</v>
      </c>
      <c r="E33" s="24">
        <v>600</v>
      </c>
      <c r="F33" s="23">
        <v>0.4</v>
      </c>
      <c r="G33" s="23">
        <f>E33*0.4</f>
        <v>240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RIGHT(D34:D156,4)</f>
        <v>5851</v>
      </c>
      <c r="B34" s="27" t="s">
        <v>47</v>
      </c>
      <c r="C34" s="31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RIGHT(D35:D157,4)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RIGHT(D36:D159,4)</f>
        <v>6716</v>
      </c>
      <c r="B36" s="27" t="s">
        <v>49</v>
      </c>
      <c r="C36" s="34" t="s">
        <v>25</v>
      </c>
      <c r="D36" s="28">
        <v>1001012816716</v>
      </c>
      <c r="E36" s="24">
        <v>40</v>
      </c>
      <c r="F36" s="23">
        <v>0.5</v>
      </c>
      <c r="G36" s="23">
        <f>E36*0.5</f>
        <v>20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RIGHT(D37:D157,4)</f>
        <v>6353</v>
      </c>
      <c r="B37" s="27" t="s">
        <v>50</v>
      </c>
      <c r="C37" s="34" t="s">
        <v>25</v>
      </c>
      <c r="D37" s="28">
        <v>1001012506353</v>
      </c>
      <c r="E37" s="24">
        <v>200</v>
      </c>
      <c r="F37" s="23">
        <v>0.4</v>
      </c>
      <c r="G37" s="23">
        <f>E37*0.4</f>
        <v>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RIGHT(D38:D158,4)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RIGHT(D39:D160,4)</f>
        <v>6601</v>
      </c>
      <c r="B39" s="27" t="s">
        <v>52</v>
      </c>
      <c r="C39" s="31" t="s">
        <v>23</v>
      </c>
      <c r="D39" s="28">
        <v>1001022296601</v>
      </c>
      <c r="E39" s="24">
        <v>10</v>
      </c>
      <c r="F39" s="23"/>
      <c r="G39" s="23">
        <f>E39*1</f>
        <v>10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RIGHT(D40:D161,4)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RIGHT(D41:D160,4)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RIGHT(D42:D161,4)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RIGHT(D43:D162,4)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RIGHT(D44:D163,4)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RIGHT(D45:D168,4)</f>
        <v>6829</v>
      </c>
      <c r="B45" s="27" t="s">
        <v>58</v>
      </c>
      <c r="C45" s="32" t="s">
        <v>23</v>
      </c>
      <c r="D45" s="28">
        <v>1001024976829</v>
      </c>
      <c r="E45" s="24">
        <v>70</v>
      </c>
      <c r="F45" s="23"/>
      <c r="G45" s="23">
        <f>E45*1</f>
        <v>70</v>
      </c>
      <c r="H45" s="14"/>
      <c r="I45" s="14"/>
      <c r="J45" s="40"/>
    </row>
    <row r="46" spans="1:11" ht="16.5" customHeight="1" x14ac:dyDescent="0.25">
      <c r="A46" s="97" t="str">
        <f>RIGHT(D46:D169,4)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RIGHT(D47:D173,4)</f>
        <v>5982</v>
      </c>
      <c r="B47" s="27" t="s">
        <v>60</v>
      </c>
      <c r="C47" s="34" t="s">
        <v>25</v>
      </c>
      <c r="D47" s="28">
        <v>1001020965982</v>
      </c>
      <c r="E47" s="24">
        <v>40</v>
      </c>
      <c r="F47" s="23"/>
      <c r="G47" s="23">
        <f>E47*0.6</f>
        <v>24</v>
      </c>
      <c r="H47" s="14"/>
      <c r="I47" s="14"/>
      <c r="J47" s="40"/>
    </row>
    <row r="48" spans="1:11" ht="16.5" customHeight="1" x14ac:dyDescent="0.25">
      <c r="A48" s="97" t="str">
        <f>RIGHT(D48:D174,4)</f>
        <v>5976</v>
      </c>
      <c r="B48" s="27" t="s">
        <v>61</v>
      </c>
      <c r="C48" s="34" t="s">
        <v>25</v>
      </c>
      <c r="D48" s="28">
        <v>1001020965976</v>
      </c>
      <c r="E48" s="24">
        <v>600</v>
      </c>
      <c r="F48" s="23"/>
      <c r="G48" s="23">
        <f>E48*0.35</f>
        <v>210</v>
      </c>
      <c r="H48" s="14"/>
      <c r="I48" s="14"/>
      <c r="J48" s="40"/>
    </row>
    <row r="49" spans="1:11" ht="16.5" customHeight="1" x14ac:dyDescent="0.25">
      <c r="A49" s="97" t="str">
        <f>RIGHT(D49:D174,4)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RIGHT(D50:D175,4)</f>
        <v>6303</v>
      </c>
      <c r="B50" s="71" t="s">
        <v>63</v>
      </c>
      <c r="C50" s="31" t="s">
        <v>23</v>
      </c>
      <c r="D50" s="28">
        <v>1001022726303</v>
      </c>
      <c r="E50" s="24">
        <v>50</v>
      </c>
      <c r="F50" s="23">
        <v>1.0666666666666671</v>
      </c>
      <c r="G50" s="23">
        <f>E50*1</f>
        <v>50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RIGHT(D51:D176,4)</f>
        <v>6777</v>
      </c>
      <c r="B51" s="71" t="s">
        <v>64</v>
      </c>
      <c r="C51" s="34" t="s">
        <v>25</v>
      </c>
      <c r="D51" s="28">
        <v>1001025506777</v>
      </c>
      <c r="E51" s="24">
        <v>80</v>
      </c>
      <c r="F51" s="23"/>
      <c r="G51" s="23">
        <f>E51*0.4</f>
        <v>32</v>
      </c>
      <c r="H51" s="14"/>
      <c r="I51" s="14"/>
      <c r="J51" s="40"/>
      <c r="K51" s="83"/>
    </row>
    <row r="52" spans="1:11" ht="16.5" customHeight="1" x14ac:dyDescent="0.25">
      <c r="A52" s="97" t="str">
        <f>RIGHT(D52:D176,4)</f>
        <v>6726</v>
      </c>
      <c r="B52" s="46" t="s">
        <v>65</v>
      </c>
      <c r="C52" s="34" t="s">
        <v>25</v>
      </c>
      <c r="D52" s="28">
        <v>1001022466726</v>
      </c>
      <c r="E52" s="24">
        <v>250</v>
      </c>
      <c r="F52" s="23">
        <v>0.45</v>
      </c>
      <c r="G52" s="23">
        <f>E52*0.41</f>
        <v>102.5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RIGHT(D53:D177,4)</f>
        <v>5820</v>
      </c>
      <c r="B53" s="46" t="s">
        <v>66</v>
      </c>
      <c r="C53" s="31" t="s">
        <v>23</v>
      </c>
      <c r="D53" s="28">
        <v>1001022465820</v>
      </c>
      <c r="E53" s="24">
        <v>20</v>
      </c>
      <c r="F53" s="23"/>
      <c r="G53" s="23">
        <f>E53*1</f>
        <v>20</v>
      </c>
      <c r="H53" s="14"/>
      <c r="I53" s="14">
        <v>45</v>
      </c>
      <c r="J53" s="40"/>
    </row>
    <row r="54" spans="1:11" ht="16.5" customHeight="1" x14ac:dyDescent="0.25">
      <c r="A54" s="97" t="str">
        <f>RIGHT(D54:D179,4)</f>
        <v>6764</v>
      </c>
      <c r="B54" s="46" t="s">
        <v>67</v>
      </c>
      <c r="C54" s="31" t="s">
        <v>23</v>
      </c>
      <c r="D54" s="28">
        <v>1001020846764</v>
      </c>
      <c r="E54" s="24">
        <v>10</v>
      </c>
      <c r="F54" s="23"/>
      <c r="G54" s="23">
        <f>E54*1</f>
        <v>10</v>
      </c>
      <c r="H54" s="14"/>
      <c r="I54" s="14"/>
      <c r="J54" s="40"/>
    </row>
    <row r="55" spans="1:11" ht="16.5" customHeight="1" x14ac:dyDescent="0.25">
      <c r="A55" s="97" t="str">
        <f>RIGHT(D55:D180,4)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RIGHT(D56:D181,4)</f>
        <v>6761</v>
      </c>
      <c r="B56" s="46" t="s">
        <v>69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>RIGHT(D57:D181,4)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RIGHT(D58:D182,4)</f>
        <v>6767</v>
      </c>
      <c r="B58" s="46" t="s">
        <v>71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RIGHT(D59:D182,4)</f>
        <v>6765</v>
      </c>
      <c r="B59" s="46" t="s">
        <v>72</v>
      </c>
      <c r="C59" s="34" t="s">
        <v>25</v>
      </c>
      <c r="D59" s="28">
        <v>1001023696765</v>
      </c>
      <c r="E59" s="24">
        <v>60</v>
      </c>
      <c r="F59" s="23"/>
      <c r="G59" s="23">
        <f>E59*0.36</f>
        <v>21.599999999999998</v>
      </c>
      <c r="H59" s="14"/>
      <c r="I59" s="14"/>
      <c r="J59" s="40"/>
    </row>
    <row r="60" spans="1:11" ht="16.5" customHeight="1" x14ac:dyDescent="0.25">
      <c r="A60" s="97" t="str">
        <f t="shared" ref="A60:A67" si="1">RIGHT(D60:D182,4)</f>
        <v>6722</v>
      </c>
      <c r="B60" s="46" t="s">
        <v>73</v>
      </c>
      <c r="C60" s="34" t="s">
        <v>25</v>
      </c>
      <c r="D60" s="28">
        <v>1001022376722</v>
      </c>
      <c r="E60" s="24">
        <v>700</v>
      </c>
      <c r="F60" s="23">
        <v>0.41</v>
      </c>
      <c r="G60" s="23">
        <f>E60*0.41</f>
        <v>287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74</v>
      </c>
      <c r="C61" s="31" t="s">
        <v>23</v>
      </c>
      <c r="D61" s="28">
        <v>1001022373812</v>
      </c>
      <c r="E61" s="24">
        <v>200</v>
      </c>
      <c r="F61" s="23">
        <v>2.125</v>
      </c>
      <c r="G61" s="23">
        <f>E61*1</f>
        <v>200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75</v>
      </c>
      <c r="C62" s="31" t="s">
        <v>23</v>
      </c>
      <c r="D62" s="28">
        <v>1001022376113</v>
      </c>
      <c r="E62" s="24">
        <v>500</v>
      </c>
      <c r="F62" s="23">
        <v>1.033333333333333</v>
      </c>
      <c r="G62" s="23">
        <f>E62*1</f>
        <v>500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76</v>
      </c>
      <c r="C63" s="31" t="s">
        <v>23</v>
      </c>
      <c r="D63" s="28">
        <v>1001022246661</v>
      </c>
      <c r="E63" s="24">
        <v>10</v>
      </c>
      <c r="F63" s="23"/>
      <c r="G63" s="23">
        <f>E63*1</f>
        <v>10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77</v>
      </c>
      <c r="C64" s="36" t="s">
        <v>25</v>
      </c>
      <c r="D64" s="28">
        <v>1001022246713</v>
      </c>
      <c r="E64" s="24">
        <v>120</v>
      </c>
      <c r="F64" s="23"/>
      <c r="G64" s="23">
        <f>E64*0.41</f>
        <v>49.199999999999996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78</v>
      </c>
      <c r="C65" s="36" t="s">
        <v>25</v>
      </c>
      <c r="D65" s="28">
        <v>1001025176475</v>
      </c>
      <c r="E65" s="24">
        <v>30</v>
      </c>
      <c r="F65" s="23"/>
      <c r="G65" s="23">
        <f>E65*0.4</f>
        <v>12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79</v>
      </c>
      <c r="C66" s="36" t="s">
        <v>25</v>
      </c>
      <c r="D66" s="28">
        <v>1001025166776</v>
      </c>
      <c r="E66" s="24"/>
      <c r="F66" s="23"/>
      <c r="G66" s="23">
        <f>E66*0.35</f>
        <v>0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80</v>
      </c>
      <c r="C67" s="36" t="s">
        <v>25</v>
      </c>
      <c r="D67" s="28">
        <v>1001022556297</v>
      </c>
      <c r="E67" s="24">
        <v>300</v>
      </c>
      <c r="F67" s="23"/>
      <c r="G67" s="23">
        <f>E67*0.27</f>
        <v>81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RIGHT(D68:D182,4)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RIGHT(D69:D183,4)</f>
        <v>3297</v>
      </c>
      <c r="B69" s="47" t="s">
        <v>82</v>
      </c>
      <c r="C69" s="31" t="s">
        <v>23</v>
      </c>
      <c r="D69" s="28">
        <v>1001034063297</v>
      </c>
      <c r="E69" s="24">
        <v>20</v>
      </c>
      <c r="F69" s="23">
        <v>1.013333333333333</v>
      </c>
      <c r="G69" s="23">
        <f>E69*1</f>
        <v>20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RIGHT(D70:D186,4)</f>
        <v>6528</v>
      </c>
      <c r="B70" s="47" t="s">
        <v>83</v>
      </c>
      <c r="C70" s="34" t="s">
        <v>25</v>
      </c>
      <c r="D70" s="28">
        <v>1001031076528</v>
      </c>
      <c r="E70" s="24">
        <v>40</v>
      </c>
      <c r="F70" s="23"/>
      <c r="G70" s="23">
        <f>E70*0.4</f>
        <v>16</v>
      </c>
      <c r="H70" s="14"/>
      <c r="I70" s="14"/>
      <c r="J70" s="40"/>
    </row>
    <row r="71" spans="1:11" ht="16.5" customHeight="1" thickBot="1" x14ac:dyDescent="0.3">
      <c r="A71" s="97" t="str">
        <f>RIGHT(D71:D188,4)</f>
        <v>6527</v>
      </c>
      <c r="B71" s="47" t="s">
        <v>84</v>
      </c>
      <c r="C71" s="31" t="s">
        <v>23</v>
      </c>
      <c r="D71" s="28">
        <v>1001031076527</v>
      </c>
      <c r="E71" s="24">
        <v>50</v>
      </c>
      <c r="F71" s="23">
        <v>1.0166666666666671</v>
      </c>
      <c r="G71" s="23">
        <f>E71*1</f>
        <v>50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RIGHT(D72:D189,4)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RIGHT(D73:D190,4)</f>
        <v>6666</v>
      </c>
      <c r="B73" s="27" t="s">
        <v>86</v>
      </c>
      <c r="C73" s="34" t="s">
        <v>25</v>
      </c>
      <c r="D73" s="28">
        <v>1001302276666</v>
      </c>
      <c r="E73" s="24">
        <v>80</v>
      </c>
      <c r="F73" s="23">
        <v>0.28000000000000003</v>
      </c>
      <c r="G73" s="23">
        <f>E73*0.28</f>
        <v>22.400000000000002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RIGHT(D74:D191,4)</f>
        <v>6785</v>
      </c>
      <c r="B74" s="27" t="s">
        <v>87</v>
      </c>
      <c r="C74" s="34" t="s">
        <v>25</v>
      </c>
      <c r="D74" s="28">
        <v>1001300516785</v>
      </c>
      <c r="E74" s="24"/>
      <c r="F74" s="23"/>
      <c r="G74" s="23">
        <f>E74*0.33</f>
        <v>0</v>
      </c>
      <c r="H74" s="14"/>
      <c r="I74" s="14"/>
      <c r="J74" s="40"/>
    </row>
    <row r="75" spans="1:11" ht="16.5" customHeight="1" x14ac:dyDescent="0.25">
      <c r="A75" s="97" t="str">
        <f>RIGHT(D75:D191,4)</f>
        <v>6773</v>
      </c>
      <c r="B75" s="27" t="s">
        <v>88</v>
      </c>
      <c r="C75" s="34" t="s">
        <v>25</v>
      </c>
      <c r="D75" s="28">
        <v>1001303106773</v>
      </c>
      <c r="E75" s="24">
        <v>40</v>
      </c>
      <c r="F75" s="23">
        <v>0.28000000000000003</v>
      </c>
      <c r="G75" s="23">
        <f>E75*0.28</f>
        <v>11.200000000000001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RIGHT(D76:D192,4)</f>
        <v>4342</v>
      </c>
      <c r="B76" s="27" t="s">
        <v>89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RIGHT(D77:D194,4)</f>
        <v/>
      </c>
      <c r="B77" s="75" t="s">
        <v>90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RIGHT(D78:D195,4)</f>
        <v>6683</v>
      </c>
      <c r="B78" s="27" t="s">
        <v>91</v>
      </c>
      <c r="C78" s="34" t="s">
        <v>25</v>
      </c>
      <c r="D78" s="28">
        <v>1001300386683</v>
      </c>
      <c r="E78" s="24">
        <v>200</v>
      </c>
      <c r="F78" s="23">
        <v>0.35</v>
      </c>
      <c r="G78" s="23">
        <f>E78*0.35</f>
        <v>70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RIGHT(D79:D197,4)</f>
        <v>6793</v>
      </c>
      <c r="B79" s="27" t="s">
        <v>92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RIGHT(D80:D198,4)</f>
        <v>6795</v>
      </c>
      <c r="B80" s="27" t="s">
        <v>93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RIGHT(D81:D198,4)</f>
        <v>6807</v>
      </c>
      <c r="B81" s="27" t="s">
        <v>94</v>
      </c>
      <c r="C81" s="34" t="s">
        <v>25</v>
      </c>
      <c r="D81" s="28">
        <v>1001300366807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RIGHT(D82:D198,4)</f>
        <v>6684</v>
      </c>
      <c r="B82" s="27" t="s">
        <v>95</v>
      </c>
      <c r="C82" s="34" t="s">
        <v>25</v>
      </c>
      <c r="D82" s="28">
        <v>1001304506684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RIGHT(D83:D199,4)</f>
        <v>6562</v>
      </c>
      <c r="B83" s="27" t="s">
        <v>96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6787</v>
      </c>
      <c r="B84" s="27" t="s">
        <v>97</v>
      </c>
      <c r="C84" s="34" t="s">
        <v>25</v>
      </c>
      <c r="D84" s="28">
        <v>1001300456787</v>
      </c>
      <c r="E84" s="24">
        <v>40</v>
      </c>
      <c r="F84" s="23"/>
      <c r="G84" s="23">
        <f>E84*0.33</f>
        <v>13.200000000000001</v>
      </c>
      <c r="H84" s="14"/>
      <c r="I84" s="14"/>
      <c r="J84" s="40"/>
    </row>
    <row r="85" spans="1:10" ht="16.5" customHeight="1" x14ac:dyDescent="0.25">
      <c r="A85" s="97" t="str">
        <f>RIGHT(D85:D200,4)</f>
        <v>6215</v>
      </c>
      <c r="B85" s="27" t="s">
        <v>98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6689</v>
      </c>
      <c r="B86" s="65" t="s">
        <v>99</v>
      </c>
      <c r="C86" s="34" t="s">
        <v>25</v>
      </c>
      <c r="D86" s="28">
        <v>1001303986689</v>
      </c>
      <c r="E86" s="24">
        <v>200</v>
      </c>
      <c r="F86" s="23">
        <v>0.35</v>
      </c>
      <c r="G86" s="23">
        <f>E86*0.35</f>
        <v>70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RIGHT(D87:D202,4)</f>
        <v>6791</v>
      </c>
      <c r="B87" s="65" t="s">
        <v>100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RIGHT(D88:D202,4)</f>
        <v>6212</v>
      </c>
      <c r="B88" s="65" t="s">
        <v>101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RIGHT(D89:D203,4)</f>
        <v>5341</v>
      </c>
      <c r="B89" s="65" t="s">
        <v>102</v>
      </c>
      <c r="C89" s="31" t="s">
        <v>23</v>
      </c>
      <c r="D89" s="28">
        <v>1001053985341</v>
      </c>
      <c r="E89" s="24">
        <v>50</v>
      </c>
      <c r="F89" s="23">
        <v>0.71250000000000002</v>
      </c>
      <c r="G89" s="23">
        <f>E89*1</f>
        <v>50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RIGHT(D90:D204,4)</f>
        <v>6692</v>
      </c>
      <c r="B90" s="65" t="s">
        <v>103</v>
      </c>
      <c r="C90" s="34" t="s">
        <v>25</v>
      </c>
      <c r="D90" s="28">
        <v>1001303056692</v>
      </c>
      <c r="E90" s="24">
        <v>40</v>
      </c>
      <c r="F90" s="23">
        <v>0.28000000000000003</v>
      </c>
      <c r="G90" s="23">
        <f>E90*0.28</f>
        <v>11.200000000000001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RIGHT(D91:D205,4)</f>
        <v>6586</v>
      </c>
      <c r="B91" s="65" t="s">
        <v>104</v>
      </c>
      <c r="C91" s="34" t="s">
        <v>25</v>
      </c>
      <c r="D91" s="28">
        <v>1001215576586</v>
      </c>
      <c r="E91" s="24"/>
      <c r="F91" s="23"/>
      <c r="G91" s="23">
        <f>E91*0.09</f>
        <v>0</v>
      </c>
      <c r="H91" s="14"/>
      <c r="I91" s="14"/>
      <c r="J91" s="40"/>
    </row>
    <row r="92" spans="1:10" ht="16.5" customHeight="1" x14ac:dyDescent="0.25">
      <c r="A92" s="97" t="str">
        <f>RIGHT(D92:D203,4)</f>
        <v>6228</v>
      </c>
      <c r="B92" s="65" t="s">
        <v>105</v>
      </c>
      <c r="C92" s="34" t="s">
        <v>25</v>
      </c>
      <c r="D92" s="28">
        <v>1001225416228</v>
      </c>
      <c r="E92" s="24">
        <v>40</v>
      </c>
      <c r="F92" s="23"/>
      <c r="G92" s="23">
        <f>E92*0.09</f>
        <v>3.5999999999999996</v>
      </c>
      <c r="H92" s="14"/>
      <c r="I92" s="14"/>
      <c r="J92" s="40"/>
    </row>
    <row r="93" spans="1:10" ht="16.5" customHeight="1" x14ac:dyDescent="0.25">
      <c r="A93" s="97" t="str">
        <f t="shared" ref="A93:A100" si="2">RIGHT(D93:D203,4)</f>
        <v>5544</v>
      </c>
      <c r="B93" s="27" t="s">
        <v>106</v>
      </c>
      <c r="C93" s="31" t="s">
        <v>23</v>
      </c>
      <c r="D93" s="28">
        <v>1001051875544</v>
      </c>
      <c r="E93" s="24">
        <v>50</v>
      </c>
      <c r="F93" s="23">
        <v>0.85</v>
      </c>
      <c r="G93" s="23">
        <f>E93*1</f>
        <v>50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107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108</v>
      </c>
      <c r="C95" s="37" t="s">
        <v>25</v>
      </c>
      <c r="D95" s="28">
        <v>1001301876697</v>
      </c>
      <c r="E95" s="24">
        <v>400</v>
      </c>
      <c r="F95" s="23">
        <v>0.35</v>
      </c>
      <c r="G95" s="23">
        <f>E95*0.35</f>
        <v>140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110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111</v>
      </c>
      <c r="C98" s="34" t="s">
        <v>25</v>
      </c>
      <c r="D98" s="28">
        <v>1001201976454</v>
      </c>
      <c r="E98" s="24"/>
      <c r="F98" s="23">
        <v>0.1</v>
      </c>
      <c r="G98" s="23">
        <f>E98*0.1</f>
        <v>0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112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113</v>
      </c>
      <c r="C100" s="34" t="s">
        <v>25</v>
      </c>
      <c r="D100" s="28">
        <v>1001060755931</v>
      </c>
      <c r="E100" s="24">
        <v>120</v>
      </c>
      <c r="F100" s="23">
        <v>0.22</v>
      </c>
      <c r="G100" s="23">
        <f>E100*0.22</f>
        <v>26.4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RIGHT(D101:D212,4)</f>
        <v>5708</v>
      </c>
      <c r="B101" s="27" t="s">
        <v>114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RIGHT(D102:D213,4)</f>
        <v>6555</v>
      </c>
      <c r="B102" s="27" t="s">
        <v>115</v>
      </c>
      <c r="C102" s="34" t="s">
        <v>25</v>
      </c>
      <c r="D102" s="28">
        <v>1001203146555</v>
      </c>
      <c r="E102" s="24"/>
      <c r="F102" s="23"/>
      <c r="G102" s="23">
        <f>E102*0.1</f>
        <v>0</v>
      </c>
      <c r="H102" s="14"/>
      <c r="I102" s="14"/>
      <c r="J102" s="40"/>
    </row>
    <row r="103" spans="1:10" ht="16.5" customHeight="1" x14ac:dyDescent="0.25">
      <c r="A103" s="97" t="str">
        <f>RIGHT(D103:D217,4)</f>
        <v>4993</v>
      </c>
      <c r="B103" s="27" t="s">
        <v>116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RIGHT(D104:D218,4)</f>
        <v>5682</v>
      </c>
      <c r="B104" s="27" t="s">
        <v>117</v>
      </c>
      <c r="C104" s="34" t="s">
        <v>25</v>
      </c>
      <c r="D104" s="28">
        <v>1001193115682</v>
      </c>
      <c r="E104" s="24">
        <v>200</v>
      </c>
      <c r="F104" s="23">
        <v>0.12</v>
      </c>
      <c r="G104" s="23">
        <f>E104*0.12</f>
        <v>24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RIGHT(D105:D221,4)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119</v>
      </c>
      <c r="C106" s="34" t="s">
        <v>25</v>
      </c>
      <c r="D106" s="28">
        <v>1001062505483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120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122</v>
      </c>
      <c r="C109" s="33" t="s">
        <v>23</v>
      </c>
      <c r="D109" s="30">
        <v>1001092446756</v>
      </c>
      <c r="E109" s="24">
        <v>50</v>
      </c>
      <c r="F109" s="23">
        <v>1.5249999999999999</v>
      </c>
      <c r="G109" s="23">
        <f>E109*1</f>
        <v>50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x14ac:dyDescent="0.25">
      <c r="A113" s="97" t="str">
        <f>RIGHT(D113:D228,4)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1" ht="16.5" customHeight="1" thickBot="1" x14ac:dyDescent="0.3">
      <c r="A114" s="97" t="str">
        <f>RIGHT(D114:D226,4)</f>
        <v>3215</v>
      </c>
      <c r="B114" s="27" t="s">
        <v>127</v>
      </c>
      <c r="C114" s="38" t="s">
        <v>25</v>
      </c>
      <c r="D114" s="52">
        <v>1001094053215</v>
      </c>
      <c r="E114" s="24">
        <v>40</v>
      </c>
      <c r="F114" s="23">
        <v>0.4</v>
      </c>
      <c r="G114" s="23">
        <f>E114*0.4</f>
        <v>16</v>
      </c>
      <c r="H114" s="14">
        <v>3.2</v>
      </c>
      <c r="I114" s="14">
        <v>60</v>
      </c>
      <c r="J114" s="40"/>
    </row>
    <row r="115" spans="1:11" ht="16.5" customHeight="1" thickTop="1" thickBot="1" x14ac:dyDescent="0.3">
      <c r="A115" s="97" t="str">
        <f>RIGHT(D115:D229,4)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x14ac:dyDescent="0.25">
      <c r="A116" s="97" t="str">
        <f>RIGHT(D116:D232,4)</f>
        <v>6281</v>
      </c>
      <c r="B116" s="48" t="s">
        <v>129</v>
      </c>
      <c r="C116" s="36" t="s">
        <v>25</v>
      </c>
      <c r="D116" s="28">
        <v>1001082576281</v>
      </c>
      <c r="E116" s="24">
        <v>120</v>
      </c>
      <c r="F116" s="23">
        <v>0.3</v>
      </c>
      <c r="G116" s="23">
        <f>E116*0.3</f>
        <v>36</v>
      </c>
      <c r="H116" s="14">
        <v>1.8</v>
      </c>
      <c r="I116" s="14">
        <v>30</v>
      </c>
      <c r="J116" s="40"/>
    </row>
    <row r="117" spans="1:11" ht="16.5" customHeight="1" x14ac:dyDescent="0.25">
      <c r="A117" s="97" t="str">
        <f>RIGHT(D117:D233,4)</f>
        <v>6223</v>
      </c>
      <c r="B117" s="48" t="s">
        <v>130</v>
      </c>
      <c r="C117" s="36" t="s">
        <v>25</v>
      </c>
      <c r="D117" s="28">
        <v>1001225406223</v>
      </c>
      <c r="E117" s="24"/>
      <c r="F117" s="23"/>
      <c r="G117" s="23">
        <f>E117*0.09</f>
        <v>0</v>
      </c>
      <c r="H117" s="99"/>
      <c r="I117" s="99"/>
      <c r="J117" s="96"/>
    </row>
    <row r="118" spans="1:11" ht="16.5" customHeight="1" thickBot="1" x14ac:dyDescent="0.3">
      <c r="A118" s="97" t="str">
        <f>RIGHT(D118:D233,4)</f>
        <v>6445</v>
      </c>
      <c r="B118" s="48" t="s">
        <v>131</v>
      </c>
      <c r="C118" s="36" t="s">
        <v>25</v>
      </c>
      <c r="D118" s="28">
        <v>1001233296445</v>
      </c>
      <c r="E118" s="24"/>
      <c r="F118" s="23"/>
      <c r="G118" s="23">
        <f>E118*0.18</f>
        <v>0</v>
      </c>
      <c r="H118" s="99"/>
      <c r="I118" s="99"/>
      <c r="J118" s="96"/>
    </row>
    <row r="119" spans="1:11" ht="16.5" customHeight="1" thickTop="1" thickBot="1" x14ac:dyDescent="0.3">
      <c r="A119" s="97" t="str">
        <f>RIGHT(D119:D234,4)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97" t="str">
        <f>RIGHT(D120:D237,4)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x14ac:dyDescent="0.25">
      <c r="A121" s="97" t="str">
        <f>RIGHT(D121:D238,4)</f>
        <v>6314</v>
      </c>
      <c r="B121" s="48" t="s">
        <v>134</v>
      </c>
      <c r="C121" s="34" t="s">
        <v>25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3">
        <v>120</v>
      </c>
      <c r="J121" s="40"/>
    </row>
    <row r="122" spans="1:11" ht="16.5" customHeight="1" x14ac:dyDescent="0.25">
      <c r="A122" s="97" t="str">
        <f>RIGHT(D122:D239,4)</f>
        <v>6155</v>
      </c>
      <c r="B122" s="48" t="s">
        <v>135</v>
      </c>
      <c r="C122" s="34" t="s">
        <v>25</v>
      </c>
      <c r="D122" s="28">
        <v>1002115036155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x14ac:dyDescent="0.25">
      <c r="A123" s="97" t="str">
        <f>RIGHT(D123:D240,4)</f>
        <v>6157</v>
      </c>
      <c r="B123" s="48" t="s">
        <v>136</v>
      </c>
      <c r="C123" s="34" t="s">
        <v>25</v>
      </c>
      <c r="D123" s="28">
        <v>1002115056157</v>
      </c>
      <c r="E123" s="24"/>
      <c r="F123" s="23"/>
      <c r="G123" s="23">
        <f>E123*0.45</f>
        <v>0</v>
      </c>
      <c r="H123" s="14"/>
      <c r="I123" s="73"/>
      <c r="J123" s="40"/>
    </row>
    <row r="124" spans="1:11" ht="16.5" customHeight="1" thickBot="1" x14ac:dyDescent="0.3">
      <c r="A124" s="97" t="str">
        <f t="shared" ref="A124:A135" si="4">RIGHT(D124:D239,4)</f>
        <v>6313</v>
      </c>
      <c r="B124" s="48" t="s">
        <v>137</v>
      </c>
      <c r="C124" s="37" t="s">
        <v>25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3">
        <v>120</v>
      </c>
      <c r="J124" s="40"/>
    </row>
    <row r="125" spans="1:11" ht="16.5" customHeight="1" thickTop="1" thickBot="1" x14ac:dyDescent="0.3">
      <c r="A125" s="97" t="str">
        <f t="shared" si="4"/>
        <v/>
      </c>
      <c r="B125" s="75" t="s">
        <v>138</v>
      </c>
      <c r="C125" s="75"/>
      <c r="D125" s="75"/>
      <c r="E125" s="75"/>
      <c r="F125" s="74"/>
      <c r="G125" s="75"/>
      <c r="H125" s="75"/>
      <c r="I125" s="75"/>
      <c r="J125" s="76"/>
    </row>
    <row r="126" spans="1:11" ht="16.5" customHeight="1" thickTop="1" thickBot="1" x14ac:dyDescent="0.3">
      <c r="A126" s="97" t="str">
        <f t="shared" si="4"/>
        <v>4945</v>
      </c>
      <c r="B126" s="48" t="s">
        <v>139</v>
      </c>
      <c r="C126" s="37" t="s">
        <v>25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3">
        <v>120</v>
      </c>
      <c r="J126" s="40"/>
    </row>
    <row r="127" spans="1:11" ht="16.5" customHeight="1" thickTop="1" thickBot="1" x14ac:dyDescent="0.3">
      <c r="A127" s="97" t="str">
        <f t="shared" si="4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s="91" customFormat="1" ht="16.5" customHeight="1" thickTop="1" thickBot="1" x14ac:dyDescent="0.3">
      <c r="A128" s="97" t="str">
        <f t="shared" si="4"/>
        <v>4956</v>
      </c>
      <c r="B128" s="92" t="s">
        <v>141</v>
      </c>
      <c r="C128" s="93" t="s">
        <v>25</v>
      </c>
      <c r="D128" s="86">
        <v>1002133974956</v>
      </c>
      <c r="E128" s="87"/>
      <c r="F128" s="88">
        <v>0.42</v>
      </c>
      <c r="G128" s="88">
        <f>E128*0.42</f>
        <v>0</v>
      </c>
      <c r="H128" s="89">
        <v>4.2</v>
      </c>
      <c r="I128" s="94">
        <v>120</v>
      </c>
      <c r="J128" s="89"/>
      <c r="K128" s="90"/>
    </row>
    <row r="129" spans="1:10" ht="16.5" customHeight="1" thickTop="1" x14ac:dyDescent="0.25">
      <c r="A129" s="97" t="str">
        <f t="shared" si="4"/>
        <v>1762</v>
      </c>
      <c r="B129" s="48" t="s">
        <v>142</v>
      </c>
      <c r="C129" s="34" t="s">
        <v>25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Bot="1" x14ac:dyDescent="0.3">
      <c r="A130" s="97" t="str">
        <f t="shared" si="4"/>
        <v>1764</v>
      </c>
      <c r="B130" s="48" t="s">
        <v>143</v>
      </c>
      <c r="C130" s="37" t="s">
        <v>25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0" ht="16.5" customHeight="1" thickTop="1" thickBot="1" x14ac:dyDescent="0.3">
      <c r="A133" s="97" t="str">
        <f t="shared" si="4"/>
        <v>6004</v>
      </c>
      <c r="B133" s="48" t="s">
        <v>146</v>
      </c>
      <c r="C133" s="37" t="s">
        <v>25</v>
      </c>
      <c r="D133" s="69" t="s">
        <v>147</v>
      </c>
      <c r="E133" s="24"/>
      <c r="F133" s="23">
        <v>1</v>
      </c>
      <c r="G133" s="23">
        <f>E133*1</f>
        <v>0</v>
      </c>
      <c r="H133" s="14">
        <v>8</v>
      </c>
      <c r="I133" s="73">
        <v>120</v>
      </c>
      <c r="J133" s="40"/>
    </row>
    <row r="134" spans="1:10" ht="15.75" customHeight="1" thickTop="1" x14ac:dyDescent="0.25">
      <c r="A134" s="97" t="str">
        <f t="shared" si="4"/>
        <v>5417</v>
      </c>
      <c r="B134" s="48" t="s">
        <v>148</v>
      </c>
      <c r="C134" s="31" t="s">
        <v>23</v>
      </c>
      <c r="D134" s="69" t="s">
        <v>149</v>
      </c>
      <c r="E134" s="24"/>
      <c r="F134" s="23">
        <v>2</v>
      </c>
      <c r="G134" s="23">
        <f>E134*1</f>
        <v>0</v>
      </c>
      <c r="H134" s="14">
        <v>6</v>
      </c>
      <c r="I134" s="73">
        <v>90</v>
      </c>
      <c r="J134" s="40"/>
    </row>
    <row r="135" spans="1:10" ht="15.75" customHeight="1" thickBot="1" x14ac:dyDescent="0.3">
      <c r="A135" s="97" t="str">
        <f t="shared" si="4"/>
        <v>6019</v>
      </c>
      <c r="B135" s="48" t="s">
        <v>150</v>
      </c>
      <c r="C135" s="37" t="s">
        <v>25</v>
      </c>
      <c r="D135" s="70" t="s">
        <v>151</v>
      </c>
      <c r="E135" s="24"/>
      <c r="F135" s="23">
        <v>1</v>
      </c>
      <c r="G135" s="23">
        <f>E135*1</f>
        <v>0</v>
      </c>
      <c r="H135" s="14">
        <v>12</v>
      </c>
      <c r="I135" s="73">
        <v>120</v>
      </c>
      <c r="J135" s="40"/>
    </row>
    <row r="136" spans="1:10" ht="16.5" customHeight="1" thickTop="1" thickBot="1" x14ac:dyDescent="0.3">
      <c r="A136" s="78"/>
      <c r="B136" s="78" t="s">
        <v>152</v>
      </c>
      <c r="C136" s="16"/>
      <c r="D136" s="49"/>
      <c r="E136" s="17">
        <f>SUM(E5:E135)</f>
        <v>8590</v>
      </c>
      <c r="F136" s="17">
        <f>SUM(F10:F135)</f>
        <v>39.107916666666675</v>
      </c>
      <c r="G136" s="17">
        <f>SUM(G11:G135)</f>
        <v>4073.2999999999993</v>
      </c>
      <c r="H136" s="17">
        <f>SUM(H10:H132)</f>
        <v>175.22999999999993</v>
      </c>
      <c r="I136" s="17"/>
      <c r="J136" s="17"/>
    </row>
    <row r="137" spans="1:10" ht="15.75" customHeight="1" thickTop="1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</sheetData>
  <autoFilter ref="A9:J136"/>
  <mergeCells count="2">
    <mergeCell ref="E1:J1"/>
    <mergeCell ref="G3:J3"/>
  </mergeCells>
  <dataValidations disablePrompts="1" count="2">
    <dataValidation type="textLength" operator="lessThanOrEqual" showInputMessage="1" showErrorMessage="1" sqref="B129">
      <formula1>40</formula1>
    </dataValidation>
    <dataValidation type="textLength" operator="equal" showInputMessage="1" showErrorMessage="1" sqref="D133:D13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127</v>
      </c>
    </row>
    <row r="2" spans="2:3" x14ac:dyDescent="0.25">
      <c r="B2" s="59" t="s">
        <v>153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154</v>
      </c>
    </row>
    <row r="14" spans="2:3" x14ac:dyDescent="0.25">
      <c r="B14" s="27" t="s">
        <v>155</v>
      </c>
    </row>
    <row r="15" spans="2:3" x14ac:dyDescent="0.25">
      <c r="B15" s="59" t="s">
        <v>22</v>
      </c>
      <c r="C15" s="62"/>
    </row>
    <row r="16" spans="2:3" x14ac:dyDescent="0.25">
      <c r="B16" s="59" t="s">
        <v>156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157</v>
      </c>
      <c r="C21" s="82"/>
    </row>
    <row r="22" spans="2:3" x14ac:dyDescent="0.25">
      <c r="B22" s="68" t="s">
        <v>158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159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113</v>
      </c>
      <c r="C31" s="62"/>
    </row>
    <row r="32" spans="2:3" x14ac:dyDescent="0.25">
      <c r="B32" s="80" t="s">
        <v>160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161</v>
      </c>
      <c r="C34" s="62"/>
    </row>
    <row r="35" spans="2:3" x14ac:dyDescent="0.25">
      <c r="B35" s="27" t="s">
        <v>162</v>
      </c>
    </row>
    <row r="36" spans="2:3" x14ac:dyDescent="0.25">
      <c r="B36" s="27" t="s">
        <v>163</v>
      </c>
    </row>
    <row r="37" spans="2:3" x14ac:dyDescent="0.25">
      <c r="B37" s="80" t="s">
        <v>164</v>
      </c>
      <c r="C37" s="82"/>
    </row>
    <row r="38" spans="2:3" x14ac:dyDescent="0.25">
      <c r="B38" s="67" t="s">
        <v>129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165</v>
      </c>
      <c r="C48" s="62"/>
    </row>
    <row r="49" spans="2:3" x14ac:dyDescent="0.25">
      <c r="B49" s="67" t="s">
        <v>166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167</v>
      </c>
      <c r="C53" s="62"/>
    </row>
    <row r="54" spans="2:3" x14ac:dyDescent="0.25">
      <c r="B54" s="80" t="s">
        <v>168</v>
      </c>
      <c r="C54" s="62"/>
    </row>
    <row r="55" spans="2:3" x14ac:dyDescent="0.25">
      <c r="B55" s="80" t="s">
        <v>169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170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171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172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173</v>
      </c>
      <c r="C75" s="82"/>
    </row>
    <row r="76" spans="2:3" x14ac:dyDescent="0.25">
      <c r="B76" s="61" t="s">
        <v>174</v>
      </c>
      <c r="C76" s="62"/>
    </row>
    <row r="77" spans="2:3" x14ac:dyDescent="0.25">
      <c r="B77" s="61" t="s">
        <v>175</v>
      </c>
      <c r="C77" s="62"/>
    </row>
    <row r="78" spans="2:3" x14ac:dyDescent="0.25">
      <c r="B78" s="61" t="s">
        <v>176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177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178</v>
      </c>
      <c r="C82" s="62"/>
    </row>
    <row r="83" spans="2:4" x14ac:dyDescent="0.25">
      <c r="B83" s="61" t="s">
        <v>179</v>
      </c>
      <c r="C83" s="62"/>
    </row>
    <row r="84" spans="2:4" x14ac:dyDescent="0.25">
      <c r="B84" s="61" t="s">
        <v>180</v>
      </c>
      <c r="C84" s="62"/>
    </row>
    <row r="85" spans="2:4" x14ac:dyDescent="0.25">
      <c r="B85" s="61" t="s">
        <v>181</v>
      </c>
      <c r="C85" s="62"/>
    </row>
    <row r="86" spans="2:4" x14ac:dyDescent="0.25">
      <c r="B86" s="68" t="s">
        <v>182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2024-06-14T13:07:58Z</dcterms:modified>
</cp:coreProperties>
</file>