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Симф Ост\"/>
    </mc:Choice>
  </mc:AlternateContent>
  <xr:revisionPtr revIDLastSave="0" documentId="13_ncr:1_{A5E49834-9E62-4BF8-A00F-AF785AF51F6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TDSheet!$A$2:$AE$93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" i="1" l="1"/>
  <c r="AE8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X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K66" i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K91" i="1"/>
  <c r="K92" i="1"/>
  <c r="K93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7" i="1"/>
  <c r="J7" i="1" s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7" i="1"/>
  <c r="AE7" i="1" s="1"/>
  <c r="F6" i="1"/>
  <c r="E6" i="1"/>
  <c r="U76" i="1" l="1"/>
  <c r="U66" i="1"/>
  <c r="U93" i="1"/>
  <c r="U91" i="1"/>
  <c r="U65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7" i="1"/>
  <c r="U92" i="1"/>
  <c r="U90" i="1"/>
  <c r="U56" i="1"/>
  <c r="U54" i="1"/>
  <c r="U52" i="1"/>
  <c r="U50" i="1"/>
  <c r="U48" i="1"/>
  <c r="U46" i="1"/>
  <c r="U44" i="1"/>
  <c r="U42" i="1"/>
  <c r="U40" i="1"/>
  <c r="U38" i="1"/>
  <c r="U36" i="1"/>
  <c r="U34" i="1"/>
  <c r="U17" i="1"/>
  <c r="Y6" i="1"/>
  <c r="AB6" i="1"/>
  <c r="AE6" i="1"/>
  <c r="S6" i="1"/>
  <c r="V17" i="1"/>
  <c r="AA6" i="1"/>
  <c r="Z6" i="1"/>
  <c r="N6" i="1"/>
  <c r="M6" i="1"/>
  <c r="W6" i="1"/>
  <c r="L6" i="1"/>
  <c r="K6" i="1"/>
  <c r="J6" i="1"/>
  <c r="I6" i="1"/>
</calcChain>
</file>

<file path=xl/sharedStrings.xml><?xml version="1.0" encoding="utf-8"?>
<sst xmlns="http://schemas.openxmlformats.org/spreadsheetml/2006/main" count="227" uniqueCount="129">
  <si>
    <t>Период: 04.06.2024 - 11.06.2024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</si>
  <si>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</si>
  <si>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</si>
  <si>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</si>
  <si>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</si>
  <si>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</si>
  <si>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</si>
  <si>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</si>
  <si>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</si>
  <si>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</si>
  <si>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</si>
  <si>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</si>
  <si>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</si>
  <si>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</si>
  <si>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</si>
  <si>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</si>
  <si>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</si>
  <si>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</si>
  <si>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</si>
  <si>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</si>
  <si>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</si>
  <si>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</si>
  <si>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</si>
  <si>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</si>
  <si>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</si>
  <si>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</si>
  <si>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</si>
  <si>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</si>
  <si>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</si>
  <si>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</si>
  <si>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</si>
  <si>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</si>
  <si>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</si>
  <si>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</si>
  <si>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</si>
  <si>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</si>
  <si>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</si>
  <si>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</si>
  <si>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</si>
  <si>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</si>
  <si>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</si>
  <si>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</si>
  <si>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</si>
  <si>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</si>
  <si>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</si>
  <si>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</si>
  <si>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</si>
  <si>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</si>
  <si>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</si>
  <si>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</si>
  <si>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</si>
  <si>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</si>
  <si>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</si>
  <si>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</si>
  <si>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</si>
  <si>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</si>
  <si>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</si>
  <si>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</si>
  <si>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</si>
  <si>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</si>
  <si>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</si>
  <si>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</si>
  <si>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</si>
  <si>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</si>
  <si>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</si>
  <si>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</si>
  <si>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</si>
  <si>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</si>
  <si>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</si>
  <si>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</si>
  <si>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</si>
  <si>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</si>
  <si>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</si>
  <si>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</si>
  <si>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</si>
  <si>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</si>
  <si>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</si>
  <si>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</si>
  <si>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</si>
  <si>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</si>
  <si>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</si>
  <si>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</si>
  <si>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</si>
  <si>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</si>
  <si>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</si>
  <si>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</si>
  <si>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</si>
  <si>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БОНУС СОЧНЫЕ сос п/о мгс 0.41кг_UZ (6087)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</si>
  <si>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</si>
  <si>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</si>
  <si>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</si>
  <si>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</si>
  <si>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</si>
  <si>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</si>
  <si>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</si>
  <si>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</si>
  <si>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</si>
  <si>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</si>
  <si>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</si>
  <si>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</si>
  <si>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</si>
  <si>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</si>
  <si>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</si>
  <si>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</si>
  <si>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</si>
  <si>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</si>
  <si>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</si>
  <si>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</si>
  <si>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</si>
  <si>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</si>
  <si>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11,06к</t>
  </si>
  <si>
    <t>12,06с</t>
  </si>
  <si>
    <t>12,06,</t>
  </si>
  <si>
    <t>13,06,</t>
  </si>
  <si>
    <t>14,06от</t>
  </si>
  <si>
    <t>17,06гр</t>
  </si>
  <si>
    <t>24,05,</t>
  </si>
  <si>
    <t>07,06,</t>
  </si>
  <si>
    <t>11,06,</t>
  </si>
  <si>
    <t>31,05,</t>
  </si>
  <si>
    <t>м2100з</t>
  </si>
  <si>
    <t>п1000</t>
  </si>
  <si>
    <t>п2500</t>
  </si>
  <si>
    <t>м80з</t>
  </si>
  <si>
    <t>м40з</t>
  </si>
  <si>
    <t>костик</t>
  </si>
  <si>
    <t>кост-500</t>
  </si>
  <si>
    <t>16,5т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</si>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</sst>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8" fillId="5" borderId="0" xfId="0" applyFont="1" applyFill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6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31.05.2024 - 07.06.2024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09,06,</v>
          </cell>
          <cell r="L5" t="str">
            <v>10,06г</v>
          </cell>
          <cell r="M5" t="str">
            <v>11,06к</v>
          </cell>
          <cell r="N5" t="str">
            <v>12,06с</v>
          </cell>
          <cell r="Q5" t="str">
            <v>12,06,</v>
          </cell>
          <cell r="R5" t="str">
            <v>13,06,</v>
          </cell>
          <cell r="T5" t="str">
            <v>14,06,</v>
          </cell>
          <cell r="Y5" t="str">
            <v>17,05,</v>
          </cell>
          <cell r="Z5" t="str">
            <v>24,05,</v>
          </cell>
          <cell r="AA5" t="str">
            <v>31,05,</v>
          </cell>
          <cell r="AB5" t="str">
            <v>07,06,</v>
          </cell>
        </row>
        <row r="6">
          <cell r="E6">
            <v>87961.550999999978</v>
          </cell>
          <cell r="F6">
            <v>51337.2</v>
          </cell>
          <cell r="I6">
            <v>87462.85</v>
          </cell>
          <cell r="J6">
            <v>498.70099999999996</v>
          </cell>
          <cell r="K6">
            <v>5870</v>
          </cell>
          <cell r="L6">
            <v>35010</v>
          </cell>
          <cell r="M6">
            <v>2300</v>
          </cell>
          <cell r="N6">
            <v>38850</v>
          </cell>
          <cell r="O6">
            <v>0</v>
          </cell>
          <cell r="P6">
            <v>0</v>
          </cell>
          <cell r="Q6">
            <v>4330</v>
          </cell>
          <cell r="R6">
            <v>11425</v>
          </cell>
          <cell r="S6">
            <v>17592.3102</v>
          </cell>
          <cell r="T6">
            <v>11690</v>
          </cell>
          <cell r="W6">
            <v>3916</v>
          </cell>
          <cell r="X6">
            <v>0</v>
          </cell>
          <cell r="Y6">
            <v>16835.606999999993</v>
          </cell>
          <cell r="Z6">
            <v>16020.555400000005</v>
          </cell>
          <cell r="AA6">
            <v>16589.679599999992</v>
          </cell>
          <cell r="AB6">
            <v>19607.037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208</v>
          </cell>
          <cell r="D7">
            <v>209</v>
          </cell>
          <cell r="E7">
            <v>369</v>
          </cell>
          <cell r="F7">
            <v>40</v>
          </cell>
          <cell r="G7">
            <v>0.4</v>
          </cell>
          <cell r="H7">
            <v>60</v>
          </cell>
          <cell r="I7">
            <v>377</v>
          </cell>
          <cell r="J7">
            <v>-8</v>
          </cell>
          <cell r="K7">
            <v>40</v>
          </cell>
          <cell r="L7">
            <v>120</v>
          </cell>
          <cell r="N7">
            <v>280</v>
          </cell>
          <cell r="Q7">
            <v>40</v>
          </cell>
          <cell r="R7">
            <v>80</v>
          </cell>
          <cell r="S7">
            <v>73.8</v>
          </cell>
          <cell r="T7">
            <v>80</v>
          </cell>
          <cell r="U7">
            <v>9.2140921409214087</v>
          </cell>
          <cell r="V7">
            <v>0.5420054200542006</v>
          </cell>
          <cell r="W7">
            <v>1</v>
          </cell>
          <cell r="Y7">
            <v>45.4</v>
          </cell>
          <cell r="Z7">
            <v>57.8</v>
          </cell>
          <cell r="AA7">
            <v>48.8</v>
          </cell>
          <cell r="AB7">
            <v>81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125.139</v>
          </cell>
          <cell r="D8">
            <v>207.90299999999999</v>
          </cell>
          <cell r="E8">
            <v>175.751</v>
          </cell>
          <cell r="F8">
            <v>150.4</v>
          </cell>
          <cell r="G8">
            <v>1</v>
          </cell>
          <cell r="H8">
            <v>45</v>
          </cell>
          <cell r="I8">
            <v>182.1</v>
          </cell>
          <cell r="J8">
            <v>-6.3489999999999895</v>
          </cell>
          <cell r="K8">
            <v>0</v>
          </cell>
          <cell r="L8">
            <v>50</v>
          </cell>
          <cell r="N8">
            <v>50</v>
          </cell>
          <cell r="R8">
            <v>30</v>
          </cell>
          <cell r="S8">
            <v>35.150199999999998</v>
          </cell>
          <cell r="T8">
            <v>40</v>
          </cell>
          <cell r="U8">
            <v>9.1151686192397197</v>
          </cell>
          <cell r="V8">
            <v>4.2787807750738267</v>
          </cell>
          <cell r="W8">
            <v>2</v>
          </cell>
          <cell r="Y8">
            <v>38.0242</v>
          </cell>
          <cell r="Z8">
            <v>40.085999999999999</v>
          </cell>
          <cell r="AA8">
            <v>39.900599999999997</v>
          </cell>
          <cell r="AB8">
            <v>38.195999999999998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876.38</v>
          </cell>
          <cell r="D9">
            <v>2075.277</v>
          </cell>
          <cell r="E9">
            <v>1619.7239999999999</v>
          </cell>
          <cell r="F9">
            <v>1267.8599999999999</v>
          </cell>
          <cell r="G9">
            <v>1</v>
          </cell>
          <cell r="H9">
            <v>45</v>
          </cell>
          <cell r="I9">
            <v>1604.1</v>
          </cell>
          <cell r="J9">
            <v>15.624000000000024</v>
          </cell>
          <cell r="K9">
            <v>50</v>
          </cell>
          <cell r="L9">
            <v>900</v>
          </cell>
          <cell r="N9">
            <v>800</v>
          </cell>
          <cell r="S9">
            <v>323.94479999999999</v>
          </cell>
          <cell r="T9">
            <v>450</v>
          </cell>
          <cell r="U9">
            <v>10.705095436012554</v>
          </cell>
          <cell r="V9">
            <v>3.9138149462501017</v>
          </cell>
          <cell r="W9">
            <v>3</v>
          </cell>
          <cell r="Y9">
            <v>300.08440000000002</v>
          </cell>
          <cell r="Z9">
            <v>299.18459999999999</v>
          </cell>
          <cell r="AA9">
            <v>346.10700000000003</v>
          </cell>
          <cell r="AB9">
            <v>346.13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1018.82</v>
          </cell>
          <cell r="D10">
            <v>2328.5639999999999</v>
          </cell>
          <cell r="E10">
            <v>1981.3430000000001</v>
          </cell>
          <cell r="F10">
            <v>1284.9090000000001</v>
          </cell>
          <cell r="G10">
            <v>1</v>
          </cell>
          <cell r="H10">
            <v>60</v>
          </cell>
          <cell r="I10">
            <v>1953.43</v>
          </cell>
          <cell r="J10">
            <v>27.913000000000011</v>
          </cell>
          <cell r="K10">
            <v>0</v>
          </cell>
          <cell r="L10">
            <v>1100</v>
          </cell>
          <cell r="N10">
            <v>1300</v>
          </cell>
          <cell r="S10">
            <v>396.26859999999999</v>
          </cell>
          <cell r="T10">
            <v>600</v>
          </cell>
          <cell r="U10">
            <v>10.813142903576008</v>
          </cell>
          <cell r="V10">
            <v>3.2425203510951919</v>
          </cell>
          <cell r="W10">
            <v>4</v>
          </cell>
          <cell r="Y10">
            <v>330.46260000000001</v>
          </cell>
          <cell r="Z10">
            <v>377.64699999999999</v>
          </cell>
          <cell r="AA10">
            <v>397.81880000000001</v>
          </cell>
          <cell r="AB10">
            <v>470.18700000000001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97.512</v>
          </cell>
          <cell r="D11">
            <v>89.26</v>
          </cell>
          <cell r="E11">
            <v>36.636000000000003</v>
          </cell>
          <cell r="F11">
            <v>138.88800000000001</v>
          </cell>
          <cell r="G11">
            <v>1</v>
          </cell>
          <cell r="H11">
            <v>120</v>
          </cell>
          <cell r="I11">
            <v>36.200000000000003</v>
          </cell>
          <cell r="J11">
            <v>0.43599999999999994</v>
          </cell>
          <cell r="K11">
            <v>0</v>
          </cell>
          <cell r="L11">
            <v>0</v>
          </cell>
          <cell r="N11">
            <v>0</v>
          </cell>
          <cell r="S11">
            <v>7.3272000000000004</v>
          </cell>
          <cell r="U11">
            <v>18.955126105470029</v>
          </cell>
          <cell r="V11">
            <v>18.955126105470029</v>
          </cell>
          <cell r="W11">
            <v>5</v>
          </cell>
          <cell r="Y11">
            <v>18.060200000000002</v>
          </cell>
          <cell r="Z11">
            <v>12.157</v>
          </cell>
          <cell r="AA11">
            <v>11.9366</v>
          </cell>
          <cell r="AB11">
            <v>14.417999999999999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37.917999999999999</v>
          </cell>
          <cell r="E12">
            <v>25.555</v>
          </cell>
          <cell r="F12">
            <v>12.363</v>
          </cell>
          <cell r="G12">
            <v>0</v>
          </cell>
          <cell r="H12" t="e">
            <v>#N/A</v>
          </cell>
          <cell r="I12">
            <v>25.2</v>
          </cell>
          <cell r="J12">
            <v>0.35500000000000043</v>
          </cell>
          <cell r="K12">
            <v>0</v>
          </cell>
          <cell r="L12">
            <v>0</v>
          </cell>
          <cell r="N12">
            <v>0</v>
          </cell>
          <cell r="S12">
            <v>5.1109999999999998</v>
          </cell>
          <cell r="U12">
            <v>2.4189004108784973</v>
          </cell>
          <cell r="V12">
            <v>2.4189004108784973</v>
          </cell>
          <cell r="W12">
            <v>6</v>
          </cell>
          <cell r="Y12">
            <v>3.4350000000000001</v>
          </cell>
          <cell r="Z12">
            <v>8.4985999999999997</v>
          </cell>
          <cell r="AA12">
            <v>7.6971999999999996</v>
          </cell>
          <cell r="AB12">
            <v>3.58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94.888999999999996</v>
          </cell>
          <cell r="D13">
            <v>92.96</v>
          </cell>
          <cell r="E13">
            <v>122.663</v>
          </cell>
          <cell r="F13">
            <v>63.829000000000001</v>
          </cell>
          <cell r="G13">
            <v>1</v>
          </cell>
          <cell r="H13">
            <v>60</v>
          </cell>
          <cell r="I13">
            <v>121.8</v>
          </cell>
          <cell r="J13">
            <v>0.86299999999999955</v>
          </cell>
          <cell r="K13">
            <v>0</v>
          </cell>
          <cell r="L13">
            <v>30</v>
          </cell>
          <cell r="N13">
            <v>60</v>
          </cell>
          <cell r="Q13">
            <v>20</v>
          </cell>
          <cell r="R13">
            <v>20</v>
          </cell>
          <cell r="S13">
            <v>24.532599999999999</v>
          </cell>
          <cell r="T13">
            <v>30</v>
          </cell>
          <cell r="U13">
            <v>9.1237373943242872</v>
          </cell>
          <cell r="V13">
            <v>2.601803314772996</v>
          </cell>
          <cell r="W13">
            <v>7</v>
          </cell>
          <cell r="Y13">
            <v>26.540399999999998</v>
          </cell>
          <cell r="Z13">
            <v>24.4572</v>
          </cell>
          <cell r="AA13">
            <v>19.890999999999998</v>
          </cell>
          <cell r="AB13">
            <v>29.486999999999998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263.24400000000003</v>
          </cell>
          <cell r="D14">
            <v>496.399</v>
          </cell>
          <cell r="E14">
            <v>570.49199999999996</v>
          </cell>
          <cell r="F14">
            <v>162.24299999999999</v>
          </cell>
          <cell r="G14">
            <v>1</v>
          </cell>
          <cell r="H14">
            <v>60</v>
          </cell>
          <cell r="I14">
            <v>552.45000000000005</v>
          </cell>
          <cell r="J14">
            <v>18.041999999999916</v>
          </cell>
          <cell r="K14">
            <v>50</v>
          </cell>
          <cell r="L14">
            <v>250</v>
          </cell>
          <cell r="N14">
            <v>350</v>
          </cell>
          <cell r="R14">
            <v>200</v>
          </cell>
          <cell r="S14">
            <v>114.0984</v>
          </cell>
          <cell r="T14">
            <v>150</v>
          </cell>
          <cell r="U14">
            <v>10.18632163115346</v>
          </cell>
          <cell r="V14">
            <v>1.421956837256263</v>
          </cell>
          <cell r="W14">
            <v>8</v>
          </cell>
          <cell r="Y14">
            <v>85.705200000000005</v>
          </cell>
          <cell r="Z14">
            <v>87.305399999999992</v>
          </cell>
          <cell r="AA14">
            <v>83.751999999999995</v>
          </cell>
          <cell r="AB14">
            <v>183.56399999999999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722</v>
          </cell>
          <cell r="D15">
            <v>408</v>
          </cell>
          <cell r="E15">
            <v>570</v>
          </cell>
          <cell r="F15">
            <v>554</v>
          </cell>
          <cell r="G15">
            <v>0.25</v>
          </cell>
          <cell r="H15">
            <v>120</v>
          </cell>
          <cell r="I15">
            <v>578</v>
          </cell>
          <cell r="J15">
            <v>-8</v>
          </cell>
          <cell r="K15">
            <v>0</v>
          </cell>
          <cell r="L15">
            <v>0</v>
          </cell>
          <cell r="N15">
            <v>400</v>
          </cell>
          <cell r="S15">
            <v>114</v>
          </cell>
          <cell r="T15">
            <v>400</v>
          </cell>
          <cell r="U15">
            <v>11.87719298245614</v>
          </cell>
          <cell r="V15">
            <v>4.8596491228070171</v>
          </cell>
          <cell r="W15">
            <v>9</v>
          </cell>
          <cell r="Y15">
            <v>111.2</v>
          </cell>
          <cell r="Z15">
            <v>96.2</v>
          </cell>
          <cell r="AA15">
            <v>84.6</v>
          </cell>
          <cell r="AB15">
            <v>166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43.234000000000002</v>
          </cell>
          <cell r="D16">
            <v>44.725999999999999</v>
          </cell>
          <cell r="E16">
            <v>59.591000000000001</v>
          </cell>
          <cell r="F16">
            <v>25.359000000000002</v>
          </cell>
          <cell r="G16">
            <v>1</v>
          </cell>
          <cell r="H16">
            <v>30</v>
          </cell>
          <cell r="I16">
            <v>59.9</v>
          </cell>
          <cell r="J16">
            <v>-0.3089999999999975</v>
          </cell>
          <cell r="K16">
            <v>10</v>
          </cell>
          <cell r="L16">
            <v>20</v>
          </cell>
          <cell r="N16">
            <v>20</v>
          </cell>
          <cell r="R16">
            <v>20</v>
          </cell>
          <cell r="S16">
            <v>11.918200000000001</v>
          </cell>
          <cell r="T16">
            <v>10</v>
          </cell>
          <cell r="U16">
            <v>8.8401772079676473</v>
          </cell>
          <cell r="V16">
            <v>2.1277541910691213</v>
          </cell>
          <cell r="W16">
            <v>10</v>
          </cell>
          <cell r="Y16">
            <v>5.3713999999999995</v>
          </cell>
          <cell r="Z16">
            <v>12.477599999999999</v>
          </cell>
          <cell r="AA16">
            <v>10.122400000000001</v>
          </cell>
          <cell r="AB16">
            <v>8.9339999999999993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93.578000000000003</v>
          </cell>
          <cell r="D17">
            <v>460.13299999999998</v>
          </cell>
          <cell r="E17">
            <v>414</v>
          </cell>
          <cell r="F17">
            <v>87.834000000000003</v>
          </cell>
          <cell r="G17">
            <v>1</v>
          </cell>
          <cell r="H17">
            <v>60</v>
          </cell>
          <cell r="I17">
            <v>415</v>
          </cell>
          <cell r="J17">
            <v>-1</v>
          </cell>
          <cell r="K17">
            <v>150</v>
          </cell>
          <cell r="L17">
            <v>235</v>
          </cell>
          <cell r="N17">
            <v>150</v>
          </cell>
          <cell r="R17">
            <v>170</v>
          </cell>
          <cell r="S17">
            <v>82.8</v>
          </cell>
          <cell r="T17">
            <v>100</v>
          </cell>
          <cell r="U17">
            <v>10.783019323671498</v>
          </cell>
          <cell r="V17">
            <v>1.0607971014492754</v>
          </cell>
          <cell r="W17">
            <v>11</v>
          </cell>
          <cell r="Y17">
            <v>75</v>
          </cell>
          <cell r="Z17">
            <v>63.6</v>
          </cell>
          <cell r="AA17">
            <v>71.599999999999994</v>
          </cell>
          <cell r="AB17">
            <v>135.19999999999999</v>
          </cell>
          <cell r="AC17" t="str">
            <v>м35з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29.448</v>
          </cell>
          <cell r="D18">
            <v>95.167000000000002</v>
          </cell>
          <cell r="E18">
            <v>78.281999999999996</v>
          </cell>
          <cell r="F18">
            <v>46.332999999999998</v>
          </cell>
          <cell r="G18">
            <v>1</v>
          </cell>
          <cell r="H18">
            <v>60</v>
          </cell>
          <cell r="I18">
            <v>81.599999999999994</v>
          </cell>
          <cell r="J18">
            <v>-3.3179999999999978</v>
          </cell>
          <cell r="K18">
            <v>0</v>
          </cell>
          <cell r="L18">
            <v>30</v>
          </cell>
          <cell r="N18">
            <v>20</v>
          </cell>
          <cell r="Q18">
            <v>10</v>
          </cell>
          <cell r="R18">
            <v>20</v>
          </cell>
          <cell r="S18">
            <v>15.6564</v>
          </cell>
          <cell r="T18">
            <v>20</v>
          </cell>
          <cell r="U18">
            <v>9.3465292148897579</v>
          </cell>
          <cell r="V18">
            <v>2.9593648603765872</v>
          </cell>
          <cell r="W18">
            <v>12</v>
          </cell>
          <cell r="Y18">
            <v>16.1584</v>
          </cell>
          <cell r="Z18">
            <v>12.5404</v>
          </cell>
          <cell r="AA18">
            <v>13.665799999999999</v>
          </cell>
          <cell r="AB18">
            <v>13.627000000000001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142.667</v>
          </cell>
          <cell r="D19">
            <v>585.74900000000002</v>
          </cell>
          <cell r="E19">
            <v>459.47</v>
          </cell>
          <cell r="F19">
            <v>268.26600000000002</v>
          </cell>
          <cell r="G19">
            <v>1</v>
          </cell>
          <cell r="H19">
            <v>45</v>
          </cell>
          <cell r="I19">
            <v>453.45</v>
          </cell>
          <cell r="J19">
            <v>6.0200000000000387</v>
          </cell>
          <cell r="K19">
            <v>0</v>
          </cell>
          <cell r="L19">
            <v>130</v>
          </cell>
          <cell r="N19">
            <v>100</v>
          </cell>
          <cell r="Q19">
            <v>150</v>
          </cell>
          <cell r="R19">
            <v>105</v>
          </cell>
          <cell r="S19">
            <v>91.894000000000005</v>
          </cell>
          <cell r="T19">
            <v>100</v>
          </cell>
          <cell r="U19">
            <v>9.2853287483404792</v>
          </cell>
          <cell r="V19">
            <v>2.9192983219796722</v>
          </cell>
          <cell r="W19">
            <v>13</v>
          </cell>
          <cell r="Y19">
            <v>74.468600000000009</v>
          </cell>
          <cell r="Z19">
            <v>74.502800000000008</v>
          </cell>
          <cell r="AA19">
            <v>95.335999999999999</v>
          </cell>
          <cell r="AB19">
            <v>124.60899999999999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1091</v>
          </cell>
          <cell r="D20">
            <v>821</v>
          </cell>
          <cell r="E20">
            <v>1050</v>
          </cell>
          <cell r="F20">
            <v>753</v>
          </cell>
          <cell r="G20">
            <v>0.25</v>
          </cell>
          <cell r="H20">
            <v>120</v>
          </cell>
          <cell r="I20">
            <v>1067</v>
          </cell>
          <cell r="J20">
            <v>-17</v>
          </cell>
          <cell r="K20">
            <v>0</v>
          </cell>
          <cell r="L20">
            <v>480</v>
          </cell>
          <cell r="N20">
            <v>800</v>
          </cell>
          <cell r="S20">
            <v>210</v>
          </cell>
          <cell r="U20">
            <v>9.6809523809523803</v>
          </cell>
          <cell r="V20">
            <v>3.5857142857142859</v>
          </cell>
          <cell r="W20">
            <v>14</v>
          </cell>
          <cell r="Y20">
            <v>215.4</v>
          </cell>
          <cell r="Z20">
            <v>176.8</v>
          </cell>
          <cell r="AA20">
            <v>187.4</v>
          </cell>
          <cell r="AB20">
            <v>216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392.28899999999999</v>
          </cell>
          <cell r="D21">
            <v>1358.123</v>
          </cell>
          <cell r="E21">
            <v>1125.7639999999999</v>
          </cell>
          <cell r="F21">
            <v>609.60799999999995</v>
          </cell>
          <cell r="G21">
            <v>1</v>
          </cell>
          <cell r="H21">
            <v>45</v>
          </cell>
          <cell r="I21">
            <v>1114.2</v>
          </cell>
          <cell r="J21">
            <v>11.563999999999851</v>
          </cell>
          <cell r="K21">
            <v>200</v>
          </cell>
          <cell r="L21">
            <v>550</v>
          </cell>
          <cell r="N21">
            <v>300</v>
          </cell>
          <cell r="R21">
            <v>300</v>
          </cell>
          <cell r="S21">
            <v>225.15279999999998</v>
          </cell>
          <cell r="T21">
            <v>200</v>
          </cell>
          <cell r="U21">
            <v>9.5917439179081949</v>
          </cell>
          <cell r="V21">
            <v>2.7075301750633347</v>
          </cell>
          <cell r="W21">
            <v>15</v>
          </cell>
          <cell r="Y21">
            <v>185.77199999999999</v>
          </cell>
          <cell r="Z21">
            <v>173.38900000000001</v>
          </cell>
          <cell r="AA21">
            <v>201.44839999999999</v>
          </cell>
          <cell r="AB21">
            <v>275.01100000000002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1344</v>
          </cell>
          <cell r="D22">
            <v>3041</v>
          </cell>
          <cell r="E22">
            <v>2486</v>
          </cell>
          <cell r="F22">
            <v>1604</v>
          </cell>
          <cell r="G22">
            <v>0.12</v>
          </cell>
          <cell r="H22">
            <v>60</v>
          </cell>
          <cell r="I22">
            <v>2520</v>
          </cell>
          <cell r="J22">
            <v>-34</v>
          </cell>
          <cell r="K22">
            <v>240</v>
          </cell>
          <cell r="L22">
            <v>1000</v>
          </cell>
          <cell r="N22">
            <v>1200</v>
          </cell>
          <cell r="S22">
            <v>497.2</v>
          </cell>
          <cell r="T22">
            <v>400</v>
          </cell>
          <cell r="U22">
            <v>8.9380530973451329</v>
          </cell>
          <cell r="V22">
            <v>3.2260659694288014</v>
          </cell>
          <cell r="W22">
            <v>16</v>
          </cell>
          <cell r="Y22">
            <v>660</v>
          </cell>
          <cell r="Z22">
            <v>489.6</v>
          </cell>
          <cell r="AA22">
            <v>524.20000000000005</v>
          </cell>
          <cell r="AB22">
            <v>557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1128</v>
          </cell>
          <cell r="D23">
            <v>833</v>
          </cell>
          <cell r="E23">
            <v>1190</v>
          </cell>
          <cell r="F23">
            <v>740</v>
          </cell>
          <cell r="G23">
            <v>0.25</v>
          </cell>
          <cell r="H23">
            <v>120</v>
          </cell>
          <cell r="I23">
            <v>1209</v>
          </cell>
          <cell r="J23">
            <v>-19</v>
          </cell>
          <cell r="K23">
            <v>0</v>
          </cell>
          <cell r="L23">
            <v>200</v>
          </cell>
          <cell r="N23">
            <v>1000</v>
          </cell>
          <cell r="S23">
            <v>238</v>
          </cell>
          <cell r="T23">
            <v>600</v>
          </cell>
          <cell r="U23">
            <v>10.672268907563025</v>
          </cell>
          <cell r="V23">
            <v>3.1092436974789917</v>
          </cell>
          <cell r="W23">
            <v>17</v>
          </cell>
          <cell r="Y23">
            <v>203.6</v>
          </cell>
          <cell r="Z23">
            <v>170.4</v>
          </cell>
          <cell r="AA23">
            <v>154.6</v>
          </cell>
          <cell r="AB23">
            <v>255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25.433</v>
          </cell>
          <cell r="D24">
            <v>104.747</v>
          </cell>
          <cell r="E24">
            <v>37.735999999999997</v>
          </cell>
          <cell r="F24">
            <v>91.444000000000003</v>
          </cell>
          <cell r="G24">
            <v>1</v>
          </cell>
          <cell r="H24">
            <v>120</v>
          </cell>
          <cell r="I24">
            <v>37.799999999999997</v>
          </cell>
          <cell r="J24">
            <v>-6.4000000000000057E-2</v>
          </cell>
          <cell r="K24">
            <v>0</v>
          </cell>
          <cell r="L24">
            <v>0</v>
          </cell>
          <cell r="N24">
            <v>0</v>
          </cell>
          <cell r="S24">
            <v>7.5471999999999992</v>
          </cell>
          <cell r="U24">
            <v>12.116281534873862</v>
          </cell>
          <cell r="V24">
            <v>12.116281534873862</v>
          </cell>
          <cell r="W24">
            <v>18</v>
          </cell>
          <cell r="Y24">
            <v>4.5526</v>
          </cell>
          <cell r="Z24">
            <v>2.4485999999999999</v>
          </cell>
          <cell r="AA24">
            <v>9.2325999999999997</v>
          </cell>
          <cell r="AB24">
            <v>10.481999999999999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163.42500000000001</v>
          </cell>
          <cell r="D25">
            <v>198.36699999999999</v>
          </cell>
          <cell r="E25">
            <v>157.40799999999999</v>
          </cell>
          <cell r="F25">
            <v>167.49799999999999</v>
          </cell>
          <cell r="G25">
            <v>1</v>
          </cell>
          <cell r="H25">
            <v>45</v>
          </cell>
          <cell r="I25">
            <v>186</v>
          </cell>
          <cell r="J25">
            <v>-28.592000000000013</v>
          </cell>
          <cell r="K25">
            <v>0</v>
          </cell>
          <cell r="L25">
            <v>0</v>
          </cell>
          <cell r="N25">
            <v>30</v>
          </cell>
          <cell r="Q25">
            <v>30</v>
          </cell>
          <cell r="R25">
            <v>30</v>
          </cell>
          <cell r="S25">
            <v>31.481599999999997</v>
          </cell>
          <cell r="T25">
            <v>30</v>
          </cell>
          <cell r="U25">
            <v>9.1322550315104696</v>
          </cell>
          <cell r="V25">
            <v>5.3205046757471033</v>
          </cell>
          <cell r="W25">
            <v>19</v>
          </cell>
          <cell r="Y25">
            <v>34.080399999999997</v>
          </cell>
          <cell r="Z25">
            <v>40.098799999999997</v>
          </cell>
          <cell r="AA25">
            <v>33.442599999999999</v>
          </cell>
          <cell r="AB25">
            <v>36.899000000000001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339.51600000000002</v>
          </cell>
          <cell r="D26">
            <v>378.44299999999998</v>
          </cell>
          <cell r="E26">
            <v>430.93799999999999</v>
          </cell>
          <cell r="F26">
            <v>256.34300000000002</v>
          </cell>
          <cell r="G26">
            <v>1</v>
          </cell>
          <cell r="H26">
            <v>60</v>
          </cell>
          <cell r="I26">
            <v>420.35</v>
          </cell>
          <cell r="J26">
            <v>10.587999999999965</v>
          </cell>
          <cell r="K26">
            <v>0</v>
          </cell>
          <cell r="L26">
            <v>150</v>
          </cell>
          <cell r="N26">
            <v>200</v>
          </cell>
          <cell r="R26">
            <v>250</v>
          </cell>
          <cell r="S26">
            <v>86.187600000000003</v>
          </cell>
          <cell r="T26">
            <v>50</v>
          </cell>
          <cell r="U26">
            <v>10.515932686372517</v>
          </cell>
          <cell r="V26">
            <v>2.9742445549011691</v>
          </cell>
          <cell r="W26">
            <v>20</v>
          </cell>
          <cell r="Y26">
            <v>73.899199999999993</v>
          </cell>
          <cell r="Z26">
            <v>86.826400000000007</v>
          </cell>
          <cell r="AA26">
            <v>68.289999999999992</v>
          </cell>
          <cell r="AB26">
            <v>107.52500000000001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612</v>
          </cell>
          <cell r="D27">
            <v>748</v>
          </cell>
          <cell r="E27">
            <v>1048</v>
          </cell>
          <cell r="F27">
            <v>273</v>
          </cell>
          <cell r="G27">
            <v>0.22</v>
          </cell>
          <cell r="H27">
            <v>120</v>
          </cell>
          <cell r="I27">
            <v>1073</v>
          </cell>
          <cell r="J27">
            <v>-25</v>
          </cell>
          <cell r="K27">
            <v>40</v>
          </cell>
          <cell r="L27">
            <v>400</v>
          </cell>
          <cell r="N27">
            <v>600</v>
          </cell>
          <cell r="Q27">
            <v>200</v>
          </cell>
          <cell r="R27">
            <v>400</v>
          </cell>
          <cell r="S27">
            <v>209.6</v>
          </cell>
          <cell r="U27">
            <v>9.1269083969465647</v>
          </cell>
          <cell r="V27">
            <v>1.3024809160305344</v>
          </cell>
          <cell r="W27">
            <v>21</v>
          </cell>
          <cell r="Y27">
            <v>210.6</v>
          </cell>
          <cell r="Z27">
            <v>164.8</v>
          </cell>
          <cell r="AA27">
            <v>153.4</v>
          </cell>
          <cell r="AB27">
            <v>248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999</v>
          </cell>
          <cell r="D28">
            <v>1681</v>
          </cell>
          <cell r="E28">
            <v>2176</v>
          </cell>
          <cell r="F28">
            <v>479</v>
          </cell>
          <cell r="G28">
            <v>0.35</v>
          </cell>
          <cell r="H28">
            <v>45</v>
          </cell>
          <cell r="I28">
            <v>2374</v>
          </cell>
          <cell r="J28">
            <v>-198</v>
          </cell>
          <cell r="K28">
            <v>680</v>
          </cell>
          <cell r="L28">
            <v>553</v>
          </cell>
          <cell r="N28">
            <v>1200</v>
          </cell>
          <cell r="Q28">
            <v>400</v>
          </cell>
          <cell r="R28">
            <v>600</v>
          </cell>
          <cell r="S28">
            <v>435.2</v>
          </cell>
          <cell r="T28">
            <v>400</v>
          </cell>
          <cell r="U28">
            <v>9.9080882352941178</v>
          </cell>
          <cell r="V28">
            <v>1.1006433823529411</v>
          </cell>
          <cell r="W28">
            <v>22</v>
          </cell>
          <cell r="Y28">
            <v>350.8</v>
          </cell>
          <cell r="Z28">
            <v>366.4</v>
          </cell>
          <cell r="AA28">
            <v>379</v>
          </cell>
          <cell r="AB28">
            <v>459</v>
          </cell>
          <cell r="AC28" t="str">
            <v>м450з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68.457999999999998</v>
          </cell>
          <cell r="D29">
            <v>256.25</v>
          </cell>
          <cell r="E29">
            <v>201.71799999999999</v>
          </cell>
          <cell r="F29">
            <v>118.721</v>
          </cell>
          <cell r="G29">
            <v>1</v>
          </cell>
          <cell r="H29">
            <v>45</v>
          </cell>
          <cell r="I29">
            <v>199.5</v>
          </cell>
          <cell r="J29">
            <v>2.2179999999999893</v>
          </cell>
          <cell r="K29">
            <v>0</v>
          </cell>
          <cell r="L29">
            <v>0</v>
          </cell>
          <cell r="N29">
            <v>40</v>
          </cell>
          <cell r="Q29">
            <v>120</v>
          </cell>
          <cell r="R29">
            <v>100</v>
          </cell>
          <cell r="S29">
            <v>40.343599999999995</v>
          </cell>
          <cell r="T29">
            <v>50</v>
          </cell>
          <cell r="U29">
            <v>10.626741292299151</v>
          </cell>
          <cell r="V29">
            <v>2.9427468049455183</v>
          </cell>
          <cell r="W29">
            <v>23</v>
          </cell>
          <cell r="Y29">
            <v>44.683</v>
          </cell>
          <cell r="Z29">
            <v>39.319400000000002</v>
          </cell>
          <cell r="AA29">
            <v>45.728400000000001</v>
          </cell>
          <cell r="AB29">
            <v>51.683999999999997</v>
          </cell>
          <cell r="AC29" t="str">
            <v>м70з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322</v>
          </cell>
          <cell r="D30">
            <v>166</v>
          </cell>
          <cell r="E30">
            <v>428</v>
          </cell>
          <cell r="F30">
            <v>54</v>
          </cell>
          <cell r="G30">
            <v>0.6</v>
          </cell>
          <cell r="H30">
            <v>45</v>
          </cell>
          <cell r="I30">
            <v>434</v>
          </cell>
          <cell r="J30">
            <v>-6</v>
          </cell>
          <cell r="K30">
            <v>0</v>
          </cell>
          <cell r="L30">
            <v>120</v>
          </cell>
          <cell r="N30">
            <v>360</v>
          </cell>
          <cell r="Q30">
            <v>80</v>
          </cell>
          <cell r="R30">
            <v>80</v>
          </cell>
          <cell r="S30">
            <v>85.6</v>
          </cell>
          <cell r="T30">
            <v>80</v>
          </cell>
          <cell r="U30">
            <v>9.0420560747663554</v>
          </cell>
          <cell r="V30">
            <v>0.63084112149532712</v>
          </cell>
          <cell r="W30">
            <v>24</v>
          </cell>
          <cell r="Y30">
            <v>70.8</v>
          </cell>
          <cell r="Z30">
            <v>72.400000000000006</v>
          </cell>
          <cell r="AA30">
            <v>53</v>
          </cell>
          <cell r="AB30">
            <v>66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1040</v>
          </cell>
          <cell r="D31">
            <v>17</v>
          </cell>
          <cell r="E31">
            <v>1009</v>
          </cell>
          <cell r="F31">
            <v>36</v>
          </cell>
          <cell r="G31">
            <v>0.4</v>
          </cell>
          <cell r="H31" t="e">
            <v>#N/A</v>
          </cell>
          <cell r="I31">
            <v>1021</v>
          </cell>
          <cell r="J31">
            <v>-12</v>
          </cell>
          <cell r="K31">
            <v>0</v>
          </cell>
          <cell r="L31">
            <v>400</v>
          </cell>
          <cell r="N31">
            <v>240</v>
          </cell>
          <cell r="Q31">
            <v>400</v>
          </cell>
          <cell r="R31">
            <v>200</v>
          </cell>
          <cell r="S31">
            <v>201.8</v>
          </cell>
          <cell r="T31">
            <v>400</v>
          </cell>
          <cell r="U31">
            <v>8.305252725470762</v>
          </cell>
          <cell r="V31">
            <v>0.17839444995044598</v>
          </cell>
          <cell r="W31">
            <v>25</v>
          </cell>
          <cell r="Y31">
            <v>59.4</v>
          </cell>
          <cell r="Z31">
            <v>132.6</v>
          </cell>
          <cell r="AA31">
            <v>72.8</v>
          </cell>
          <cell r="AB31">
            <v>393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802.89200000000005</v>
          </cell>
          <cell r="D32">
            <v>5189.4399999999996</v>
          </cell>
          <cell r="E32">
            <v>2937</v>
          </cell>
          <cell r="F32">
            <v>2745</v>
          </cell>
          <cell r="G32">
            <v>1</v>
          </cell>
          <cell r="H32">
            <v>45</v>
          </cell>
          <cell r="I32">
            <v>2414.9</v>
          </cell>
          <cell r="J32">
            <v>522.09999999999991</v>
          </cell>
          <cell r="K32">
            <v>0</v>
          </cell>
          <cell r="L32">
            <v>0</v>
          </cell>
          <cell r="N32">
            <v>2100</v>
          </cell>
          <cell r="Q32">
            <v>480</v>
          </cell>
          <cell r="R32">
            <v>500</v>
          </cell>
          <cell r="S32">
            <v>587.4</v>
          </cell>
          <cell r="U32">
            <v>9.9165815457950295</v>
          </cell>
          <cell r="V32">
            <v>4.673135852911134</v>
          </cell>
          <cell r="W32">
            <v>26</v>
          </cell>
          <cell r="Y32">
            <v>457.6</v>
          </cell>
          <cell r="Z32">
            <v>528.20000000000005</v>
          </cell>
          <cell r="AA32">
            <v>663.2</v>
          </cell>
          <cell r="AB32">
            <v>508.50599999999997</v>
          </cell>
          <cell r="AC32" t="str">
            <v>м1200з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-1.4570000000000001</v>
          </cell>
          <cell r="D33">
            <v>233.767</v>
          </cell>
          <cell r="E33">
            <v>599</v>
          </cell>
          <cell r="F33">
            <v>370</v>
          </cell>
          <cell r="G33">
            <v>1</v>
          </cell>
          <cell r="H33">
            <v>45</v>
          </cell>
          <cell r="I33">
            <v>12</v>
          </cell>
          <cell r="J33">
            <v>587</v>
          </cell>
          <cell r="K33">
            <v>140</v>
          </cell>
          <cell r="L33">
            <v>370</v>
          </cell>
          <cell r="N33">
            <v>100</v>
          </cell>
          <cell r="R33">
            <v>150</v>
          </cell>
          <cell r="S33">
            <v>119.8</v>
          </cell>
          <cell r="U33">
            <v>9.4323873121869788</v>
          </cell>
          <cell r="V33">
            <v>3.0884808013355594</v>
          </cell>
          <cell r="W33">
            <v>27</v>
          </cell>
          <cell r="Y33">
            <v>156.68040000000002</v>
          </cell>
          <cell r="Z33">
            <v>146.40899999999999</v>
          </cell>
          <cell r="AA33">
            <v>117.91120000000001</v>
          </cell>
          <cell r="AB33">
            <v>0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104</v>
          </cell>
          <cell r="D34">
            <v>2</v>
          </cell>
          <cell r="E34">
            <v>70</v>
          </cell>
          <cell r="F34">
            <v>34</v>
          </cell>
          <cell r="G34">
            <v>0</v>
          </cell>
          <cell r="H34">
            <v>45</v>
          </cell>
          <cell r="I34">
            <v>78</v>
          </cell>
          <cell r="J34">
            <v>-8</v>
          </cell>
          <cell r="K34">
            <v>0</v>
          </cell>
          <cell r="L34">
            <v>0</v>
          </cell>
          <cell r="N34">
            <v>0</v>
          </cell>
          <cell r="S34">
            <v>14</v>
          </cell>
          <cell r="U34">
            <v>2.4285714285714284</v>
          </cell>
          <cell r="V34">
            <v>2.4285714285714284</v>
          </cell>
          <cell r="W34">
            <v>28</v>
          </cell>
          <cell r="Y34">
            <v>18.2</v>
          </cell>
          <cell r="Z34">
            <v>19.8</v>
          </cell>
          <cell r="AA34">
            <v>15.4</v>
          </cell>
          <cell r="AB34">
            <v>9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51</v>
          </cell>
          <cell r="D35">
            <v>42</v>
          </cell>
          <cell r="E35">
            <v>59</v>
          </cell>
          <cell r="F35">
            <v>32</v>
          </cell>
          <cell r="G35">
            <v>0.09</v>
          </cell>
          <cell r="H35" t="e">
            <v>#N/A</v>
          </cell>
          <cell r="I35">
            <v>61</v>
          </cell>
          <cell r="J35">
            <v>-2</v>
          </cell>
          <cell r="K35">
            <v>0</v>
          </cell>
          <cell r="L35">
            <v>40</v>
          </cell>
          <cell r="N35">
            <v>0</v>
          </cell>
          <cell r="R35">
            <v>40</v>
          </cell>
          <cell r="S35">
            <v>11.8</v>
          </cell>
          <cell r="U35">
            <v>9.4915254237288131</v>
          </cell>
          <cell r="V35">
            <v>2.7118644067796609</v>
          </cell>
          <cell r="W35">
            <v>29</v>
          </cell>
          <cell r="Y35">
            <v>16.2</v>
          </cell>
          <cell r="Z35">
            <v>12.2</v>
          </cell>
          <cell r="AA35">
            <v>8.6</v>
          </cell>
          <cell r="AB35">
            <v>10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18</v>
          </cell>
          <cell r="D36">
            <v>2</v>
          </cell>
          <cell r="E36">
            <v>7</v>
          </cell>
          <cell r="F36">
            <v>10</v>
          </cell>
          <cell r="G36">
            <v>0</v>
          </cell>
          <cell r="H36" t="e">
            <v>#N/A</v>
          </cell>
          <cell r="I36">
            <v>25</v>
          </cell>
          <cell r="J36">
            <v>-18</v>
          </cell>
          <cell r="K36">
            <v>0</v>
          </cell>
          <cell r="L36">
            <v>0</v>
          </cell>
          <cell r="N36">
            <v>0</v>
          </cell>
          <cell r="S36">
            <v>1.4</v>
          </cell>
          <cell r="U36">
            <v>7.1428571428571432</v>
          </cell>
          <cell r="V36">
            <v>7.1428571428571432</v>
          </cell>
          <cell r="W36">
            <v>30</v>
          </cell>
          <cell r="Y36">
            <v>5</v>
          </cell>
          <cell r="Z36">
            <v>9</v>
          </cell>
          <cell r="AA36">
            <v>5.4</v>
          </cell>
          <cell r="AB36">
            <v>2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183</v>
          </cell>
          <cell r="D37">
            <v>464</v>
          </cell>
          <cell r="E37">
            <v>303</v>
          </cell>
          <cell r="F37">
            <v>340</v>
          </cell>
          <cell r="G37">
            <v>0.09</v>
          </cell>
          <cell r="H37">
            <v>45</v>
          </cell>
          <cell r="I37">
            <v>307</v>
          </cell>
          <cell r="J37">
            <v>-4</v>
          </cell>
          <cell r="K37">
            <v>40</v>
          </cell>
          <cell r="L37">
            <v>160</v>
          </cell>
          <cell r="N37">
            <v>0</v>
          </cell>
          <cell r="S37">
            <v>60.6</v>
          </cell>
          <cell r="U37">
            <v>8.9108910891089099</v>
          </cell>
          <cell r="V37">
            <v>5.6105610561056105</v>
          </cell>
          <cell r="W37">
            <v>31</v>
          </cell>
          <cell r="Y37">
            <v>93.4</v>
          </cell>
          <cell r="Z37">
            <v>73.8</v>
          </cell>
          <cell r="AA37">
            <v>80.8</v>
          </cell>
          <cell r="AB37">
            <v>52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89</v>
          </cell>
          <cell r="D38">
            <v>285</v>
          </cell>
          <cell r="E38">
            <v>235</v>
          </cell>
          <cell r="F38">
            <v>134</v>
          </cell>
          <cell r="G38">
            <v>0.4</v>
          </cell>
          <cell r="H38">
            <v>60</v>
          </cell>
          <cell r="I38">
            <v>240</v>
          </cell>
          <cell r="J38">
            <v>-5</v>
          </cell>
          <cell r="K38">
            <v>40</v>
          </cell>
          <cell r="L38">
            <v>0</v>
          </cell>
          <cell r="N38">
            <v>120</v>
          </cell>
          <cell r="Q38">
            <v>40</v>
          </cell>
          <cell r="R38">
            <v>40</v>
          </cell>
          <cell r="S38">
            <v>47</v>
          </cell>
          <cell r="T38">
            <v>40</v>
          </cell>
          <cell r="U38">
            <v>8.8085106382978715</v>
          </cell>
          <cell r="V38">
            <v>2.8510638297872339</v>
          </cell>
          <cell r="W38">
            <v>32</v>
          </cell>
          <cell r="Y38">
            <v>39</v>
          </cell>
          <cell r="Z38">
            <v>39.6</v>
          </cell>
          <cell r="AA38">
            <v>44</v>
          </cell>
          <cell r="AB38">
            <v>84</v>
          </cell>
          <cell r="AC38" t="str">
            <v>м120з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139</v>
          </cell>
          <cell r="D39">
            <v>324</v>
          </cell>
          <cell r="E39">
            <v>322</v>
          </cell>
          <cell r="F39">
            <v>137</v>
          </cell>
          <cell r="G39">
            <v>0.4</v>
          </cell>
          <cell r="H39">
            <v>60</v>
          </cell>
          <cell r="I39">
            <v>326</v>
          </cell>
          <cell r="J39">
            <v>-4</v>
          </cell>
          <cell r="K39">
            <v>40</v>
          </cell>
          <cell r="L39">
            <v>0</v>
          </cell>
          <cell r="N39">
            <v>240</v>
          </cell>
          <cell r="Q39">
            <v>40</v>
          </cell>
          <cell r="R39">
            <v>80</v>
          </cell>
          <cell r="S39">
            <v>64.400000000000006</v>
          </cell>
          <cell r="T39">
            <v>40</v>
          </cell>
          <cell r="U39">
            <v>8.9596273291925463</v>
          </cell>
          <cell r="V39">
            <v>2.1273291925465836</v>
          </cell>
          <cell r="W39">
            <v>33</v>
          </cell>
          <cell r="Y39">
            <v>63.2</v>
          </cell>
          <cell r="Z39">
            <v>54.8</v>
          </cell>
          <cell r="AA39">
            <v>61.2</v>
          </cell>
          <cell r="AB39">
            <v>93</v>
          </cell>
          <cell r="AC39" t="str">
            <v>м120з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347</v>
          </cell>
          <cell r="D40">
            <v>422</v>
          </cell>
          <cell r="E40">
            <v>548</v>
          </cell>
          <cell r="F40">
            <v>216</v>
          </cell>
          <cell r="G40">
            <v>0.3</v>
          </cell>
          <cell r="H40">
            <v>45</v>
          </cell>
          <cell r="I40">
            <v>547</v>
          </cell>
          <cell r="J40">
            <v>1</v>
          </cell>
          <cell r="K40">
            <v>160</v>
          </cell>
          <cell r="L40">
            <v>320</v>
          </cell>
          <cell r="N40">
            <v>0</v>
          </cell>
          <cell r="Q40">
            <v>120</v>
          </cell>
          <cell r="R40">
            <v>120</v>
          </cell>
          <cell r="S40">
            <v>109.6</v>
          </cell>
          <cell r="T40">
            <v>120</v>
          </cell>
          <cell r="U40">
            <v>9.6350364963503647</v>
          </cell>
          <cell r="V40">
            <v>1.9708029197080292</v>
          </cell>
          <cell r="W40">
            <v>34</v>
          </cell>
          <cell r="Y40">
            <v>109.6</v>
          </cell>
          <cell r="Z40">
            <v>105.2</v>
          </cell>
          <cell r="AA40">
            <v>92.8</v>
          </cell>
          <cell r="AB40">
            <v>155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1831</v>
          </cell>
          <cell r="D41">
            <v>2363</v>
          </cell>
          <cell r="E41">
            <v>2392</v>
          </cell>
          <cell r="F41">
            <v>1778</v>
          </cell>
          <cell r="G41">
            <v>0.27</v>
          </cell>
          <cell r="H41">
            <v>45</v>
          </cell>
          <cell r="I41">
            <v>2403</v>
          </cell>
          <cell r="J41">
            <v>-11</v>
          </cell>
          <cell r="K41">
            <v>0</v>
          </cell>
          <cell r="L41">
            <v>360</v>
          </cell>
          <cell r="N41">
            <v>720</v>
          </cell>
          <cell r="Q41">
            <v>600</v>
          </cell>
          <cell r="R41">
            <v>600</v>
          </cell>
          <cell r="S41">
            <v>478.4</v>
          </cell>
          <cell r="T41">
            <v>300</v>
          </cell>
          <cell r="U41">
            <v>9.1095317725752505</v>
          </cell>
          <cell r="V41">
            <v>3.7165551839464883</v>
          </cell>
          <cell r="W41">
            <v>35</v>
          </cell>
          <cell r="Y41">
            <v>394</v>
          </cell>
          <cell r="Z41">
            <v>531</v>
          </cell>
          <cell r="AA41">
            <v>488.4</v>
          </cell>
          <cell r="AB41">
            <v>667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17.943999999999999</v>
          </cell>
          <cell r="D42">
            <v>980.57600000000002</v>
          </cell>
          <cell r="E42">
            <v>528.39400000000001</v>
          </cell>
          <cell r="F42">
            <v>459.02499999999998</v>
          </cell>
          <cell r="G42">
            <v>1</v>
          </cell>
          <cell r="H42">
            <v>45</v>
          </cell>
          <cell r="I42">
            <v>513.79999999999995</v>
          </cell>
          <cell r="J42">
            <v>14.594000000000051</v>
          </cell>
          <cell r="K42">
            <v>0</v>
          </cell>
          <cell r="L42">
            <v>110</v>
          </cell>
          <cell r="N42">
            <v>200</v>
          </cell>
          <cell r="R42">
            <v>180</v>
          </cell>
          <cell r="S42">
            <v>105.6788</v>
          </cell>
          <cell r="T42">
            <v>50</v>
          </cell>
          <cell r="U42">
            <v>9.4534097661971934</v>
          </cell>
          <cell r="V42">
            <v>4.3435864146829823</v>
          </cell>
          <cell r="W42">
            <v>36</v>
          </cell>
          <cell r="Y42">
            <v>70.860600000000005</v>
          </cell>
          <cell r="Z42">
            <v>72.403800000000004</v>
          </cell>
          <cell r="AA42">
            <v>112.05640000000001</v>
          </cell>
          <cell r="AB42">
            <v>106.279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369</v>
          </cell>
          <cell r="D43">
            <v>742</v>
          </cell>
          <cell r="E43">
            <v>807</v>
          </cell>
          <cell r="F43">
            <v>285</v>
          </cell>
          <cell r="G43">
            <v>0.4</v>
          </cell>
          <cell r="H43">
            <v>60</v>
          </cell>
          <cell r="I43">
            <v>828</v>
          </cell>
          <cell r="J43">
            <v>-21</v>
          </cell>
          <cell r="K43">
            <v>80</v>
          </cell>
          <cell r="L43">
            <v>320</v>
          </cell>
          <cell r="N43">
            <v>360</v>
          </cell>
          <cell r="Q43">
            <v>80</v>
          </cell>
          <cell r="R43">
            <v>200</v>
          </cell>
          <cell r="S43">
            <v>161.4</v>
          </cell>
          <cell r="T43">
            <v>120</v>
          </cell>
          <cell r="U43">
            <v>8.9529120198265169</v>
          </cell>
          <cell r="V43">
            <v>1.7657992565055762</v>
          </cell>
          <cell r="W43">
            <v>37</v>
          </cell>
          <cell r="Y43">
            <v>155</v>
          </cell>
          <cell r="Z43">
            <v>124.6</v>
          </cell>
          <cell r="AA43">
            <v>129.6</v>
          </cell>
          <cell r="AB43">
            <v>150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C44">
            <v>1005</v>
          </cell>
          <cell r="D44">
            <v>2156</v>
          </cell>
          <cell r="E44">
            <v>2689</v>
          </cell>
          <cell r="F44">
            <v>424</v>
          </cell>
          <cell r="G44">
            <v>0</v>
          </cell>
          <cell r="H44" t="e">
            <v>#N/A</v>
          </cell>
          <cell r="I44">
            <v>2740</v>
          </cell>
          <cell r="J44">
            <v>-51</v>
          </cell>
          <cell r="K44">
            <v>0</v>
          </cell>
          <cell r="L44">
            <v>0</v>
          </cell>
          <cell r="N44">
            <v>0</v>
          </cell>
          <cell r="S44">
            <v>537.79999999999995</v>
          </cell>
          <cell r="U44">
            <v>0.78839717367050954</v>
          </cell>
          <cell r="V44">
            <v>0.78839717367050954</v>
          </cell>
          <cell r="W44">
            <v>38</v>
          </cell>
          <cell r="Y44">
            <v>0</v>
          </cell>
          <cell r="Z44">
            <v>156.4</v>
          </cell>
          <cell r="AA44">
            <v>421.4</v>
          </cell>
          <cell r="AB44">
            <v>501</v>
          </cell>
          <cell r="AC44" t="e">
            <v>#N/A</v>
          </cell>
          <cell r="AD44">
            <v>2100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3446</v>
          </cell>
          <cell r="D45">
            <v>6944</v>
          </cell>
          <cell r="E45">
            <v>3667</v>
          </cell>
          <cell r="F45">
            <v>5045</v>
          </cell>
          <cell r="G45">
            <v>0.4</v>
          </cell>
          <cell r="H45">
            <v>60</v>
          </cell>
          <cell r="I45">
            <v>3722</v>
          </cell>
          <cell r="J45">
            <v>-55</v>
          </cell>
          <cell r="K45">
            <v>0</v>
          </cell>
          <cell r="L45">
            <v>2600</v>
          </cell>
          <cell r="N45">
            <v>1000</v>
          </cell>
          <cell r="R45">
            <v>1000</v>
          </cell>
          <cell r="S45">
            <v>733.4</v>
          </cell>
          <cell r="T45">
            <v>600</v>
          </cell>
          <cell r="U45">
            <v>13.969184619580039</v>
          </cell>
          <cell r="V45">
            <v>6.8789200981728937</v>
          </cell>
          <cell r="W45">
            <v>39</v>
          </cell>
          <cell r="Y45">
            <v>1468.6</v>
          </cell>
          <cell r="Z45">
            <v>1067.8</v>
          </cell>
          <cell r="AA45">
            <v>1033.4000000000001</v>
          </cell>
          <cell r="AB45">
            <v>832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C46">
            <v>1748</v>
          </cell>
          <cell r="D46">
            <v>146</v>
          </cell>
          <cell r="E46">
            <v>1900</v>
          </cell>
          <cell r="F46">
            <v>-40</v>
          </cell>
          <cell r="G46">
            <v>0</v>
          </cell>
          <cell r="H46" t="e">
            <v>#N/A</v>
          </cell>
          <cell r="I46">
            <v>2044</v>
          </cell>
          <cell r="J46">
            <v>-144</v>
          </cell>
          <cell r="K46">
            <v>0</v>
          </cell>
          <cell r="L46">
            <v>0</v>
          </cell>
          <cell r="N46">
            <v>0</v>
          </cell>
          <cell r="S46">
            <v>380</v>
          </cell>
          <cell r="U46">
            <v>-0.10526315789473684</v>
          </cell>
          <cell r="V46">
            <v>-0.10526315789473684</v>
          </cell>
          <cell r="W46">
            <v>40</v>
          </cell>
          <cell r="Y46">
            <v>0</v>
          </cell>
          <cell r="Z46">
            <v>123.2</v>
          </cell>
          <cell r="AA46">
            <v>307.2</v>
          </cell>
          <cell r="AB46">
            <v>307</v>
          </cell>
          <cell r="AC46" t="e">
            <v>#N/A</v>
          </cell>
          <cell r="AD46">
            <v>100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880</v>
          </cell>
          <cell r="D47">
            <v>3112</v>
          </cell>
          <cell r="E47">
            <v>2266</v>
          </cell>
          <cell r="F47">
            <v>1230</v>
          </cell>
          <cell r="G47">
            <v>0.4</v>
          </cell>
          <cell r="H47">
            <v>60</v>
          </cell>
          <cell r="I47">
            <v>2305</v>
          </cell>
          <cell r="J47">
            <v>-39</v>
          </cell>
          <cell r="K47">
            <v>280</v>
          </cell>
          <cell r="L47">
            <v>1132</v>
          </cell>
          <cell r="N47">
            <v>1400</v>
          </cell>
          <cell r="S47">
            <v>453.2</v>
          </cell>
          <cell r="T47">
            <v>200</v>
          </cell>
          <cell r="U47">
            <v>9.3601059135039719</v>
          </cell>
          <cell r="V47">
            <v>2.714033539276258</v>
          </cell>
          <cell r="W47">
            <v>41</v>
          </cell>
          <cell r="Y47">
            <v>390.4</v>
          </cell>
          <cell r="Z47">
            <v>399.4</v>
          </cell>
          <cell r="AA47">
            <v>455.8</v>
          </cell>
          <cell r="AB47">
            <v>543</v>
          </cell>
          <cell r="AC47" t="str">
            <v>м270з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2787</v>
          </cell>
          <cell r="D48">
            <v>3871</v>
          </cell>
          <cell r="E48">
            <v>3487</v>
          </cell>
          <cell r="F48">
            <v>1695</v>
          </cell>
          <cell r="G48">
            <v>0.4</v>
          </cell>
          <cell r="H48">
            <v>60</v>
          </cell>
          <cell r="I48">
            <v>3504</v>
          </cell>
          <cell r="J48">
            <v>-17</v>
          </cell>
          <cell r="K48">
            <v>600</v>
          </cell>
          <cell r="L48">
            <v>2400</v>
          </cell>
          <cell r="N48">
            <v>1800</v>
          </cell>
          <cell r="R48">
            <v>1400</v>
          </cell>
          <cell r="S48">
            <v>697.4</v>
          </cell>
          <cell r="T48">
            <v>600</v>
          </cell>
          <cell r="U48">
            <v>12.180957843418412</v>
          </cell>
          <cell r="V48">
            <v>2.4304559793518785</v>
          </cell>
          <cell r="W48">
            <v>42</v>
          </cell>
          <cell r="Y48">
            <v>958.2</v>
          </cell>
          <cell r="Z48">
            <v>758.8</v>
          </cell>
          <cell r="AA48">
            <v>641.6</v>
          </cell>
          <cell r="AB48">
            <v>916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712</v>
          </cell>
          <cell r="D49">
            <v>1859</v>
          </cell>
          <cell r="E49">
            <v>2232</v>
          </cell>
          <cell r="F49">
            <v>320</v>
          </cell>
          <cell r="G49">
            <v>0.35</v>
          </cell>
          <cell r="H49">
            <v>60</v>
          </cell>
          <cell r="I49">
            <v>2255</v>
          </cell>
          <cell r="J49">
            <v>-23</v>
          </cell>
          <cell r="K49">
            <v>160</v>
          </cell>
          <cell r="L49">
            <v>720</v>
          </cell>
          <cell r="N49">
            <v>1400</v>
          </cell>
          <cell r="Q49">
            <v>480</v>
          </cell>
          <cell r="R49">
            <v>480</v>
          </cell>
          <cell r="S49">
            <v>446.4</v>
          </cell>
          <cell r="T49">
            <v>400</v>
          </cell>
          <cell r="U49">
            <v>8.870967741935484</v>
          </cell>
          <cell r="V49">
            <v>0.71684587813620071</v>
          </cell>
          <cell r="W49">
            <v>43</v>
          </cell>
          <cell r="Y49">
            <v>256.2</v>
          </cell>
          <cell r="Z49">
            <v>281.39999999999998</v>
          </cell>
          <cell r="AA49">
            <v>304.39999999999998</v>
          </cell>
          <cell r="AB49">
            <v>693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393</v>
          </cell>
          <cell r="D50">
            <v>93</v>
          </cell>
          <cell r="E50">
            <v>325</v>
          </cell>
          <cell r="F50">
            <v>158</v>
          </cell>
          <cell r="G50">
            <v>0.18</v>
          </cell>
          <cell r="H50" t="e">
            <v>#N/A</v>
          </cell>
          <cell r="I50">
            <v>328</v>
          </cell>
          <cell r="J50">
            <v>-3</v>
          </cell>
          <cell r="K50">
            <v>0</v>
          </cell>
          <cell r="L50">
            <v>40</v>
          </cell>
          <cell r="N50">
            <v>200</v>
          </cell>
          <cell r="Q50">
            <v>60</v>
          </cell>
          <cell r="R50">
            <v>80</v>
          </cell>
          <cell r="S50">
            <v>65</v>
          </cell>
          <cell r="T50">
            <v>50</v>
          </cell>
          <cell r="U50">
            <v>9.046153846153846</v>
          </cell>
          <cell r="V50">
            <v>2.4307692307692306</v>
          </cell>
          <cell r="W50">
            <v>44</v>
          </cell>
          <cell r="Y50">
            <v>72.599999999999994</v>
          </cell>
          <cell r="Z50">
            <v>85.6</v>
          </cell>
          <cell r="AA50">
            <v>57.2</v>
          </cell>
          <cell r="AB50">
            <v>80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830</v>
          </cell>
          <cell r="D51">
            <v>2805</v>
          </cell>
          <cell r="E51">
            <v>1486</v>
          </cell>
          <cell r="F51">
            <v>1033</v>
          </cell>
          <cell r="G51">
            <v>0.1</v>
          </cell>
          <cell r="H51">
            <v>60</v>
          </cell>
          <cell r="I51">
            <v>1511</v>
          </cell>
          <cell r="J51">
            <v>-25</v>
          </cell>
          <cell r="K51">
            <v>0</v>
          </cell>
          <cell r="L51">
            <v>0</v>
          </cell>
          <cell r="N51">
            <v>1400</v>
          </cell>
          <cell r="S51">
            <v>297.2</v>
          </cell>
          <cell r="T51">
            <v>280</v>
          </cell>
          <cell r="U51">
            <v>9.1285329744279942</v>
          </cell>
          <cell r="V51">
            <v>3.4757738896366086</v>
          </cell>
          <cell r="W51">
            <v>45</v>
          </cell>
          <cell r="Y51">
            <v>340.8</v>
          </cell>
          <cell r="Z51">
            <v>307</v>
          </cell>
          <cell r="AA51">
            <v>317.60000000000002</v>
          </cell>
          <cell r="AB51">
            <v>234</v>
          </cell>
          <cell r="AC51" t="str">
            <v>м420з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795</v>
          </cell>
          <cell r="D52">
            <v>1593</v>
          </cell>
          <cell r="E52">
            <v>1554</v>
          </cell>
          <cell r="F52">
            <v>345</v>
          </cell>
          <cell r="G52">
            <v>0.1</v>
          </cell>
          <cell r="H52">
            <v>60</v>
          </cell>
          <cell r="I52">
            <v>1582</v>
          </cell>
          <cell r="J52">
            <v>-28</v>
          </cell>
          <cell r="K52">
            <v>280</v>
          </cell>
          <cell r="L52">
            <v>420</v>
          </cell>
          <cell r="N52">
            <v>840</v>
          </cell>
          <cell r="Q52">
            <v>280</v>
          </cell>
          <cell r="R52">
            <v>280</v>
          </cell>
          <cell r="S52">
            <v>310.8</v>
          </cell>
          <cell r="T52">
            <v>420</v>
          </cell>
          <cell r="U52">
            <v>9.218146718146718</v>
          </cell>
          <cell r="V52">
            <v>1.1100386100386099</v>
          </cell>
          <cell r="W52">
            <v>46</v>
          </cell>
          <cell r="Y52">
            <v>304.2</v>
          </cell>
          <cell r="Z52">
            <v>264.8</v>
          </cell>
          <cell r="AA52">
            <v>233.4</v>
          </cell>
          <cell r="AB52">
            <v>301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56.357999999999997</v>
          </cell>
          <cell r="D53">
            <v>20.47</v>
          </cell>
          <cell r="E53">
            <v>26.341999999999999</v>
          </cell>
          <cell r="F53">
            <v>30.015999999999998</v>
          </cell>
          <cell r="G53">
            <v>1</v>
          </cell>
          <cell r="H53" t="e">
            <v>#N/A</v>
          </cell>
          <cell r="I53">
            <v>47.1</v>
          </cell>
          <cell r="J53">
            <v>-20.758000000000003</v>
          </cell>
          <cell r="K53">
            <v>0</v>
          </cell>
          <cell r="L53">
            <v>0</v>
          </cell>
          <cell r="N53">
            <v>0</v>
          </cell>
          <cell r="R53">
            <v>10</v>
          </cell>
          <cell r="S53">
            <v>5.2683999999999997</v>
          </cell>
          <cell r="T53">
            <v>10</v>
          </cell>
          <cell r="U53">
            <v>9.4935843899476122</v>
          </cell>
          <cell r="V53">
            <v>5.6973654240376588</v>
          </cell>
          <cell r="W53">
            <v>47</v>
          </cell>
          <cell r="Y53">
            <v>5.258</v>
          </cell>
          <cell r="Z53">
            <v>5.2829999999999995</v>
          </cell>
          <cell r="AA53">
            <v>2.1829999999999998</v>
          </cell>
          <cell r="AB53">
            <v>7.2370000000000001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161</v>
          </cell>
          <cell r="D54">
            <v>332</v>
          </cell>
          <cell r="E54">
            <v>292</v>
          </cell>
          <cell r="F54">
            <v>199</v>
          </cell>
          <cell r="G54">
            <v>0.4</v>
          </cell>
          <cell r="H54">
            <v>30</v>
          </cell>
          <cell r="I54">
            <v>294</v>
          </cell>
          <cell r="J54">
            <v>-2</v>
          </cell>
          <cell r="K54">
            <v>0</v>
          </cell>
          <cell r="L54">
            <v>30</v>
          </cell>
          <cell r="N54">
            <v>150</v>
          </cell>
          <cell r="Q54">
            <v>30</v>
          </cell>
          <cell r="R54">
            <v>60</v>
          </cell>
          <cell r="S54">
            <v>58.4</v>
          </cell>
          <cell r="T54">
            <v>60</v>
          </cell>
          <cell r="U54">
            <v>9.0582191780821919</v>
          </cell>
          <cell r="V54">
            <v>3.4075342465753424</v>
          </cell>
          <cell r="W54">
            <v>48</v>
          </cell>
          <cell r="Y54">
            <v>55.8</v>
          </cell>
          <cell r="Z54">
            <v>52.2</v>
          </cell>
          <cell r="AA54">
            <v>57</v>
          </cell>
          <cell r="AB54">
            <v>53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404.76100000000002</v>
          </cell>
          <cell r="D55">
            <v>507.79199999999997</v>
          </cell>
          <cell r="E55">
            <v>627.91800000000001</v>
          </cell>
          <cell r="F55">
            <v>271.68599999999998</v>
          </cell>
          <cell r="G55">
            <v>1</v>
          </cell>
          <cell r="H55">
            <v>45</v>
          </cell>
          <cell r="I55">
            <v>644.79999999999995</v>
          </cell>
          <cell r="J55">
            <v>-16.881999999999948</v>
          </cell>
          <cell r="K55">
            <v>30</v>
          </cell>
          <cell r="L55">
            <v>220</v>
          </cell>
          <cell r="N55">
            <v>350</v>
          </cell>
          <cell r="R55">
            <v>180</v>
          </cell>
          <cell r="S55">
            <v>125.5836</v>
          </cell>
          <cell r="T55">
            <v>100</v>
          </cell>
          <cell r="U55">
            <v>9.170671966721768</v>
          </cell>
          <cell r="V55">
            <v>2.1633875760847752</v>
          </cell>
          <cell r="W55">
            <v>49</v>
          </cell>
          <cell r="Y55">
            <v>128.43559999999999</v>
          </cell>
          <cell r="Z55">
            <v>119.63979999999999</v>
          </cell>
          <cell r="AA55">
            <v>110.34580000000001</v>
          </cell>
          <cell r="AB55">
            <v>145.523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546</v>
          </cell>
          <cell r="D56">
            <v>170</v>
          </cell>
          <cell r="E56">
            <v>456</v>
          </cell>
          <cell r="F56">
            <v>246.97200000000001</v>
          </cell>
          <cell r="G56">
            <v>0.4</v>
          </cell>
          <cell r="H56" t="e">
            <v>#N/A</v>
          </cell>
          <cell r="I56">
            <v>468</v>
          </cell>
          <cell r="J56">
            <v>-12</v>
          </cell>
          <cell r="K56">
            <v>0</v>
          </cell>
          <cell r="L56">
            <v>0</v>
          </cell>
          <cell r="N56">
            <v>320</v>
          </cell>
          <cell r="Q56">
            <v>80</v>
          </cell>
          <cell r="R56">
            <v>80</v>
          </cell>
          <cell r="S56">
            <v>91.2</v>
          </cell>
          <cell r="T56">
            <v>80</v>
          </cell>
          <cell r="U56">
            <v>8.848377192982456</v>
          </cell>
          <cell r="V56">
            <v>2.7080263157894735</v>
          </cell>
          <cell r="W56">
            <v>50</v>
          </cell>
          <cell r="Y56">
            <v>0</v>
          </cell>
          <cell r="Z56">
            <v>102.6</v>
          </cell>
          <cell r="AA56">
            <v>56.4</v>
          </cell>
          <cell r="AB56">
            <v>84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525</v>
          </cell>
          <cell r="D57">
            <v>281</v>
          </cell>
          <cell r="E57">
            <v>563</v>
          </cell>
          <cell r="F57">
            <v>6</v>
          </cell>
          <cell r="G57">
            <v>0.1</v>
          </cell>
          <cell r="H57" t="e">
            <v>#N/A</v>
          </cell>
          <cell r="I57">
            <v>584</v>
          </cell>
          <cell r="J57">
            <v>-21</v>
          </cell>
          <cell r="K57">
            <v>100</v>
          </cell>
          <cell r="L57">
            <v>180</v>
          </cell>
          <cell r="N57">
            <v>450</v>
          </cell>
          <cell r="Q57">
            <v>50</v>
          </cell>
          <cell r="R57">
            <v>120</v>
          </cell>
          <cell r="S57">
            <v>112.6</v>
          </cell>
          <cell r="T57">
            <v>100</v>
          </cell>
          <cell r="U57">
            <v>8.9342806394316163</v>
          </cell>
          <cell r="V57">
            <v>5.3285968028419187E-2</v>
          </cell>
          <cell r="W57">
            <v>51</v>
          </cell>
          <cell r="Y57">
            <v>93.2</v>
          </cell>
          <cell r="Z57">
            <v>100.2</v>
          </cell>
          <cell r="AA57">
            <v>74.8</v>
          </cell>
          <cell r="AB57">
            <v>116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167</v>
          </cell>
          <cell r="D58">
            <v>162</v>
          </cell>
          <cell r="E58">
            <v>204</v>
          </cell>
          <cell r="F58">
            <v>122</v>
          </cell>
          <cell r="G58">
            <v>0.09</v>
          </cell>
          <cell r="H58">
            <v>45</v>
          </cell>
          <cell r="I58">
            <v>206</v>
          </cell>
          <cell r="J58">
            <v>-2</v>
          </cell>
          <cell r="K58">
            <v>0</v>
          </cell>
          <cell r="L58">
            <v>40</v>
          </cell>
          <cell r="N58">
            <v>100</v>
          </cell>
          <cell r="Q58">
            <v>50</v>
          </cell>
          <cell r="S58">
            <v>40.799999999999997</v>
          </cell>
          <cell r="T58">
            <v>60</v>
          </cell>
          <cell r="U58">
            <v>9.1176470588235308</v>
          </cell>
          <cell r="V58">
            <v>2.9901960784313726</v>
          </cell>
          <cell r="W58">
            <v>52</v>
          </cell>
          <cell r="Y58">
            <v>29.8</v>
          </cell>
          <cell r="Z58">
            <v>41.6</v>
          </cell>
          <cell r="AA58">
            <v>37.4</v>
          </cell>
          <cell r="AB58">
            <v>55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46.901000000000003</v>
          </cell>
          <cell r="D59">
            <v>149.785</v>
          </cell>
          <cell r="E59">
            <v>137.904</v>
          </cell>
          <cell r="F59">
            <v>58.781999999999996</v>
          </cell>
          <cell r="G59">
            <v>1</v>
          </cell>
          <cell r="H59">
            <v>45</v>
          </cell>
          <cell r="I59">
            <v>128.4</v>
          </cell>
          <cell r="J59">
            <v>9.5039999999999907</v>
          </cell>
          <cell r="K59">
            <v>0</v>
          </cell>
          <cell r="L59">
            <v>50</v>
          </cell>
          <cell r="N59">
            <v>80</v>
          </cell>
          <cell r="R59">
            <v>40</v>
          </cell>
          <cell r="S59">
            <v>27.5808</v>
          </cell>
          <cell r="T59">
            <v>30</v>
          </cell>
          <cell r="U59">
            <v>9.3826865065552845</v>
          </cell>
          <cell r="V59">
            <v>2.1312652279846849</v>
          </cell>
          <cell r="W59">
            <v>53</v>
          </cell>
          <cell r="Y59">
            <v>33.485599999999998</v>
          </cell>
          <cell r="Z59">
            <v>26.562400000000004</v>
          </cell>
          <cell r="AA59">
            <v>26.770400000000002</v>
          </cell>
          <cell r="AB59">
            <v>21.72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186</v>
          </cell>
          <cell r="D60">
            <v>369</v>
          </cell>
          <cell r="E60">
            <v>363</v>
          </cell>
          <cell r="F60">
            <v>188</v>
          </cell>
          <cell r="G60">
            <v>0.35</v>
          </cell>
          <cell r="H60">
            <v>45</v>
          </cell>
          <cell r="I60">
            <v>367</v>
          </cell>
          <cell r="J60">
            <v>-4</v>
          </cell>
          <cell r="K60">
            <v>0</v>
          </cell>
          <cell r="L60">
            <v>0</v>
          </cell>
          <cell r="N60">
            <v>200</v>
          </cell>
          <cell r="Q60">
            <v>120</v>
          </cell>
          <cell r="R60">
            <v>80</v>
          </cell>
          <cell r="S60">
            <v>72.599999999999994</v>
          </cell>
          <cell r="T60">
            <v>80</v>
          </cell>
          <cell r="U60">
            <v>9.2011019283746567</v>
          </cell>
          <cell r="V60">
            <v>2.5895316804407718</v>
          </cell>
          <cell r="W60">
            <v>54</v>
          </cell>
          <cell r="Y60">
            <v>73.8</v>
          </cell>
          <cell r="Z60">
            <v>62.6</v>
          </cell>
          <cell r="AA60">
            <v>62.6</v>
          </cell>
          <cell r="AB60">
            <v>115</v>
          </cell>
          <cell r="AC60" t="str">
            <v>увел</v>
          </cell>
          <cell r="AD60" t="e">
            <v>#N/A</v>
          </cell>
        </row>
        <row r="61">
          <cell r="A61" t="str">
            <v>6661 СОЧНЫЙ ГРИЛЬ ПМ сос п/о мгс 1.5*4_Маяк  ОСТАНКИНО</v>
          </cell>
          <cell r="B61" t="str">
            <v>кг</v>
          </cell>
          <cell r="C61">
            <v>49.256999999999998</v>
          </cell>
          <cell r="D61">
            <v>96.718000000000004</v>
          </cell>
          <cell r="E61">
            <v>101.291</v>
          </cell>
          <cell r="F61">
            <v>18.263999999999999</v>
          </cell>
          <cell r="G61">
            <v>1</v>
          </cell>
          <cell r="H61">
            <v>45</v>
          </cell>
          <cell r="I61">
            <v>100.3</v>
          </cell>
          <cell r="J61">
            <v>0.99099999999999966</v>
          </cell>
          <cell r="K61">
            <v>10</v>
          </cell>
          <cell r="L61">
            <v>40</v>
          </cell>
          <cell r="N61">
            <v>20</v>
          </cell>
          <cell r="Q61">
            <v>50</v>
          </cell>
          <cell r="R61">
            <v>40</v>
          </cell>
          <cell r="S61">
            <v>20.258199999999999</v>
          </cell>
          <cell r="T61">
            <v>20</v>
          </cell>
          <cell r="U61">
            <v>9.786851743985153</v>
          </cell>
          <cell r="V61">
            <v>0.90156084943380954</v>
          </cell>
          <cell r="W61">
            <v>55</v>
          </cell>
          <cell r="Y61">
            <v>13.946999999999999</v>
          </cell>
          <cell r="Z61">
            <v>14.6464</v>
          </cell>
          <cell r="AA61">
            <v>13.395599999999998</v>
          </cell>
          <cell r="AB61">
            <v>6.3369999999999997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944</v>
          </cell>
          <cell r="D62">
            <v>1488</v>
          </cell>
          <cell r="E62">
            <v>1546</v>
          </cell>
          <cell r="F62">
            <v>855</v>
          </cell>
          <cell r="G62">
            <v>0.28000000000000003</v>
          </cell>
          <cell r="H62">
            <v>45</v>
          </cell>
          <cell r="I62">
            <v>1575</v>
          </cell>
          <cell r="J62">
            <v>-29</v>
          </cell>
          <cell r="K62">
            <v>0</v>
          </cell>
          <cell r="L62">
            <v>720</v>
          </cell>
          <cell r="N62">
            <v>800</v>
          </cell>
          <cell r="R62">
            <v>200</v>
          </cell>
          <cell r="S62">
            <v>309.2</v>
          </cell>
          <cell r="T62">
            <v>200</v>
          </cell>
          <cell r="U62">
            <v>8.9747736093143597</v>
          </cell>
          <cell r="V62">
            <v>2.7652005174644243</v>
          </cell>
          <cell r="W62">
            <v>56</v>
          </cell>
          <cell r="Y62">
            <v>307.60000000000002</v>
          </cell>
          <cell r="Z62">
            <v>296.8</v>
          </cell>
          <cell r="AA62">
            <v>284</v>
          </cell>
          <cell r="AB62">
            <v>305</v>
          </cell>
          <cell r="AC62">
            <v>0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1785</v>
          </cell>
          <cell r="D63">
            <v>2727</v>
          </cell>
          <cell r="E63">
            <v>2998</v>
          </cell>
          <cell r="F63">
            <v>1465</v>
          </cell>
          <cell r="G63">
            <v>0.35</v>
          </cell>
          <cell r="H63">
            <v>45</v>
          </cell>
          <cell r="I63">
            <v>3038</v>
          </cell>
          <cell r="J63">
            <v>-40</v>
          </cell>
          <cell r="K63">
            <v>240</v>
          </cell>
          <cell r="L63">
            <v>1400</v>
          </cell>
          <cell r="N63">
            <v>1200</v>
          </cell>
          <cell r="R63">
            <v>600</v>
          </cell>
          <cell r="S63">
            <v>599.6</v>
          </cell>
          <cell r="T63">
            <v>600</v>
          </cell>
          <cell r="U63">
            <v>9.1811207471647762</v>
          </cell>
          <cell r="V63">
            <v>2.4432955303535691</v>
          </cell>
          <cell r="W63">
            <v>57</v>
          </cell>
          <cell r="Y63">
            <v>641.20000000000005</v>
          </cell>
          <cell r="Z63">
            <v>566</v>
          </cell>
          <cell r="AA63">
            <v>547.4</v>
          </cell>
          <cell r="AB63">
            <v>673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1825</v>
          </cell>
          <cell r="D64">
            <v>2752</v>
          </cell>
          <cell r="E64">
            <v>3288</v>
          </cell>
          <cell r="F64">
            <v>1229</v>
          </cell>
          <cell r="G64">
            <v>0.28000000000000003</v>
          </cell>
          <cell r="H64">
            <v>45</v>
          </cell>
          <cell r="I64">
            <v>3348</v>
          </cell>
          <cell r="J64">
            <v>-60</v>
          </cell>
          <cell r="K64">
            <v>320</v>
          </cell>
          <cell r="L64">
            <v>1600</v>
          </cell>
          <cell r="N64">
            <v>1400</v>
          </cell>
          <cell r="R64">
            <v>800</v>
          </cell>
          <cell r="S64">
            <v>657.6</v>
          </cell>
          <cell r="T64">
            <v>600</v>
          </cell>
          <cell r="U64">
            <v>9.0465328467153281</v>
          </cell>
          <cell r="V64">
            <v>1.8689172749391727</v>
          </cell>
          <cell r="W64">
            <v>58</v>
          </cell>
          <cell r="Y64">
            <v>595</v>
          </cell>
          <cell r="Z64">
            <v>572</v>
          </cell>
          <cell r="AA64">
            <v>547</v>
          </cell>
          <cell r="AB64">
            <v>841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2139</v>
          </cell>
          <cell r="D65">
            <v>6361</v>
          </cell>
          <cell r="E65">
            <v>4090</v>
          </cell>
          <cell r="F65">
            <v>3789</v>
          </cell>
          <cell r="G65">
            <v>0.35</v>
          </cell>
          <cell r="H65">
            <v>45</v>
          </cell>
          <cell r="I65">
            <v>4148</v>
          </cell>
          <cell r="J65">
            <v>-58</v>
          </cell>
          <cell r="K65">
            <v>0</v>
          </cell>
          <cell r="L65">
            <v>2900</v>
          </cell>
          <cell r="N65">
            <v>1800</v>
          </cell>
          <cell r="S65">
            <v>818</v>
          </cell>
          <cell r="U65">
            <v>10.377750611246944</v>
          </cell>
          <cell r="V65">
            <v>4.6320293398533003</v>
          </cell>
          <cell r="W65">
            <v>59</v>
          </cell>
          <cell r="Y65">
            <v>1006.6</v>
          </cell>
          <cell r="Z65">
            <v>827.2</v>
          </cell>
          <cell r="AA65">
            <v>898.2</v>
          </cell>
          <cell r="AB65">
            <v>818</v>
          </cell>
          <cell r="AC65" t="str">
            <v>п1100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293</v>
          </cell>
          <cell r="D66">
            <v>532</v>
          </cell>
          <cell r="E66">
            <v>571</v>
          </cell>
          <cell r="F66">
            <v>244</v>
          </cell>
          <cell r="G66">
            <v>0.28000000000000003</v>
          </cell>
          <cell r="H66">
            <v>45</v>
          </cell>
          <cell r="I66">
            <v>581</v>
          </cell>
          <cell r="J66">
            <v>-10</v>
          </cell>
          <cell r="K66">
            <v>40</v>
          </cell>
          <cell r="L66">
            <v>280</v>
          </cell>
          <cell r="N66">
            <v>280</v>
          </cell>
          <cell r="R66">
            <v>80</v>
          </cell>
          <cell r="S66">
            <v>114.2</v>
          </cell>
          <cell r="T66">
            <v>120</v>
          </cell>
          <cell r="U66">
            <v>9.1418563922942209</v>
          </cell>
          <cell r="V66">
            <v>2.1366024518388791</v>
          </cell>
          <cell r="W66">
            <v>60</v>
          </cell>
          <cell r="Y66">
            <v>111.6</v>
          </cell>
          <cell r="Z66">
            <v>100.2</v>
          </cell>
          <cell r="AA66">
            <v>102.6</v>
          </cell>
          <cell r="AB66">
            <v>108</v>
          </cell>
          <cell r="AC66">
            <v>0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2691</v>
          </cell>
          <cell r="D67">
            <v>8440</v>
          </cell>
          <cell r="E67">
            <v>5542</v>
          </cell>
          <cell r="F67">
            <v>4886.1710000000003</v>
          </cell>
          <cell r="G67">
            <v>0.35</v>
          </cell>
          <cell r="H67">
            <v>45</v>
          </cell>
          <cell r="I67">
            <v>5677</v>
          </cell>
          <cell r="J67">
            <v>-135</v>
          </cell>
          <cell r="K67">
            <v>0</v>
          </cell>
          <cell r="L67">
            <v>3000</v>
          </cell>
          <cell r="N67">
            <v>2200</v>
          </cell>
          <cell r="S67">
            <v>1108.4000000000001</v>
          </cell>
          <cell r="U67">
            <v>9.0997573078311067</v>
          </cell>
          <cell r="V67">
            <v>4.4083101768314688</v>
          </cell>
          <cell r="W67">
            <v>61</v>
          </cell>
          <cell r="Y67">
            <v>1195.4000000000001</v>
          </cell>
          <cell r="Z67">
            <v>1097.8</v>
          </cell>
          <cell r="AA67">
            <v>1208.8</v>
          </cell>
          <cell r="AB67">
            <v>1347</v>
          </cell>
          <cell r="AC67" t="str">
            <v>п1000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1627</v>
          </cell>
          <cell r="D68">
            <v>2308</v>
          </cell>
          <cell r="E68">
            <v>2370</v>
          </cell>
          <cell r="F68">
            <v>1542</v>
          </cell>
          <cell r="G68">
            <v>0.41</v>
          </cell>
          <cell r="H68">
            <v>45</v>
          </cell>
          <cell r="I68">
            <v>2390</v>
          </cell>
          <cell r="J68">
            <v>-20</v>
          </cell>
          <cell r="K68">
            <v>120</v>
          </cell>
          <cell r="L68">
            <v>1000</v>
          </cell>
          <cell r="N68">
            <v>800</v>
          </cell>
          <cell r="R68">
            <v>400</v>
          </cell>
          <cell r="S68">
            <v>474</v>
          </cell>
          <cell r="T68">
            <v>400</v>
          </cell>
          <cell r="U68">
            <v>8.9915611814345997</v>
          </cell>
          <cell r="V68">
            <v>3.2531645569620253</v>
          </cell>
          <cell r="W68">
            <v>62</v>
          </cell>
          <cell r="Y68">
            <v>519</v>
          </cell>
          <cell r="Z68">
            <v>497.2</v>
          </cell>
          <cell r="AA68">
            <v>473.4</v>
          </cell>
          <cell r="AB68">
            <v>500</v>
          </cell>
          <cell r="AC68">
            <v>0</v>
          </cell>
          <cell r="AD68" t="str">
            <v>м-463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334</v>
          </cell>
          <cell r="D69">
            <v>736</v>
          </cell>
          <cell r="E69">
            <v>900</v>
          </cell>
          <cell r="F69">
            <v>139</v>
          </cell>
          <cell r="G69">
            <v>0.5</v>
          </cell>
          <cell r="H69">
            <v>0.6</v>
          </cell>
          <cell r="I69">
            <v>1122</v>
          </cell>
          <cell r="J69">
            <v>-222</v>
          </cell>
          <cell r="K69">
            <v>280</v>
          </cell>
          <cell r="L69">
            <v>400</v>
          </cell>
          <cell r="N69">
            <v>1000</v>
          </cell>
          <cell r="R69">
            <v>200</v>
          </cell>
          <cell r="S69">
            <v>180</v>
          </cell>
          <cell r="T69">
            <v>200</v>
          </cell>
          <cell r="U69">
            <v>12.327777777777778</v>
          </cell>
          <cell r="V69">
            <v>0.77222222222222225</v>
          </cell>
          <cell r="W69">
            <v>63</v>
          </cell>
          <cell r="Y69">
            <v>160</v>
          </cell>
          <cell r="Z69">
            <v>143.6</v>
          </cell>
          <cell r="AA69">
            <v>130</v>
          </cell>
          <cell r="AB69">
            <v>7</v>
          </cell>
          <cell r="AC69">
            <v>0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2915</v>
          </cell>
          <cell r="D70">
            <v>9926</v>
          </cell>
          <cell r="E70">
            <v>7728</v>
          </cell>
          <cell r="F70">
            <v>4701</v>
          </cell>
          <cell r="G70">
            <v>0.41</v>
          </cell>
          <cell r="H70">
            <v>45</v>
          </cell>
          <cell r="I70">
            <v>6568</v>
          </cell>
          <cell r="J70">
            <v>1160</v>
          </cell>
          <cell r="K70">
            <v>350</v>
          </cell>
          <cell r="L70">
            <v>3800</v>
          </cell>
          <cell r="M70">
            <v>2200</v>
          </cell>
          <cell r="N70">
            <v>3000</v>
          </cell>
          <cell r="S70">
            <v>1545.6</v>
          </cell>
          <cell r="T70">
            <v>800</v>
          </cell>
          <cell r="U70">
            <v>9.6085662525879929</v>
          </cell>
          <cell r="V70">
            <v>3.0415372670807455</v>
          </cell>
          <cell r="W70">
            <v>64</v>
          </cell>
          <cell r="Y70">
            <v>1528</v>
          </cell>
          <cell r="Z70">
            <v>1408.8</v>
          </cell>
          <cell r="AA70">
            <v>1526.8</v>
          </cell>
          <cell r="AB70">
            <v>1661</v>
          </cell>
          <cell r="AC70" t="str">
            <v>?</v>
          </cell>
          <cell r="AD70" t="str">
            <v>пл460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2177</v>
          </cell>
          <cell r="D71">
            <v>3736</v>
          </cell>
          <cell r="E71">
            <v>3310</v>
          </cell>
          <cell r="F71">
            <v>2016</v>
          </cell>
          <cell r="G71">
            <v>0.41</v>
          </cell>
          <cell r="H71">
            <v>45</v>
          </cell>
          <cell r="I71">
            <v>3344</v>
          </cell>
          <cell r="J71">
            <v>-34</v>
          </cell>
          <cell r="K71">
            <v>450</v>
          </cell>
          <cell r="L71">
            <v>1600</v>
          </cell>
          <cell r="N71">
            <v>1500</v>
          </cell>
          <cell r="R71">
            <v>200</v>
          </cell>
          <cell r="S71">
            <v>662</v>
          </cell>
          <cell r="T71">
            <v>200</v>
          </cell>
          <cell r="U71">
            <v>9.0120845921450154</v>
          </cell>
          <cell r="V71">
            <v>3.0453172205438066</v>
          </cell>
          <cell r="W71">
            <v>65</v>
          </cell>
          <cell r="Y71">
            <v>782</v>
          </cell>
          <cell r="Z71">
            <v>710</v>
          </cell>
          <cell r="AA71">
            <v>694.8</v>
          </cell>
          <cell r="AB71">
            <v>846</v>
          </cell>
          <cell r="AC71">
            <v>0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82</v>
          </cell>
          <cell r="D72">
            <v>210</v>
          </cell>
          <cell r="E72">
            <v>185</v>
          </cell>
          <cell r="F72">
            <v>97</v>
          </cell>
          <cell r="G72">
            <v>0.5</v>
          </cell>
          <cell r="H72">
            <v>60</v>
          </cell>
          <cell r="I72">
            <v>214</v>
          </cell>
          <cell r="J72">
            <v>-29</v>
          </cell>
          <cell r="K72">
            <v>40</v>
          </cell>
          <cell r="L72">
            <v>80</v>
          </cell>
          <cell r="N72">
            <v>40</v>
          </cell>
          <cell r="R72">
            <v>40</v>
          </cell>
          <cell r="S72">
            <v>37</v>
          </cell>
          <cell r="T72">
            <v>40</v>
          </cell>
          <cell r="U72">
            <v>9.1081081081081088</v>
          </cell>
          <cell r="V72">
            <v>2.6216216216216215</v>
          </cell>
          <cell r="W72">
            <v>66</v>
          </cell>
          <cell r="Y72">
            <v>29.8</v>
          </cell>
          <cell r="Z72">
            <v>31.8</v>
          </cell>
          <cell r="AA72">
            <v>38</v>
          </cell>
          <cell r="AB72">
            <v>79</v>
          </cell>
          <cell r="AC72">
            <v>0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70.688999999999993</v>
          </cell>
          <cell r="D73">
            <v>42.66</v>
          </cell>
          <cell r="E73">
            <v>56.23</v>
          </cell>
          <cell r="F73">
            <v>57.119</v>
          </cell>
          <cell r="G73">
            <v>1</v>
          </cell>
          <cell r="H73">
            <v>30</v>
          </cell>
          <cell r="I73">
            <v>55.5</v>
          </cell>
          <cell r="J73">
            <v>0.72999999999999687</v>
          </cell>
          <cell r="K73">
            <v>0</v>
          </cell>
          <cell r="L73">
            <v>20</v>
          </cell>
          <cell r="N73">
            <v>0</v>
          </cell>
          <cell r="R73">
            <v>10</v>
          </cell>
          <cell r="S73">
            <v>11.245999999999999</v>
          </cell>
          <cell r="T73">
            <v>10</v>
          </cell>
          <cell r="U73">
            <v>8.6358705317446205</v>
          </cell>
          <cell r="V73">
            <v>5.0790503290058693</v>
          </cell>
          <cell r="W73">
            <v>67</v>
          </cell>
          <cell r="Y73">
            <v>13.103999999999999</v>
          </cell>
          <cell r="Z73">
            <v>11.105</v>
          </cell>
          <cell r="AA73">
            <v>11.451000000000001</v>
          </cell>
          <cell r="AB73">
            <v>12.175000000000001</v>
          </cell>
          <cell r="AC73" t="str">
            <v>костик</v>
          </cell>
          <cell r="AD73">
            <v>0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-30.35</v>
          </cell>
          <cell r="D74">
            <v>669.42200000000003</v>
          </cell>
          <cell r="E74">
            <v>315.27800000000002</v>
          </cell>
          <cell r="F74">
            <v>201.70699999999999</v>
          </cell>
          <cell r="G74">
            <v>1</v>
          </cell>
          <cell r="H74" t="e">
            <v>#N/A</v>
          </cell>
          <cell r="I74">
            <v>333.9</v>
          </cell>
          <cell r="J74">
            <v>-18.621999999999957</v>
          </cell>
          <cell r="K74">
            <v>90</v>
          </cell>
          <cell r="L74">
            <v>180</v>
          </cell>
          <cell r="N74">
            <v>0</v>
          </cell>
          <cell r="R74">
            <v>50</v>
          </cell>
          <cell r="S74">
            <v>63.055600000000005</v>
          </cell>
          <cell r="T74">
            <v>50</v>
          </cell>
          <cell r="U74">
            <v>9.0667125520968792</v>
          </cell>
          <cell r="V74">
            <v>3.1988752783257945</v>
          </cell>
          <cell r="W74">
            <v>68</v>
          </cell>
          <cell r="Y74">
            <v>45.260599999999997</v>
          </cell>
          <cell r="Z74">
            <v>26.305</v>
          </cell>
          <cell r="AA74">
            <v>59.733399999999996</v>
          </cell>
          <cell r="AB74">
            <v>103.155</v>
          </cell>
          <cell r="AC74">
            <v>0</v>
          </cell>
          <cell r="AD74" t="e">
            <v>#N/A</v>
          </cell>
        </row>
        <row r="75">
          <cell r="A75" t="str">
            <v>6761 МОЛОЧНЫЕ ГОСТ сос ц/о мгс 1*4  ОСТАНКИНО</v>
          </cell>
          <cell r="B75" t="str">
            <v>кг</v>
          </cell>
          <cell r="C75">
            <v>52.750999999999998</v>
          </cell>
          <cell r="E75">
            <v>30.48</v>
          </cell>
          <cell r="F75">
            <v>22.271000000000001</v>
          </cell>
          <cell r="G75">
            <v>1</v>
          </cell>
          <cell r="H75" t="e">
            <v>#N/A</v>
          </cell>
          <cell r="I75">
            <v>29.125</v>
          </cell>
          <cell r="J75">
            <v>1.3550000000000004</v>
          </cell>
          <cell r="K75">
            <v>0</v>
          </cell>
          <cell r="L75">
            <v>0</v>
          </cell>
          <cell r="M75">
            <v>40</v>
          </cell>
          <cell r="N75">
            <v>0</v>
          </cell>
          <cell r="S75">
            <v>6.0960000000000001</v>
          </cell>
          <cell r="U75">
            <v>10.215059055118111</v>
          </cell>
          <cell r="V75">
            <v>3.6533792650918637</v>
          </cell>
          <cell r="W75">
            <v>69</v>
          </cell>
          <cell r="Y75">
            <v>0</v>
          </cell>
          <cell r="Z75">
            <v>0</v>
          </cell>
          <cell r="AA75">
            <v>1.2512000000000001</v>
          </cell>
          <cell r="AB75">
            <v>15.827</v>
          </cell>
          <cell r="AC75" t="e">
            <v>#N/A</v>
          </cell>
          <cell r="AD75" t="e">
            <v>#N/A</v>
          </cell>
        </row>
        <row r="76">
          <cell r="A76" t="str">
            <v>6764 СЛИВОЧНЫЕ сос ц/о мгс 1*4  ОСТАНКИНО</v>
          </cell>
          <cell r="B76" t="str">
            <v>кг</v>
          </cell>
          <cell r="C76">
            <v>49.44</v>
          </cell>
          <cell r="D76">
            <v>1.0529999999999999</v>
          </cell>
          <cell r="E76">
            <v>12.590999999999999</v>
          </cell>
          <cell r="F76">
            <v>37.902000000000001</v>
          </cell>
          <cell r="G76">
            <v>1</v>
          </cell>
          <cell r="H76" t="e">
            <v>#N/A</v>
          </cell>
          <cell r="I76">
            <v>12.045</v>
          </cell>
          <cell r="J76">
            <v>0.54599999999999937</v>
          </cell>
          <cell r="K76">
            <v>0</v>
          </cell>
          <cell r="L76">
            <v>0</v>
          </cell>
          <cell r="N76">
            <v>0</v>
          </cell>
          <cell r="S76">
            <v>2.5181999999999998</v>
          </cell>
          <cell r="U76">
            <v>15.051227066952586</v>
          </cell>
          <cell r="V76">
            <v>15.051227066952586</v>
          </cell>
          <cell r="W76">
            <v>70</v>
          </cell>
          <cell r="Y76">
            <v>0</v>
          </cell>
          <cell r="Z76">
            <v>0</v>
          </cell>
          <cell r="AA76">
            <v>0.84320000000000006</v>
          </cell>
          <cell r="AB76">
            <v>8.407</v>
          </cell>
          <cell r="AC76" t="e">
            <v>#N/A</v>
          </cell>
          <cell r="AD76" t="e">
            <v>#N/A</v>
          </cell>
        </row>
        <row r="77">
          <cell r="A77" t="str">
            <v>6765 РУБЛЕНЫЕ сос ц/о мгс 0.36кг 6шт.  ОСТАНКИНО</v>
          </cell>
          <cell r="B77" t="str">
            <v>шт</v>
          </cell>
          <cell r="C77">
            <v>36</v>
          </cell>
          <cell r="D77">
            <v>90</v>
          </cell>
          <cell r="E77">
            <v>65</v>
          </cell>
          <cell r="F77">
            <v>61</v>
          </cell>
          <cell r="G77">
            <v>0.36</v>
          </cell>
          <cell r="H77" t="e">
            <v>#N/A</v>
          </cell>
          <cell r="I77">
            <v>89</v>
          </cell>
          <cell r="J77">
            <v>-24</v>
          </cell>
          <cell r="K77">
            <v>40</v>
          </cell>
          <cell r="L77">
            <v>600</v>
          </cell>
          <cell r="N77">
            <v>0</v>
          </cell>
          <cell r="S77">
            <v>13</v>
          </cell>
          <cell r="U77">
            <v>53.92307692307692</v>
          </cell>
          <cell r="V77">
            <v>4.6923076923076925</v>
          </cell>
          <cell r="W77">
            <v>71</v>
          </cell>
          <cell r="Y77">
            <v>0</v>
          </cell>
          <cell r="Z77">
            <v>0</v>
          </cell>
          <cell r="AA77">
            <v>14.4</v>
          </cell>
          <cell r="AB77">
            <v>29</v>
          </cell>
          <cell r="AC77" t="str">
            <v>костик</v>
          </cell>
          <cell r="AD77" t="e">
            <v>#N/A</v>
          </cell>
        </row>
        <row r="78">
          <cell r="A78" t="str">
            <v>6767 РУБЛЕНЫЕ сос ц/о мгс 1*4  ОСТАНКИНО</v>
          </cell>
          <cell r="B78" t="str">
            <v>кг</v>
          </cell>
          <cell r="C78">
            <v>42.899000000000001</v>
          </cell>
          <cell r="D78">
            <v>1.0489999999999999</v>
          </cell>
          <cell r="E78">
            <v>39.935000000000002</v>
          </cell>
          <cell r="F78">
            <v>2.964</v>
          </cell>
          <cell r="G78">
            <v>1</v>
          </cell>
          <cell r="H78" t="e">
            <v>#N/A</v>
          </cell>
          <cell r="I78">
            <v>39.1</v>
          </cell>
          <cell r="J78">
            <v>0.83500000000000085</v>
          </cell>
          <cell r="K78">
            <v>0</v>
          </cell>
          <cell r="L78">
            <v>0</v>
          </cell>
          <cell r="M78">
            <v>60</v>
          </cell>
          <cell r="N78">
            <v>20</v>
          </cell>
          <cell r="S78">
            <v>7.9870000000000001</v>
          </cell>
          <cell r="U78">
            <v>10.38737949167397</v>
          </cell>
          <cell r="V78">
            <v>0.37110304244397146</v>
          </cell>
          <cell r="W78">
            <v>72</v>
          </cell>
          <cell r="Y78">
            <v>0</v>
          </cell>
          <cell r="Z78">
            <v>0</v>
          </cell>
          <cell r="AA78">
            <v>3.0986000000000002</v>
          </cell>
          <cell r="AB78">
            <v>21.466999999999999</v>
          </cell>
          <cell r="AC78" t="e">
            <v>#N/A</v>
          </cell>
          <cell r="AD78" t="e">
            <v>#N/A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379</v>
          </cell>
          <cell r="D79">
            <v>248</v>
          </cell>
          <cell r="E79">
            <v>451</v>
          </cell>
          <cell r="F79">
            <v>170</v>
          </cell>
          <cell r="G79">
            <v>0.28000000000000003</v>
          </cell>
          <cell r="H79" t="e">
            <v>#N/A</v>
          </cell>
          <cell r="I79">
            <v>457</v>
          </cell>
          <cell r="J79">
            <v>-6</v>
          </cell>
          <cell r="K79">
            <v>80</v>
          </cell>
          <cell r="L79">
            <v>120</v>
          </cell>
          <cell r="N79">
            <v>120</v>
          </cell>
          <cell r="Q79">
            <v>160</v>
          </cell>
          <cell r="R79">
            <v>80</v>
          </cell>
          <cell r="S79">
            <v>90.2</v>
          </cell>
          <cell r="T79">
            <v>80</v>
          </cell>
          <cell r="U79">
            <v>8.9800443458980048</v>
          </cell>
          <cell r="V79">
            <v>1.8847006651884699</v>
          </cell>
          <cell r="W79">
            <v>73</v>
          </cell>
          <cell r="Y79">
            <v>44.8</v>
          </cell>
          <cell r="Z79">
            <v>97.2</v>
          </cell>
          <cell r="AA79">
            <v>77.8</v>
          </cell>
          <cell r="AB79">
            <v>148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C80">
            <v>216</v>
          </cell>
          <cell r="D80">
            <v>166</v>
          </cell>
          <cell r="E80">
            <v>242</v>
          </cell>
          <cell r="F80">
            <v>137</v>
          </cell>
          <cell r="G80">
            <v>0.35</v>
          </cell>
          <cell r="H80" t="e">
            <v>#N/A</v>
          </cell>
          <cell r="I80">
            <v>244</v>
          </cell>
          <cell r="J80">
            <v>-2</v>
          </cell>
          <cell r="K80">
            <v>0</v>
          </cell>
          <cell r="L80">
            <v>40</v>
          </cell>
          <cell r="N80">
            <v>160</v>
          </cell>
          <cell r="R80">
            <v>40</v>
          </cell>
          <cell r="S80">
            <v>48.4</v>
          </cell>
          <cell r="T80">
            <v>40</v>
          </cell>
          <cell r="U80">
            <v>8.615702479338843</v>
          </cell>
          <cell r="V80">
            <v>2.8305785123966944</v>
          </cell>
          <cell r="W80">
            <v>74</v>
          </cell>
          <cell r="Y80">
            <v>44.4</v>
          </cell>
          <cell r="Z80">
            <v>51.2</v>
          </cell>
          <cell r="AA80">
            <v>43.6</v>
          </cell>
          <cell r="AB80">
            <v>37</v>
          </cell>
          <cell r="AC80" t="str">
            <v>костик</v>
          </cell>
          <cell r="AD80" t="e">
            <v>#N/A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C81">
            <v>1003</v>
          </cell>
          <cell r="D81">
            <v>820</v>
          </cell>
          <cell r="E81">
            <v>1490</v>
          </cell>
          <cell r="F81">
            <v>310</v>
          </cell>
          <cell r="G81">
            <v>0.4</v>
          </cell>
          <cell r="H81" t="e">
            <v>#N/A</v>
          </cell>
          <cell r="I81">
            <v>1648</v>
          </cell>
          <cell r="J81">
            <v>-158</v>
          </cell>
          <cell r="K81">
            <v>400</v>
          </cell>
          <cell r="L81">
            <v>800</v>
          </cell>
          <cell r="N81">
            <v>800</v>
          </cell>
          <cell r="R81">
            <v>80</v>
          </cell>
          <cell r="S81">
            <v>298</v>
          </cell>
          <cell r="T81">
            <v>280</v>
          </cell>
          <cell r="U81">
            <v>8.9597315436241605</v>
          </cell>
          <cell r="V81">
            <v>1.0402684563758389</v>
          </cell>
          <cell r="W81">
            <v>75</v>
          </cell>
          <cell r="Y81">
            <v>277.39999999999998</v>
          </cell>
          <cell r="Z81">
            <v>305.39999999999998</v>
          </cell>
          <cell r="AA81">
            <v>286.2</v>
          </cell>
          <cell r="AB81">
            <v>222</v>
          </cell>
          <cell r="AC81">
            <v>0</v>
          </cell>
          <cell r="AD81" t="e">
            <v>#N/A</v>
          </cell>
        </row>
        <row r="82">
          <cell r="A82" t="str">
            <v>6785 ВЕНСКАЯ САЛЯМИ п/к в/у 0.33кг 8шт.  ОСТАНКИНО</v>
          </cell>
          <cell r="B82" t="str">
            <v>шт</v>
          </cell>
          <cell r="C82">
            <v>303</v>
          </cell>
          <cell r="D82">
            <v>169</v>
          </cell>
          <cell r="E82">
            <v>344</v>
          </cell>
          <cell r="F82">
            <v>120</v>
          </cell>
          <cell r="G82">
            <v>0.33</v>
          </cell>
          <cell r="H82" t="e">
            <v>#N/A</v>
          </cell>
          <cell r="I82">
            <v>352</v>
          </cell>
          <cell r="J82">
            <v>-8</v>
          </cell>
          <cell r="K82">
            <v>0</v>
          </cell>
          <cell r="L82">
            <v>120</v>
          </cell>
          <cell r="N82">
            <v>200</v>
          </cell>
          <cell r="Q82">
            <v>40</v>
          </cell>
          <cell r="R82">
            <v>80</v>
          </cell>
          <cell r="S82">
            <v>68.8</v>
          </cell>
          <cell r="T82">
            <v>40</v>
          </cell>
          <cell r="U82">
            <v>8.720930232558139</v>
          </cell>
          <cell r="V82">
            <v>1.7441860465116279</v>
          </cell>
          <cell r="W82">
            <v>76</v>
          </cell>
          <cell r="Y82">
            <v>30</v>
          </cell>
          <cell r="Z82">
            <v>71.2</v>
          </cell>
          <cell r="AA82">
            <v>52.6</v>
          </cell>
          <cell r="AB82">
            <v>69</v>
          </cell>
          <cell r="AC82" t="str">
            <v>костик</v>
          </cell>
          <cell r="AD82" t="e">
            <v>#N/A</v>
          </cell>
        </row>
        <row r="83">
          <cell r="A83" t="str">
            <v>6787 СЕРВЕЛАТ КРЕМЛЕВСКИЙ в/к в/у 0,33кг 8шт.  ОСТАНКИНО</v>
          </cell>
          <cell r="B83" t="str">
            <v>шт</v>
          </cell>
          <cell r="C83">
            <v>498</v>
          </cell>
          <cell r="D83">
            <v>11</v>
          </cell>
          <cell r="E83">
            <v>311</v>
          </cell>
          <cell r="F83">
            <v>190</v>
          </cell>
          <cell r="G83">
            <v>0.33</v>
          </cell>
          <cell r="H83" t="e">
            <v>#N/A</v>
          </cell>
          <cell r="I83">
            <v>319</v>
          </cell>
          <cell r="J83">
            <v>-8</v>
          </cell>
          <cell r="K83">
            <v>0</v>
          </cell>
          <cell r="L83">
            <v>0</v>
          </cell>
          <cell r="N83">
            <v>200</v>
          </cell>
          <cell r="Q83">
            <v>40</v>
          </cell>
          <cell r="R83">
            <v>80</v>
          </cell>
          <cell r="S83">
            <v>62.2</v>
          </cell>
          <cell r="T83">
            <v>40</v>
          </cell>
          <cell r="U83">
            <v>8.8424437299035361</v>
          </cell>
          <cell r="V83">
            <v>3.0546623794212215</v>
          </cell>
          <cell r="W83">
            <v>77</v>
          </cell>
          <cell r="Y83">
            <v>31.6</v>
          </cell>
          <cell r="Z83">
            <v>62.4</v>
          </cell>
          <cell r="AA83">
            <v>26.8</v>
          </cell>
          <cell r="AB83">
            <v>65</v>
          </cell>
          <cell r="AC83" t="str">
            <v>костик</v>
          </cell>
          <cell r="AD83" t="e">
            <v>#N/A</v>
          </cell>
        </row>
        <row r="84">
          <cell r="A84" t="str">
            <v>6791 СЕРВЕЛАТ ПРЕМИУМ в/к в/у 0,33кг 8шт.  ОСТАНКИНО</v>
          </cell>
          <cell r="B84" t="str">
            <v>шт</v>
          </cell>
          <cell r="C84">
            <v>72</v>
          </cell>
          <cell r="E84">
            <v>39</v>
          </cell>
          <cell r="F84">
            <v>33</v>
          </cell>
          <cell r="G84">
            <v>0</v>
          </cell>
          <cell r="H84" t="e">
            <v>#N/A</v>
          </cell>
          <cell r="I84">
            <v>39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S84">
            <v>7.8</v>
          </cell>
          <cell r="U84">
            <v>4.2307692307692308</v>
          </cell>
          <cell r="V84">
            <v>4.2307692307692308</v>
          </cell>
          <cell r="W84">
            <v>78</v>
          </cell>
          <cell r="Y84">
            <v>0</v>
          </cell>
          <cell r="Z84">
            <v>1</v>
          </cell>
          <cell r="AA84">
            <v>3.8</v>
          </cell>
          <cell r="AB84">
            <v>30</v>
          </cell>
          <cell r="AC84" t="str">
            <v>костик</v>
          </cell>
          <cell r="AD84" t="e">
            <v>#N/A</v>
          </cell>
        </row>
        <row r="85">
          <cell r="A85" t="str">
            <v>6793 БАЛЫКОВАЯ в/к в/у 0,33кг 8шт.  ОСТАНКИНО</v>
          </cell>
          <cell r="B85" t="str">
            <v>шт</v>
          </cell>
          <cell r="C85">
            <v>246</v>
          </cell>
          <cell r="D85">
            <v>11</v>
          </cell>
          <cell r="E85">
            <v>245</v>
          </cell>
          <cell r="F85">
            <v>2</v>
          </cell>
          <cell r="G85">
            <v>0</v>
          </cell>
          <cell r="H85" t="e">
            <v>#N/A</v>
          </cell>
          <cell r="I85">
            <v>353</v>
          </cell>
          <cell r="J85">
            <v>-108</v>
          </cell>
          <cell r="K85">
            <v>0</v>
          </cell>
          <cell r="L85">
            <v>0</v>
          </cell>
          <cell r="N85">
            <v>0</v>
          </cell>
          <cell r="S85">
            <v>49</v>
          </cell>
          <cell r="U85">
            <v>4.0816326530612242E-2</v>
          </cell>
          <cell r="V85">
            <v>4.0816326530612242E-2</v>
          </cell>
          <cell r="W85">
            <v>79</v>
          </cell>
          <cell r="Y85">
            <v>31.8</v>
          </cell>
          <cell r="Z85">
            <v>41.6</v>
          </cell>
          <cell r="AA85">
            <v>57.6</v>
          </cell>
          <cell r="AB85">
            <v>3</v>
          </cell>
          <cell r="AC85" t="str">
            <v>костик</v>
          </cell>
          <cell r="AD85" t="e">
            <v>#N/A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153</v>
          </cell>
          <cell r="D86">
            <v>1</v>
          </cell>
          <cell r="E86">
            <v>68</v>
          </cell>
          <cell r="F86">
            <v>84</v>
          </cell>
          <cell r="G86">
            <v>0.33</v>
          </cell>
          <cell r="H86" t="e">
            <v>#N/A</v>
          </cell>
          <cell r="I86">
            <v>69</v>
          </cell>
          <cell r="J86">
            <v>-1</v>
          </cell>
          <cell r="K86">
            <v>0</v>
          </cell>
          <cell r="L86">
            <v>0</v>
          </cell>
          <cell r="N86">
            <v>0</v>
          </cell>
          <cell r="R86">
            <v>40</v>
          </cell>
          <cell r="S86">
            <v>13.6</v>
          </cell>
          <cell r="U86">
            <v>9.117647058823529</v>
          </cell>
          <cell r="V86">
            <v>6.1764705882352944</v>
          </cell>
          <cell r="W86">
            <v>80</v>
          </cell>
          <cell r="Y86">
            <v>19.2</v>
          </cell>
          <cell r="Z86">
            <v>14.4</v>
          </cell>
          <cell r="AA86">
            <v>8.6</v>
          </cell>
          <cell r="AB86">
            <v>12</v>
          </cell>
          <cell r="AC86" t="str">
            <v>костик</v>
          </cell>
          <cell r="AD86" t="e">
            <v>#N/A</v>
          </cell>
        </row>
        <row r="87">
          <cell r="A87" t="str">
            <v>6797 С ИНДЕЙКОЙ Папа может вар п/о 0,4кг 8шт.  ОСТАНКИНО</v>
          </cell>
          <cell r="B87" t="str">
            <v>шт</v>
          </cell>
          <cell r="C87">
            <v>109</v>
          </cell>
          <cell r="D87">
            <v>41</v>
          </cell>
          <cell r="E87">
            <v>109</v>
          </cell>
          <cell r="F87">
            <v>40</v>
          </cell>
          <cell r="G87">
            <v>0.4</v>
          </cell>
          <cell r="H87" t="e">
            <v>#N/A</v>
          </cell>
          <cell r="I87">
            <v>117</v>
          </cell>
          <cell r="J87">
            <v>-8</v>
          </cell>
          <cell r="K87">
            <v>0</v>
          </cell>
          <cell r="L87">
            <v>40</v>
          </cell>
          <cell r="N87">
            <v>120</v>
          </cell>
          <cell r="S87">
            <v>21.8</v>
          </cell>
          <cell r="U87">
            <v>9.1743119266055047</v>
          </cell>
          <cell r="V87">
            <v>1.8348623853211008</v>
          </cell>
          <cell r="W87">
            <v>81</v>
          </cell>
          <cell r="Y87">
            <v>4.5999999999999996</v>
          </cell>
          <cell r="Z87">
            <v>21.4</v>
          </cell>
          <cell r="AA87">
            <v>16.399999999999999</v>
          </cell>
          <cell r="AB87">
            <v>1</v>
          </cell>
          <cell r="AC87" t="str">
            <v>увел</v>
          </cell>
          <cell r="AD87" t="e">
            <v>#N/A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263</v>
          </cell>
          <cell r="D88">
            <v>7</v>
          </cell>
          <cell r="E88">
            <v>179</v>
          </cell>
          <cell r="F88">
            <v>85</v>
          </cell>
          <cell r="G88">
            <v>0.33</v>
          </cell>
          <cell r="H88" t="e">
            <v>#N/A</v>
          </cell>
          <cell r="I88">
            <v>185</v>
          </cell>
          <cell r="J88">
            <v>-6</v>
          </cell>
          <cell r="K88">
            <v>0</v>
          </cell>
          <cell r="L88">
            <v>0</v>
          </cell>
          <cell r="N88">
            <v>120</v>
          </cell>
          <cell r="Q88">
            <v>40</v>
          </cell>
          <cell r="R88">
            <v>40</v>
          </cell>
          <cell r="S88">
            <v>35.799999999999997</v>
          </cell>
          <cell r="T88">
            <v>40</v>
          </cell>
          <cell r="U88">
            <v>9.078212290502794</v>
          </cell>
          <cell r="V88">
            <v>2.3743016759776538</v>
          </cell>
          <cell r="W88">
            <v>82</v>
          </cell>
          <cell r="Y88">
            <v>30.4</v>
          </cell>
          <cell r="Z88">
            <v>12.4</v>
          </cell>
          <cell r="AA88">
            <v>17.600000000000001</v>
          </cell>
          <cell r="AB88">
            <v>43</v>
          </cell>
          <cell r="AC88" t="str">
            <v>костик</v>
          </cell>
          <cell r="AD88" t="e">
            <v>#N/A</v>
          </cell>
        </row>
        <row r="89">
          <cell r="A89" t="str">
            <v>6822 ИЗ ОТБОРНОГО МЯСА ПМ сос п/о мгс 0,36кг  ОСТАНКИНО</v>
          </cell>
          <cell r="B89" t="str">
            <v>шт</v>
          </cell>
          <cell r="C89">
            <v>177</v>
          </cell>
          <cell r="D89">
            <v>4</v>
          </cell>
          <cell r="E89">
            <v>121</v>
          </cell>
          <cell r="F89">
            <v>56</v>
          </cell>
          <cell r="G89">
            <v>0.36</v>
          </cell>
          <cell r="H89" t="e">
            <v>#N/A</v>
          </cell>
          <cell r="I89">
            <v>125</v>
          </cell>
          <cell r="J89">
            <v>-4</v>
          </cell>
          <cell r="K89">
            <v>0</v>
          </cell>
          <cell r="L89">
            <v>40</v>
          </cell>
          <cell r="N89">
            <v>40</v>
          </cell>
          <cell r="Q89">
            <v>40</v>
          </cell>
          <cell r="R89">
            <v>40</v>
          </cell>
          <cell r="S89">
            <v>24.2</v>
          </cell>
          <cell r="U89">
            <v>8.9256198347107443</v>
          </cell>
          <cell r="V89">
            <v>2.3140495867768598</v>
          </cell>
          <cell r="W89">
            <v>83</v>
          </cell>
          <cell r="Y89">
            <v>42</v>
          </cell>
          <cell r="Z89">
            <v>25.2</v>
          </cell>
          <cell r="AA89">
            <v>19.600000000000001</v>
          </cell>
          <cell r="AB89">
            <v>28</v>
          </cell>
          <cell r="AC89" t="str">
            <v>?</v>
          </cell>
          <cell r="AD89" t="str">
            <v>костик</v>
          </cell>
        </row>
        <row r="90">
          <cell r="A90" t="str">
            <v>6829 МОЛОЧНЫЕ КЛАССИЧЕСКИЕ сос п/о мгс 2*4_С  ОСТАНКИНО</v>
          </cell>
          <cell r="B90" t="str">
            <v>кг</v>
          </cell>
          <cell r="C90">
            <v>575.32899999999995</v>
          </cell>
          <cell r="D90">
            <v>393.55200000000002</v>
          </cell>
          <cell r="E90">
            <v>591.01400000000001</v>
          </cell>
          <cell r="F90">
            <v>370.19799999999998</v>
          </cell>
          <cell r="G90">
            <v>0</v>
          </cell>
          <cell r="H90" t="e">
            <v>#N/A</v>
          </cell>
          <cell r="I90">
            <v>565.79999999999995</v>
          </cell>
          <cell r="J90">
            <v>25.214000000000055</v>
          </cell>
          <cell r="K90">
            <v>0</v>
          </cell>
          <cell r="L90">
            <v>0</v>
          </cell>
          <cell r="N90">
            <v>0</v>
          </cell>
          <cell r="S90">
            <v>118.2028</v>
          </cell>
          <cell r="U90">
            <v>3.1318885847035771</v>
          </cell>
          <cell r="V90">
            <v>3.1318885847035771</v>
          </cell>
          <cell r="W90">
            <v>84</v>
          </cell>
          <cell r="Y90">
            <v>0</v>
          </cell>
          <cell r="Z90">
            <v>0</v>
          </cell>
          <cell r="AA90">
            <v>0</v>
          </cell>
          <cell r="AB90">
            <v>122.416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74.382000000000005</v>
          </cell>
          <cell r="E91">
            <v>21.763999999999999</v>
          </cell>
          <cell r="G91">
            <v>0</v>
          </cell>
          <cell r="H91" t="e">
            <v>#N/A</v>
          </cell>
          <cell r="I91">
            <v>26</v>
          </cell>
          <cell r="J91">
            <v>-4.2360000000000007</v>
          </cell>
          <cell r="K91">
            <v>0</v>
          </cell>
          <cell r="L91">
            <v>0</v>
          </cell>
          <cell r="N91">
            <v>0</v>
          </cell>
          <cell r="S91">
            <v>4.3528000000000002</v>
          </cell>
          <cell r="U91">
            <v>0</v>
          </cell>
          <cell r="V91">
            <v>0</v>
          </cell>
          <cell r="W91">
            <v>85</v>
          </cell>
          <cell r="Y91">
            <v>4.3334000000000001</v>
          </cell>
          <cell r="Z91">
            <v>3.9554</v>
          </cell>
          <cell r="AA91">
            <v>4.343</v>
          </cell>
          <cell r="AB91">
            <v>0</v>
          </cell>
          <cell r="AC91">
            <v>0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183</v>
          </cell>
          <cell r="E92">
            <v>25</v>
          </cell>
          <cell r="G92">
            <v>0</v>
          </cell>
          <cell r="H92" t="e">
            <v>#N/A</v>
          </cell>
          <cell r="I92">
            <v>42</v>
          </cell>
          <cell r="J92">
            <v>-17</v>
          </cell>
          <cell r="K92">
            <v>0</v>
          </cell>
          <cell r="L92">
            <v>0</v>
          </cell>
          <cell r="N92">
            <v>0</v>
          </cell>
          <cell r="S92">
            <v>5</v>
          </cell>
          <cell r="U92">
            <v>0</v>
          </cell>
          <cell r="V92">
            <v>0</v>
          </cell>
          <cell r="W92">
            <v>86</v>
          </cell>
          <cell r="Y92">
            <v>4.5999999999999996</v>
          </cell>
          <cell r="Z92">
            <v>4</v>
          </cell>
          <cell r="AA92">
            <v>5.2</v>
          </cell>
          <cell r="AB92">
            <v>0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692</v>
          </cell>
          <cell r="D93">
            <v>1519</v>
          </cell>
          <cell r="E93">
            <v>1203</v>
          </cell>
          <cell r="F93">
            <v>992</v>
          </cell>
          <cell r="G93">
            <v>0</v>
          </cell>
          <cell r="H93">
            <v>0</v>
          </cell>
          <cell r="I93">
            <v>1219</v>
          </cell>
          <cell r="J93">
            <v>-16</v>
          </cell>
          <cell r="K93">
            <v>0</v>
          </cell>
          <cell r="L93">
            <v>0</v>
          </cell>
          <cell r="N93">
            <v>0</v>
          </cell>
          <cell r="S93">
            <v>240.6</v>
          </cell>
          <cell r="U93">
            <v>4.1230257689110559</v>
          </cell>
          <cell r="V93">
            <v>4.1230257689110559</v>
          </cell>
          <cell r="W93">
            <v>87</v>
          </cell>
          <cell r="Y93">
            <v>216.8</v>
          </cell>
          <cell r="Z93">
            <v>180.4</v>
          </cell>
          <cell r="AA93">
            <v>181</v>
          </cell>
          <cell r="AB93">
            <v>220</v>
          </cell>
          <cell r="AC93">
            <v>0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292.56400000000002</v>
          </cell>
          <cell r="D94">
            <v>401.03100000000001</v>
          </cell>
          <cell r="E94">
            <v>466.339</v>
          </cell>
          <cell r="F94">
            <v>226.22499999999999</v>
          </cell>
          <cell r="G94">
            <v>0</v>
          </cell>
          <cell r="H94">
            <v>0</v>
          </cell>
          <cell r="I94">
            <v>456</v>
          </cell>
          <cell r="J94">
            <v>10.338999999999999</v>
          </cell>
          <cell r="K94">
            <v>0</v>
          </cell>
          <cell r="L94">
            <v>0</v>
          </cell>
          <cell r="N94">
            <v>0</v>
          </cell>
          <cell r="S94">
            <v>93.267799999999994</v>
          </cell>
          <cell r="U94">
            <v>2.4255423629591348</v>
          </cell>
          <cell r="V94">
            <v>2.4255423629591348</v>
          </cell>
          <cell r="W94">
            <v>88</v>
          </cell>
          <cell r="Y94">
            <v>72.144199999999998</v>
          </cell>
          <cell r="Z94">
            <v>71.706800000000001</v>
          </cell>
          <cell r="AA94">
            <v>100.7274</v>
          </cell>
          <cell r="AB94">
            <v>93.454999999999998</v>
          </cell>
          <cell r="AC94">
            <v>0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05.06.2024 - 11.06.2024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664.77099999999996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796.89200000000005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1720.817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217.91399999999999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</v>
          </cell>
          <cell r="F14">
            <v>1874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659</v>
          </cell>
          <cell r="F16">
            <v>3530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1329</v>
          </cell>
          <cell r="F17">
            <v>6100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317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111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5</v>
          </cell>
          <cell r="F20">
            <v>244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137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349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342</v>
          </cell>
        </row>
        <row r="24">
          <cell r="A24" t="str">
            <v xml:space="preserve"> 068  Колбаса Особая ТМ Особый рецепт, 0,5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1355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309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F27">
            <v>3</v>
          </cell>
        </row>
        <row r="28">
          <cell r="A28" t="str">
            <v xml:space="preserve"> 094  Сосиски Баварские,  0.35кг, ТМ Колбасный стандарт 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</v>
          </cell>
          <cell r="F29">
            <v>730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657</v>
          </cell>
          <cell r="F30">
            <v>1026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43</v>
          </cell>
          <cell r="F31">
            <v>553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5</v>
          </cell>
          <cell r="F32">
            <v>1152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</v>
          </cell>
          <cell r="F33">
            <v>638.82600000000002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5</v>
          </cell>
          <cell r="F34">
            <v>7049.8069999999998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393.52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4</v>
          </cell>
          <cell r="F36">
            <v>748.00099999999998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339.43400000000003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2.6</v>
          </cell>
          <cell r="F38">
            <v>345.86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20.353000000000002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</v>
          </cell>
          <cell r="F40">
            <v>693.66099999999994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</v>
          </cell>
          <cell r="F41">
            <v>6242.27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F42">
            <v>44.2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1.6</v>
          </cell>
          <cell r="F43">
            <v>371.916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297.24599999999998</v>
          </cell>
        </row>
        <row r="45">
          <cell r="A45" t="str">
            <v xml:space="preserve"> 240  Колбаса Салями охотничья, ВЕС. ПОКОМ</v>
          </cell>
          <cell r="F45">
            <v>24.658000000000001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801.89400000000001</v>
          </cell>
        </row>
        <row r="47">
          <cell r="A47" t="str">
            <v xml:space="preserve"> 247  Сардельки Нежные, ВЕС.  ПОКОМ</v>
          </cell>
          <cell r="F47">
            <v>179.672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252.83500000000001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1637.752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142.405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185.726</v>
          </cell>
        </row>
        <row r="52">
          <cell r="A52" t="str">
            <v xml:space="preserve"> 263  Шпикачки Стародворские, ВЕС.  ПОКОМ</v>
          </cell>
          <cell r="F52">
            <v>177.80699999999999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429.21899999999999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380.44900000000001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288.29500000000002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6</v>
          </cell>
          <cell r="F56">
            <v>1948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391</v>
          </cell>
          <cell r="F57">
            <v>4460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3087</v>
          </cell>
          <cell r="F58">
            <v>8985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1</v>
          </cell>
        </row>
        <row r="60">
          <cell r="A60" t="str">
            <v xml:space="preserve"> 283  Сосиски Сочинки, ВЕС, ТМ Стародворье ПОКОМ</v>
          </cell>
          <cell r="D60">
            <v>14.3</v>
          </cell>
          <cell r="F60">
            <v>741.95399999999995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9</v>
          </cell>
          <cell r="F61">
            <v>663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1512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249.74700000000001</v>
          </cell>
        </row>
        <row r="65">
          <cell r="A65" t="str">
            <v xml:space="preserve"> 298  Колбаса Сливушка ТМ Вязанка, 0,375кг,  ПОКОМ</v>
          </cell>
          <cell r="F65">
            <v>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</v>
          </cell>
          <cell r="F66">
            <v>3141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16</v>
          </cell>
          <cell r="F67">
            <v>4597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90.698999999999998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0.7</v>
          </cell>
          <cell r="F70">
            <v>167.745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5</v>
          </cell>
          <cell r="F71">
            <v>1727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7</v>
          </cell>
          <cell r="F72">
            <v>2278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17</v>
          </cell>
          <cell r="F73">
            <v>1336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1.3</v>
          </cell>
          <cell r="F74">
            <v>565.55700000000002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1.375</v>
          </cell>
          <cell r="F75">
            <v>1413.5740000000001</v>
          </cell>
        </row>
        <row r="76">
          <cell r="A76" t="str">
            <v xml:space="preserve"> 316  Колбаса Нежная ТМ Зареченские ВЕС  ПОКОМ</v>
          </cell>
          <cell r="F76">
            <v>104.264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2902.4690000000001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940</v>
          </cell>
          <cell r="F78">
            <v>5357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622</v>
          </cell>
          <cell r="F79">
            <v>4159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10</v>
          </cell>
          <cell r="F80">
            <v>1999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</v>
          </cell>
          <cell r="F81">
            <v>579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</v>
          </cell>
          <cell r="F82">
            <v>493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F83">
            <v>1300.3630000000001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12</v>
          </cell>
        </row>
        <row r="85">
          <cell r="A85" t="str">
            <v xml:space="preserve"> 335  Колбаса Сливушка ТМ Вязанка. ВЕС.  ПОКОМ </v>
          </cell>
          <cell r="F85">
            <v>260.83300000000003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983</v>
          </cell>
          <cell r="F86">
            <v>4189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2854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666.88099999999997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0.8</v>
          </cell>
          <cell r="F89">
            <v>414.14800000000002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6.1</v>
          </cell>
          <cell r="F90">
            <v>858.86900000000003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1.6</v>
          </cell>
          <cell r="F91">
            <v>533.14700000000005</v>
          </cell>
        </row>
        <row r="92">
          <cell r="A92" t="str">
            <v xml:space="preserve"> 350  Сосиски Сочные без свинины ТМ Особый рецепт 0,4 кг. ПОКОМ</v>
          </cell>
          <cell r="F92">
            <v>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125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198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</v>
          </cell>
          <cell r="F95">
            <v>369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315.38799999999998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1</v>
          </cell>
          <cell r="F97">
            <v>556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</v>
          </cell>
          <cell r="F98">
            <v>616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2</v>
          </cell>
          <cell r="F99">
            <v>2111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12</v>
          </cell>
          <cell r="F100">
            <v>678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14</v>
          </cell>
          <cell r="F101">
            <v>797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8</v>
          </cell>
          <cell r="F102">
            <v>467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3</v>
          </cell>
          <cell r="F103">
            <v>349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2677</v>
          </cell>
          <cell r="F104">
            <v>7530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3407</v>
          </cell>
          <cell r="F105">
            <v>12014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21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53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8</v>
          </cell>
          <cell r="F108">
            <v>419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2</v>
          </cell>
          <cell r="F109">
            <v>301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8</v>
          </cell>
          <cell r="F110">
            <v>517</v>
          </cell>
        </row>
        <row r="111">
          <cell r="A111" t="str">
            <v xml:space="preserve"> 421  Сосиски Царедворские 0,33 кг ТМ Стародворье  ПОКОМ</v>
          </cell>
          <cell r="F111">
            <v>646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2</v>
          </cell>
          <cell r="F112">
            <v>245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420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379.404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F115">
            <v>538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7</v>
          </cell>
          <cell r="F116">
            <v>903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555.10299999999995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1</v>
          </cell>
          <cell r="F118">
            <v>152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F119">
            <v>390.30099999999999</v>
          </cell>
        </row>
        <row r="120">
          <cell r="A120" t="str">
            <v xml:space="preserve"> 438  Колбаса Филедворская 0,4 кг. ТМ Стародворье  ПОКОМ</v>
          </cell>
          <cell r="D120">
            <v>5</v>
          </cell>
          <cell r="F120">
            <v>251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F121">
            <v>450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D122">
            <v>1</v>
          </cell>
          <cell r="F122">
            <v>467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F123">
            <v>504</v>
          </cell>
        </row>
        <row r="124">
          <cell r="A124" t="str">
            <v xml:space="preserve"> 448  Сосиски Сливушки по-венски ТМ Вязанка. 0,3 кг ПОКОМ</v>
          </cell>
          <cell r="D124">
            <v>1</v>
          </cell>
          <cell r="F124">
            <v>149</v>
          </cell>
        </row>
        <row r="125">
          <cell r="A125" t="str">
            <v xml:space="preserve"> 449  Колбаса Дугушка Стародворская ВЕС ТС Дугушка ПОКОМ</v>
          </cell>
          <cell r="F125">
            <v>62.701000000000001</v>
          </cell>
        </row>
        <row r="126">
          <cell r="A126" t="str">
            <v xml:space="preserve"> 452  Колбаса Со шпиком ВЕС большой батон ТМ Особый рецепт  ПОКОМ</v>
          </cell>
          <cell r="D126">
            <v>5.0999999999999996</v>
          </cell>
          <cell r="F126">
            <v>5545.335</v>
          </cell>
        </row>
        <row r="127">
          <cell r="A127" t="str">
            <v xml:space="preserve"> 453  Колбаса Докторская Филейная ВЕС большой батон ТМ Особый рецепт  ПОКОМ</v>
          </cell>
          <cell r="D127">
            <v>15</v>
          </cell>
          <cell r="F127">
            <v>11209.074000000001</v>
          </cell>
        </row>
        <row r="128">
          <cell r="A128" t="str">
            <v>3215 ВЕТЧ.МЯСНАЯ Папа может п/о 0.4кг 8шт.    ОСТАНКИНО</v>
          </cell>
          <cell r="D128">
            <v>390</v>
          </cell>
          <cell r="F128">
            <v>390</v>
          </cell>
        </row>
        <row r="129">
          <cell r="A129" t="str">
            <v>3297 СЫТНЫЕ Папа может сар б/о мгс 1*3 СНГ  ОСТАНКИНО</v>
          </cell>
          <cell r="D129">
            <v>196.1</v>
          </cell>
          <cell r="F129">
            <v>196.1</v>
          </cell>
        </row>
        <row r="130">
          <cell r="A130" t="str">
            <v>3812 СОЧНЫЕ сос п/о мгс 2*2  ОСТАНКИНО</v>
          </cell>
          <cell r="D130">
            <v>1671.3</v>
          </cell>
          <cell r="F130">
            <v>1671.3</v>
          </cell>
        </row>
        <row r="131">
          <cell r="A131" t="str">
            <v>4063 МЯСНАЯ Папа может вар п/о_Л   ОСТАНКИНО</v>
          </cell>
          <cell r="D131">
            <v>2144.1999999999998</v>
          </cell>
          <cell r="F131">
            <v>2144.1999999999998</v>
          </cell>
        </row>
        <row r="132">
          <cell r="A132" t="str">
            <v>4117 ЭКСТРА Папа может с/к в/у_Л   ОСТАНКИНО</v>
          </cell>
          <cell r="D132">
            <v>72.7</v>
          </cell>
          <cell r="F132">
            <v>72.7</v>
          </cell>
        </row>
        <row r="133">
          <cell r="A133" t="str">
            <v>4378 Колбаса с/к Посольская 1кг (код покуп. 26569) Останкино</v>
          </cell>
          <cell r="D133">
            <v>24.2</v>
          </cell>
          <cell r="F133">
            <v>24.2</v>
          </cell>
        </row>
        <row r="134">
          <cell r="A134" t="str">
            <v>4378 ПОСОЛЬСКАЯ с/к в/у  ОСТАНКИНО</v>
          </cell>
          <cell r="D134">
            <v>1.5</v>
          </cell>
          <cell r="F134">
            <v>1.5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126.8</v>
          </cell>
          <cell r="F135">
            <v>126.8</v>
          </cell>
        </row>
        <row r="136">
          <cell r="A136" t="str">
            <v>4574 Мясная со шпиком Папа может вар п/о ОСТАНКИНО</v>
          </cell>
          <cell r="D136">
            <v>1.4</v>
          </cell>
          <cell r="F136">
            <v>1.4</v>
          </cell>
        </row>
        <row r="137">
          <cell r="A137" t="str">
            <v>4813 ФИЛЕЙНАЯ Папа может вар п/о_Л   ОСТАНКИНО</v>
          </cell>
          <cell r="D137">
            <v>586.75</v>
          </cell>
          <cell r="F137">
            <v>586.75</v>
          </cell>
        </row>
        <row r="138">
          <cell r="A138" t="str">
            <v>4993 САЛЯМИ ИТАЛЬЯНСКАЯ с/к в/у 1/250*8_120c ОСТАНКИНО</v>
          </cell>
          <cell r="D138">
            <v>578</v>
          </cell>
          <cell r="F138">
            <v>578</v>
          </cell>
        </row>
        <row r="139">
          <cell r="A139" t="str">
            <v>5246 ДОКТОРСКАЯ ПРЕМИУМ вар б/о мгс_30с ОСТАНКИНО</v>
          </cell>
          <cell r="D139">
            <v>70.400000000000006</v>
          </cell>
          <cell r="F139">
            <v>70.400000000000006</v>
          </cell>
        </row>
        <row r="140">
          <cell r="A140" t="str">
            <v>5336 ОСОБАЯ вар п/о  ОСТАНКИНО</v>
          </cell>
          <cell r="D140">
            <v>401.2</v>
          </cell>
          <cell r="F140">
            <v>401.2</v>
          </cell>
        </row>
        <row r="141">
          <cell r="A141" t="str">
            <v>5337 ОСОБАЯ СО ШПИКОМ вар п/о  ОСТАНКИНО</v>
          </cell>
          <cell r="D141">
            <v>76.400000000000006</v>
          </cell>
          <cell r="F141">
            <v>76.400000000000006</v>
          </cell>
        </row>
        <row r="142">
          <cell r="A142" t="str">
            <v>5341 СЕРВЕЛАТ ОХОТНИЧИЙ в/к в/у  ОСТАНКИНО</v>
          </cell>
          <cell r="D142">
            <v>405.2</v>
          </cell>
          <cell r="F142">
            <v>405.2</v>
          </cell>
        </row>
        <row r="143">
          <cell r="A143" t="str">
            <v>5483 ЭКСТРА Папа может с/к в/у 1/250 8шт.   ОСТАНКИНО</v>
          </cell>
          <cell r="D143">
            <v>1031</v>
          </cell>
          <cell r="F143">
            <v>1031</v>
          </cell>
        </row>
        <row r="144">
          <cell r="A144" t="str">
            <v>5544 Сервелат Финский в/к в/у_45с НОВАЯ ОСТАНКИНО</v>
          </cell>
          <cell r="D144">
            <v>1059.8</v>
          </cell>
          <cell r="F144">
            <v>1059.8</v>
          </cell>
        </row>
        <row r="145">
          <cell r="A145" t="str">
            <v>5682 САЛЯМИ МЕЛКОЗЕРНЕНАЯ с/к в/у 1/120_60с   ОСТАНКИНО</v>
          </cell>
          <cell r="D145">
            <v>2794</v>
          </cell>
          <cell r="F145">
            <v>2794</v>
          </cell>
        </row>
        <row r="146">
          <cell r="A146" t="str">
            <v>5706 АРОМАТНАЯ Папа может с/к в/у 1/250 8шт.  ОСТАНКИНО</v>
          </cell>
          <cell r="D146">
            <v>1116</v>
          </cell>
          <cell r="F146">
            <v>1116</v>
          </cell>
        </row>
        <row r="147">
          <cell r="A147" t="str">
            <v>5708 ПОСОЛЬСКАЯ Папа может с/к в/у ОСТАНКИНО</v>
          </cell>
          <cell r="D147">
            <v>34.700000000000003</v>
          </cell>
          <cell r="F147">
            <v>34.700000000000003</v>
          </cell>
        </row>
        <row r="148">
          <cell r="A148" t="str">
            <v>5820 СЛИВОЧНЫЕ Папа может сос п/о мгс 2*2_45с   ОСТАНКИНО</v>
          </cell>
          <cell r="D148">
            <v>194</v>
          </cell>
          <cell r="F148">
            <v>194</v>
          </cell>
        </row>
        <row r="149">
          <cell r="A149" t="str">
            <v>5851 ЭКСТРА Папа может вар п/о   ОСТАНКИНО</v>
          </cell>
          <cell r="D149">
            <v>435.45</v>
          </cell>
          <cell r="F149">
            <v>435.45</v>
          </cell>
        </row>
        <row r="150">
          <cell r="A150" t="str">
            <v>5931 ОХОТНИЧЬЯ Папа может с/к в/у 1/220 8шт.   ОСТАНКИНО</v>
          </cell>
          <cell r="D150">
            <v>1162</v>
          </cell>
          <cell r="F150">
            <v>1162</v>
          </cell>
        </row>
        <row r="151">
          <cell r="A151" t="str">
            <v>5976 МОЛОЧНЫЕ ТРАДИЦ. сос п/о в/у 1/350_45с  ОСТАНКИНО</v>
          </cell>
          <cell r="D151">
            <v>2600</v>
          </cell>
          <cell r="F151">
            <v>2602</v>
          </cell>
        </row>
        <row r="152">
          <cell r="A152" t="str">
            <v>5981 МОЛОЧНЫЕ ТРАДИЦ. сос п/о мгс 1*6_45с   ОСТАНКИНО</v>
          </cell>
          <cell r="D152">
            <v>236.7</v>
          </cell>
          <cell r="F152">
            <v>236.7</v>
          </cell>
        </row>
        <row r="153">
          <cell r="A153" t="str">
            <v>5982 МОЛОЧНЫЕ ТРАДИЦ. сос п/о мгс 0,6кг_СНГ  ОСТАНКИНО</v>
          </cell>
          <cell r="D153">
            <v>422</v>
          </cell>
          <cell r="F153">
            <v>422</v>
          </cell>
        </row>
        <row r="154">
          <cell r="A154" t="str">
            <v>5992 ВРЕМЯ ОКРОШКИ Папа может вар п/о 0.4кг   ОСТАНКИНО</v>
          </cell>
          <cell r="D154">
            <v>1222</v>
          </cell>
          <cell r="F154">
            <v>1222</v>
          </cell>
        </row>
        <row r="155">
          <cell r="A155" t="str">
            <v>6004 РАГУ СВИНОЕ 1кг 8шт.зам_120с ОСТАНКИНО</v>
          </cell>
          <cell r="D155">
            <v>57</v>
          </cell>
          <cell r="F155">
            <v>57</v>
          </cell>
        </row>
        <row r="156">
          <cell r="A156" t="str">
            <v>6042 МОЛОЧНЫЕ К ЗАВТРАКУ сос п/о в/у 0.4кг   ОСТАНКИНО</v>
          </cell>
          <cell r="D156">
            <v>3</v>
          </cell>
          <cell r="F156">
            <v>3</v>
          </cell>
        </row>
        <row r="157">
          <cell r="A157" t="str">
            <v>6113 СОЧНЫЕ сос п/о мгс 1*6_Ашан  ОСТАНКИНО</v>
          </cell>
          <cell r="D157">
            <v>2587.1999999999998</v>
          </cell>
          <cell r="F157">
            <v>2587.1999999999998</v>
          </cell>
        </row>
        <row r="158">
          <cell r="A158" t="str">
            <v>6221 НЕАПОЛИТАНСКИЙ ДУЭТ с/к с/н мгс 1/90  ОСТАНКИНО</v>
          </cell>
          <cell r="D158">
            <v>81</v>
          </cell>
          <cell r="F158">
            <v>81</v>
          </cell>
        </row>
        <row r="159">
          <cell r="A159" t="str">
            <v>6222 ИТАЛЬЯНСКОЕ АССОРТИ с/в с/н мгс 1/90 ОСТАНКИНО</v>
          </cell>
          <cell r="D159">
            <v>81</v>
          </cell>
          <cell r="F159">
            <v>81</v>
          </cell>
        </row>
        <row r="160">
          <cell r="A160" t="str">
            <v>6223 БАЛЫК И ШЕЙКА с/в с/н мгс 1/90 10 шт ОСТАНКИНО</v>
          </cell>
          <cell r="D160">
            <v>22</v>
          </cell>
          <cell r="F160">
            <v>22</v>
          </cell>
        </row>
        <row r="161">
          <cell r="A161" t="str">
            <v>6228 МЯСНОЕ АССОРТИ к/з с/н мгс 1/90 10шт.  ОСТАНКИНО</v>
          </cell>
          <cell r="D161">
            <v>286</v>
          </cell>
          <cell r="F161">
            <v>286</v>
          </cell>
        </row>
        <row r="162">
          <cell r="A162" t="str">
            <v>6247 ДОМАШНЯЯ Папа может вар п/о 0,4кг 8шт.  ОСТАНКИНО</v>
          </cell>
          <cell r="D162">
            <v>234</v>
          </cell>
          <cell r="F162">
            <v>234</v>
          </cell>
        </row>
        <row r="163">
          <cell r="A163" t="str">
            <v>6268 ГОВЯЖЬЯ Папа может вар п/о 0,4кг 8 шт.  ОСТАНКИНО</v>
          </cell>
          <cell r="D163">
            <v>415</v>
          </cell>
          <cell r="F163">
            <v>415</v>
          </cell>
        </row>
        <row r="164">
          <cell r="A164" t="str">
            <v>6281 СВИНИНА ДЕЛИКАТ. к/в мл/к в/у 0.3кг 45с  ОСТАНКИНО</v>
          </cell>
          <cell r="D164">
            <v>526</v>
          </cell>
          <cell r="F164">
            <v>526</v>
          </cell>
        </row>
        <row r="165">
          <cell r="A165" t="str">
            <v>6297 ФИЛЕЙНЫЕ сос ц/о в/у 1/270 12шт_45с  ОСТАНКИНО</v>
          </cell>
          <cell r="D165">
            <v>2737</v>
          </cell>
          <cell r="F165">
            <v>2737</v>
          </cell>
        </row>
        <row r="166">
          <cell r="A166" t="str">
            <v>6303 МЯСНЫЕ Папа может сос п/о мгс 1.5*3  ОСТАНКИНО</v>
          </cell>
          <cell r="D166">
            <v>557.1</v>
          </cell>
          <cell r="F166">
            <v>557.1</v>
          </cell>
        </row>
        <row r="167">
          <cell r="A167" t="str">
            <v>6325 ДОКТОРСКАЯ ПРЕМИУМ вар п/о 0.4кг 8шт.  ОСТАНКИНО</v>
          </cell>
          <cell r="D167">
            <v>875</v>
          </cell>
          <cell r="F167">
            <v>875</v>
          </cell>
        </row>
        <row r="168">
          <cell r="A168" t="str">
            <v>6332 МЯСНАЯ Папа может вар п/о 0.5кг 8шт.  ОСТАНКИНО</v>
          </cell>
          <cell r="D168">
            <v>2307</v>
          </cell>
          <cell r="F168">
            <v>2307</v>
          </cell>
        </row>
        <row r="169">
          <cell r="A169" t="str">
            <v>6333 МЯСНАЯ Папа может вар п/о 0.4кг 8шт.  ОСТАНКИНО</v>
          </cell>
          <cell r="D169">
            <v>5508</v>
          </cell>
          <cell r="F169">
            <v>5508</v>
          </cell>
        </row>
        <row r="170">
          <cell r="A170" t="str">
            <v>6345 ФИЛЕЙНАЯ Папа может вар п/о 0.5кг 8шт.  ОСТАНКИНО</v>
          </cell>
          <cell r="D170">
            <v>1417</v>
          </cell>
          <cell r="F170">
            <v>1417</v>
          </cell>
        </row>
        <row r="171">
          <cell r="A171" t="str">
            <v>6353 ЭКСТРА Папа может вар п/о 0.4кг 8шт.  ОСТАНКИНО</v>
          </cell>
          <cell r="D171">
            <v>2553</v>
          </cell>
          <cell r="F171">
            <v>2553</v>
          </cell>
        </row>
        <row r="172">
          <cell r="A172" t="str">
            <v>6392 ФИЛЕЙНАЯ Папа может вар п/о 0.4кг. ОСТАНКИНО</v>
          </cell>
          <cell r="D172">
            <v>4655</v>
          </cell>
          <cell r="F172">
            <v>4655</v>
          </cell>
        </row>
        <row r="173">
          <cell r="A173" t="str">
            <v>6427 КЛАССИЧЕСКАЯ ПМ вар п/о 0.35кг 8шт. ОСТАНКИНО</v>
          </cell>
          <cell r="D173">
            <v>2598</v>
          </cell>
          <cell r="F173">
            <v>2598</v>
          </cell>
        </row>
        <row r="174">
          <cell r="A174" t="str">
            <v>6445 БЕКОН с/к с/н в/у 1/180 10шт.  ОСТАНКИНО</v>
          </cell>
          <cell r="D174">
            <v>359</v>
          </cell>
          <cell r="F174">
            <v>359</v>
          </cell>
        </row>
        <row r="175">
          <cell r="A175" t="str">
            <v>6453 ЭКСТРА Папа может с/к с/н в/у 1/100 14шт.   ОСТАНКИНО</v>
          </cell>
          <cell r="D175">
            <v>1655</v>
          </cell>
          <cell r="F175">
            <v>1655</v>
          </cell>
        </row>
        <row r="176">
          <cell r="A176" t="str">
            <v>6454 АРОМАТНАЯ с/к с/н в/у 1/100 14шт.  ОСТАНКИНО</v>
          </cell>
          <cell r="D176">
            <v>1566</v>
          </cell>
          <cell r="F176">
            <v>1566</v>
          </cell>
        </row>
        <row r="177">
          <cell r="A177" t="str">
            <v>6470 ВЕТЧ.МРАМОРНАЯ в/у_45с  ОСТАНКИНО</v>
          </cell>
          <cell r="D177">
            <v>55.2</v>
          </cell>
          <cell r="F177">
            <v>55.2</v>
          </cell>
        </row>
        <row r="178">
          <cell r="A178" t="str">
            <v>6475 С СЫРОМ Папа может сос ц/о мгс 0.4кг6шт  ОСТАНКИНО</v>
          </cell>
          <cell r="D178">
            <v>298</v>
          </cell>
          <cell r="F178">
            <v>298</v>
          </cell>
        </row>
        <row r="179">
          <cell r="A179" t="str">
            <v>6527 ШПИКАЧКИ СОЧНЫЕ ПМ сар б/о мгс 1*3 45с ОСТАНКИНО</v>
          </cell>
          <cell r="D179">
            <v>643.1</v>
          </cell>
          <cell r="F179">
            <v>643.1</v>
          </cell>
        </row>
        <row r="180">
          <cell r="A180" t="str">
            <v>6528 ШПИКАЧКИ СОЧНЫЕ ПМ сар б/о мгс 0.4кг 45с  ОСТАНКИНО</v>
          </cell>
          <cell r="D180">
            <v>534</v>
          </cell>
          <cell r="F180">
            <v>534</v>
          </cell>
        </row>
        <row r="181">
          <cell r="A181" t="str">
            <v>6555 ПОСОЛЬСКАЯ с/к с/н в/у 1/100 10шт.  ОСТАНКИНО</v>
          </cell>
          <cell r="D181">
            <v>624</v>
          </cell>
          <cell r="F181">
            <v>624</v>
          </cell>
        </row>
        <row r="182">
          <cell r="A182" t="str">
            <v>6586 МРАМОРНАЯ И БАЛЫКОВАЯ в/к с/н мгс 1/90 ОСТАНКИНО</v>
          </cell>
          <cell r="D182">
            <v>249</v>
          </cell>
          <cell r="F182">
            <v>249</v>
          </cell>
        </row>
        <row r="183">
          <cell r="A183" t="str">
            <v>6601 ГОВЯЖЬИ СН сос п/о мгс 1*6  ОСТАНКИНО</v>
          </cell>
          <cell r="D183">
            <v>176.8</v>
          </cell>
          <cell r="F183">
            <v>176.8</v>
          </cell>
        </row>
        <row r="184">
          <cell r="A184" t="str">
            <v>6602 БАВАРСКИЕ ПМ сос ц/о мгс 0,35кг 8шт.  ОСТАНКИНО</v>
          </cell>
          <cell r="D184">
            <v>399</v>
          </cell>
          <cell r="F184">
            <v>399</v>
          </cell>
        </row>
        <row r="185">
          <cell r="A185" t="str">
            <v>6642 СОЧНЫЙ ГРИЛЬ ПМ сос п/о мгс 0,41кг 8шт.  ОСТАНКИНО</v>
          </cell>
          <cell r="D185">
            <v>2</v>
          </cell>
          <cell r="F185">
            <v>2</v>
          </cell>
        </row>
        <row r="186">
          <cell r="A186" t="str">
            <v>6661 СОЧНЫЙ ГРИЛЬ ПМ сос п/о мгс 1.5*4_Маяк  ОСТАНКИНО</v>
          </cell>
          <cell r="D186">
            <v>93.8</v>
          </cell>
          <cell r="F186">
            <v>93.8</v>
          </cell>
        </row>
        <row r="187">
          <cell r="A187" t="str">
            <v>6666 БОЯНСКАЯ Папа может п/к в/у 0,28кг 8 шт. ОСТАНКИНО</v>
          </cell>
          <cell r="D187">
            <v>1560</v>
          </cell>
          <cell r="F187">
            <v>1560</v>
          </cell>
        </row>
        <row r="188">
          <cell r="A188" t="str">
            <v>6669 ВЕНСКАЯ САЛЯМИ п/к в/у 0.28кг 8шт  ОСТАНКИНО</v>
          </cell>
          <cell r="D188">
            <v>60</v>
          </cell>
          <cell r="F188">
            <v>60</v>
          </cell>
        </row>
        <row r="189">
          <cell r="A189" t="str">
            <v>6683 СЕРВЕЛАТ ЗЕРНИСТЫЙ ПМ в/к в/у 0,35кг  ОСТАНКИНО</v>
          </cell>
          <cell r="D189">
            <v>2933</v>
          </cell>
          <cell r="F189">
            <v>2933</v>
          </cell>
        </row>
        <row r="190">
          <cell r="A190" t="str">
            <v>6684 СЕРВЕЛАТ КАРЕЛЬСКИЙ ПМ в/к в/у 0.28кг  ОСТАНКИНО</v>
          </cell>
          <cell r="D190">
            <v>3377</v>
          </cell>
          <cell r="F190">
            <v>3377</v>
          </cell>
        </row>
        <row r="191">
          <cell r="A191" t="str">
            <v>6689 СЕРВЕЛАТ ОХОТНИЧИЙ ПМ в/к в/у 0,35кг 8шт  ОСТАНКИНО</v>
          </cell>
          <cell r="D191">
            <v>4083</v>
          </cell>
          <cell r="F191">
            <v>4084</v>
          </cell>
        </row>
        <row r="192">
          <cell r="A192" t="str">
            <v>6692 СЕРВЕЛАТ ПРИМА в/к в/у 0.28кг 8шт.  ОСТАНКИНО</v>
          </cell>
          <cell r="D192">
            <v>582</v>
          </cell>
          <cell r="F192">
            <v>582</v>
          </cell>
        </row>
        <row r="193">
          <cell r="A193" t="str">
            <v>6697 СЕРВЕЛАТ ФИНСКИЙ ПМ в/к в/у 0,35кг 8шт.  ОСТАНКИНО</v>
          </cell>
          <cell r="D193">
            <v>5849</v>
          </cell>
          <cell r="F193">
            <v>5849</v>
          </cell>
        </row>
        <row r="194">
          <cell r="A194" t="str">
            <v>6713 СОЧНЫЙ ГРИЛЬ ПМ сос п/о мгс 0.41кг 8шт.  ОСТАНКИНО</v>
          </cell>
          <cell r="D194">
            <v>2243</v>
          </cell>
          <cell r="F194">
            <v>2243</v>
          </cell>
        </row>
        <row r="195">
          <cell r="A195" t="str">
            <v>6716 ОСОБАЯ Коровино (в сетке) 0.5кг 8шт.  ОСТАНКИНО</v>
          </cell>
          <cell r="D195">
            <v>1059</v>
          </cell>
          <cell r="F195">
            <v>1059</v>
          </cell>
        </row>
        <row r="196">
          <cell r="A196" t="str">
            <v>6722 СОЧНЫЕ ПМ сос п/о мгс 0,41кг 10шт.  ОСТАНКИНО</v>
          </cell>
          <cell r="D196">
            <v>7330</v>
          </cell>
          <cell r="F196">
            <v>7332</v>
          </cell>
        </row>
        <row r="197">
          <cell r="A197" t="str">
            <v>6726 СЛИВОЧНЫЕ ПМ сос п/о мгс 0.41кг 10шт.  ОСТАНКИНО</v>
          </cell>
          <cell r="D197">
            <v>3413</v>
          </cell>
          <cell r="F197">
            <v>3413</v>
          </cell>
        </row>
        <row r="198">
          <cell r="A198" t="str">
            <v>6734 ОСОБАЯ СО ШПИКОМ Коровино (в сетке) 0,5кг ОСТАНКИНО</v>
          </cell>
          <cell r="D198">
            <v>291</v>
          </cell>
          <cell r="F198">
            <v>291</v>
          </cell>
        </row>
        <row r="199">
          <cell r="A199" t="str">
            <v>6747 РУССКАЯ ПРЕМИУМ ПМ вар ф/о в/у  ОСТАНКИНО</v>
          </cell>
          <cell r="D199">
            <v>55.5</v>
          </cell>
          <cell r="F199">
            <v>55.5</v>
          </cell>
        </row>
        <row r="200">
          <cell r="A200" t="str">
            <v>6756 ВЕТЧ.ЛЮБИТЕЛЬСКАЯ п/о  ОСТАНКИНО</v>
          </cell>
          <cell r="D200">
            <v>367.8</v>
          </cell>
          <cell r="F200">
            <v>367.8</v>
          </cell>
        </row>
        <row r="201">
          <cell r="A201" t="str">
            <v>6761 МОЛОЧНЫЕ ГОСТ сос ц/о мгс 1*4  ОСТАНКИНО</v>
          </cell>
          <cell r="D201">
            <v>36.1</v>
          </cell>
          <cell r="F201">
            <v>36.1</v>
          </cell>
        </row>
        <row r="202">
          <cell r="A202" t="str">
            <v>6764 СЛИВОЧНЫЕ сос ц/о мгс 1*4  ОСТАНКИНО</v>
          </cell>
          <cell r="D202">
            <v>21.1</v>
          </cell>
          <cell r="F202">
            <v>33.701999999999998</v>
          </cell>
        </row>
        <row r="203">
          <cell r="A203" t="str">
            <v>6765 РУБЛЕНЫЕ сос ц/о мгс 0.36кг 6шт.  ОСТАНКИНО</v>
          </cell>
          <cell r="D203">
            <v>312</v>
          </cell>
          <cell r="F203">
            <v>343</v>
          </cell>
        </row>
        <row r="204">
          <cell r="A204" t="str">
            <v>6767 РУБЛЕНЫЕ сос ц/о мгс 1*4  ОСТАНКИНО</v>
          </cell>
          <cell r="D204">
            <v>41.1</v>
          </cell>
          <cell r="F204">
            <v>41.1</v>
          </cell>
        </row>
        <row r="205">
          <cell r="A205" t="str">
            <v>6773 САЛЯМИ Папа может п/к в/у 0,28кг 8шт.  ОСТАНКИНО</v>
          </cell>
          <cell r="D205">
            <v>500</v>
          </cell>
          <cell r="F205">
            <v>500</v>
          </cell>
        </row>
        <row r="206">
          <cell r="A206" t="str">
            <v>6776 ХОТ-ДОГ Папа может сос п/о мгс 0.35кг  ОСТАНКИНО</v>
          </cell>
          <cell r="D206">
            <v>229</v>
          </cell>
          <cell r="F206">
            <v>229</v>
          </cell>
        </row>
        <row r="207">
          <cell r="A207" t="str">
            <v>6777 МЯСНЫЕ С ГОВЯДИНОЙ ПМ сос п/о мгс 0.4кг  ОСТАНКИНО</v>
          </cell>
          <cell r="D207">
            <v>1638</v>
          </cell>
          <cell r="F207">
            <v>1638</v>
          </cell>
        </row>
        <row r="208">
          <cell r="A208" t="str">
            <v>6785 ВЕНСКАЯ САЛЯМИ п/к в/у 0.33кг 8шт.  ОСТАНКИНО</v>
          </cell>
          <cell r="D208">
            <v>361</v>
          </cell>
          <cell r="F208">
            <v>361</v>
          </cell>
        </row>
        <row r="209">
          <cell r="A209" t="str">
            <v>6787 СЕРВЕЛАТ КРЕМЛЕВСКИЙ в/к в/у 0,33кг 8шт.  ОСТАНКИНО</v>
          </cell>
          <cell r="D209">
            <v>342</v>
          </cell>
          <cell r="F209">
            <v>342</v>
          </cell>
        </row>
        <row r="210">
          <cell r="A210" t="str">
            <v>6791 СЕРВЕЛАТ ПРЕМИУМ в/к в/у 0,33кг 8шт.  ОСТАНКИНО</v>
          </cell>
          <cell r="D210">
            <v>72</v>
          </cell>
          <cell r="F210">
            <v>72</v>
          </cell>
        </row>
        <row r="211">
          <cell r="A211" t="str">
            <v>6793 БАЛЫКОВАЯ в/к в/у 0,33кг 8шт.  ОСТАНКИНО</v>
          </cell>
          <cell r="D211">
            <v>243</v>
          </cell>
          <cell r="F211">
            <v>243</v>
          </cell>
        </row>
        <row r="212">
          <cell r="A212" t="str">
            <v>6795 ОСТАНКИНСКАЯ в/к в/у 0,33кг 8шт.  ОСТАНКИНО</v>
          </cell>
          <cell r="D212">
            <v>79</v>
          </cell>
          <cell r="F212">
            <v>79</v>
          </cell>
        </row>
        <row r="213">
          <cell r="A213" t="str">
            <v>6797 С ИНДЕЙКОЙ Папа может вар п/о 0,4кг 8шт.  ОСТАНКИНО</v>
          </cell>
          <cell r="D213">
            <v>136</v>
          </cell>
          <cell r="F213">
            <v>136</v>
          </cell>
        </row>
        <row r="214">
          <cell r="A214" t="str">
            <v>6807 СЕРВЕЛАТ ЕВРОПЕЙСКИЙ в/к в/у 0,33кг 8шт.  ОСТАНКИНО</v>
          </cell>
          <cell r="D214">
            <v>214</v>
          </cell>
          <cell r="F214">
            <v>214</v>
          </cell>
        </row>
        <row r="215">
          <cell r="A215" t="str">
            <v>6822 ИЗ ОТБОРНОГО МЯСА ПМ сос п/о мгс 0,36кг  ОСТАНКИНО</v>
          </cell>
          <cell r="D215">
            <v>125</v>
          </cell>
          <cell r="F215">
            <v>125</v>
          </cell>
        </row>
        <row r="216">
          <cell r="A216" t="str">
            <v>6829 МОЛОЧНЫЕ КЛАССИЧЕСКИЕ сос п/о мгс 2*4_С  ОСТАНКИНО</v>
          </cell>
          <cell r="D216">
            <v>632.79999999999995</v>
          </cell>
          <cell r="F216">
            <v>632.79999999999995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135</v>
          </cell>
          <cell r="F217">
            <v>135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302</v>
          </cell>
          <cell r="F218">
            <v>302</v>
          </cell>
        </row>
        <row r="219">
          <cell r="A219" t="str">
            <v>БОНУС Z-ОСОБАЯ Коровино вар п/о (5324)  ОСТАНКИНО</v>
          </cell>
          <cell r="D219">
            <v>20</v>
          </cell>
          <cell r="F219">
            <v>20</v>
          </cell>
        </row>
        <row r="220">
          <cell r="A220" t="str">
            <v>БОНУС Z-ОСОБАЯ Коровино вар п/о 0.5кг_СНГ (6305)  ОСТАНКИНО</v>
          </cell>
          <cell r="D220">
            <v>44</v>
          </cell>
          <cell r="F220">
            <v>44</v>
          </cell>
        </row>
        <row r="221">
          <cell r="A221" t="str">
            <v>БОНУС СОЧНЫЕ сос п/о мгс 0.41кг_UZ (6087)  ОСТАНКИНО</v>
          </cell>
          <cell r="D221">
            <v>1186</v>
          </cell>
          <cell r="F221">
            <v>1186</v>
          </cell>
        </row>
        <row r="222">
          <cell r="A222" t="str">
            <v>БОНУС СОЧНЫЕ сос п/о мгс 1*6_UZ (6088)  ОСТАНКИНО</v>
          </cell>
          <cell r="D222">
            <v>333</v>
          </cell>
          <cell r="F222">
            <v>333</v>
          </cell>
        </row>
        <row r="223">
          <cell r="A223" t="str">
            <v>БОНУС_273  Сосиски Сочинки с сочной грудинкой, МГС 0.4кг,   ПОКОМ</v>
          </cell>
          <cell r="F223">
            <v>1985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F224">
            <v>444.83100000000002</v>
          </cell>
        </row>
        <row r="225">
          <cell r="A225" t="str">
            <v>БОНУС_Колбаса вареная Филейская ТМ Вязанка. ВЕС  ПОКОМ</v>
          </cell>
          <cell r="F225">
            <v>676.89099999999996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685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590</v>
          </cell>
        </row>
        <row r="228">
          <cell r="A228" t="str">
            <v>БОНУС_Сервелат Фирменый в/к 0,10 кг.шт. нарезка (лоток с ср.защ.атм.)  СПК</v>
          </cell>
          <cell r="D228">
            <v>110</v>
          </cell>
          <cell r="F228">
            <v>110</v>
          </cell>
        </row>
        <row r="229">
          <cell r="A229" t="str">
            <v>Бутербродная вареная 0,47 кг шт.  СПК</v>
          </cell>
          <cell r="D229">
            <v>121</v>
          </cell>
          <cell r="F229">
            <v>121</v>
          </cell>
        </row>
        <row r="230">
          <cell r="A230" t="str">
            <v>Вацлавская п/к (черева) 390 гр.шт. термоус.пак  СПК</v>
          </cell>
          <cell r="D230">
            <v>84</v>
          </cell>
          <cell r="F230">
            <v>84</v>
          </cell>
        </row>
        <row r="231">
          <cell r="A231" t="str">
            <v>Вода мин. прир. пит. леч/стол. гидрокарб. натриевая газ. Боржоми 0,5 L Class (1х12)  МК</v>
          </cell>
          <cell r="D231">
            <v>1</v>
          </cell>
          <cell r="F231">
            <v>1</v>
          </cell>
        </row>
        <row r="232">
          <cell r="A232" t="str">
            <v>ВЫВЕДЕНА!Пельмени Отборные из свинины и говядины 0,43 кг ТМ Стародворье  ПОКОМ</v>
          </cell>
          <cell r="F232">
            <v>1</v>
          </cell>
        </row>
        <row r="233">
          <cell r="A233" t="str">
            <v>Готовые чебупели острые с мясом Горячая штучка 0,3 кг зам  ПОКОМ</v>
          </cell>
          <cell r="F233">
            <v>346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583</v>
          </cell>
          <cell r="F234">
            <v>2499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8</v>
          </cell>
          <cell r="F235">
            <v>1391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3</v>
          </cell>
          <cell r="F236">
            <v>387</v>
          </cell>
        </row>
        <row r="237">
          <cell r="A237" t="str">
            <v>Грудинка Деревенская в аджике к/в 150 гр.шт. нарезка (лоток с ср.защ.атм.)  СПК</v>
          </cell>
          <cell r="D237">
            <v>70</v>
          </cell>
          <cell r="F237">
            <v>70</v>
          </cell>
        </row>
        <row r="238">
          <cell r="A238" t="str">
            <v>Гуцульская с/к "КолбасГрад" 160 гр.шт. термоус. пак  СПК</v>
          </cell>
          <cell r="D238">
            <v>65</v>
          </cell>
          <cell r="F238">
            <v>65</v>
          </cell>
        </row>
        <row r="239">
          <cell r="A239" t="str">
            <v>Дельгаро с/в "Эликатессе" 140 гр.шт.  СПК</v>
          </cell>
          <cell r="D239">
            <v>89</v>
          </cell>
          <cell r="F239">
            <v>89</v>
          </cell>
        </row>
        <row r="240">
          <cell r="A240" t="str">
            <v>Деревенская рубленая вареная 350 гр.шт. термоус. пак.  СПК</v>
          </cell>
          <cell r="D240">
            <v>5</v>
          </cell>
          <cell r="F240">
            <v>5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145</v>
          </cell>
          <cell r="F241">
            <v>145</v>
          </cell>
        </row>
        <row r="242">
          <cell r="A242" t="str">
            <v>Докторская вареная в/с  СПК</v>
          </cell>
          <cell r="D242">
            <v>30</v>
          </cell>
          <cell r="F242">
            <v>30</v>
          </cell>
        </row>
        <row r="243">
          <cell r="A243" t="str">
            <v>Докторская вареная в/с 0,47 кг шт.  СПК</v>
          </cell>
          <cell r="D243">
            <v>88</v>
          </cell>
          <cell r="F243">
            <v>88</v>
          </cell>
        </row>
        <row r="244">
          <cell r="A244" t="str">
            <v>Докторская вареная термоус.пак. "Высокий вкус"  СПК</v>
          </cell>
          <cell r="D244">
            <v>181.959</v>
          </cell>
          <cell r="F244">
            <v>181.959</v>
          </cell>
        </row>
        <row r="245">
          <cell r="A245" t="str">
            <v>Жар-боллы с курочкой и сыром, ВЕС ТМ Зареченские  ПОКОМ</v>
          </cell>
          <cell r="F245">
            <v>168.71</v>
          </cell>
        </row>
        <row r="246">
          <cell r="A246" t="str">
            <v>Жар-ладушки с мясом ТМ Зареченские ВЕС ПОКОМ</v>
          </cell>
          <cell r="F246">
            <v>228.50399999999999</v>
          </cell>
        </row>
        <row r="247">
          <cell r="A247" t="str">
            <v>Жар-ладушки с мясом, картофелем и грибами ВЕС ТМ Зареченские  ПОКОМ</v>
          </cell>
          <cell r="F247">
            <v>10.4</v>
          </cell>
        </row>
        <row r="248">
          <cell r="A248" t="str">
            <v>Жар-ладушки с яблоком и грушей ТМ Зареченские ВЕС ПОКОМ</v>
          </cell>
          <cell r="F248">
            <v>45.000999999999998</v>
          </cell>
        </row>
        <row r="249">
          <cell r="A249" t="str">
            <v>ЖАР-мени ВЕС ТМ Зареченские  ПОКОМ</v>
          </cell>
          <cell r="F249">
            <v>155.19999999999999</v>
          </cell>
        </row>
        <row r="250">
          <cell r="A250" t="str">
            <v>Карбонад Юбилейный 0,13кг нар.д/ф шт. СПК</v>
          </cell>
          <cell r="D250">
            <v>8</v>
          </cell>
          <cell r="F250">
            <v>8</v>
          </cell>
        </row>
        <row r="251">
          <cell r="A251" t="str">
            <v>Классика с/к 235 гр.шт. "Высокий вкус"  СПК</v>
          </cell>
          <cell r="D251">
            <v>77</v>
          </cell>
          <cell r="F251">
            <v>77</v>
          </cell>
        </row>
        <row r="252">
          <cell r="A252" t="str">
            <v>Классическая вареная 400 гр.шт.  СПК</v>
          </cell>
          <cell r="D252">
            <v>6</v>
          </cell>
          <cell r="F252">
            <v>6</v>
          </cell>
        </row>
        <row r="253">
          <cell r="A253" t="str">
            <v>Колбаски ПодПивасики оригинальные с/к 0,10 кг.шт. термофор.пак.  СПК</v>
          </cell>
          <cell r="D253">
            <v>745</v>
          </cell>
          <cell r="F253">
            <v>745</v>
          </cell>
        </row>
        <row r="254">
          <cell r="A254" t="str">
            <v>Колбаски ПодПивасики острые с/к 0,10 кг.шт. термофор.пак.  СПК</v>
          </cell>
          <cell r="D254">
            <v>664</v>
          </cell>
          <cell r="F254">
            <v>664</v>
          </cell>
        </row>
        <row r="255">
          <cell r="A255" t="str">
            <v>Колбаски ПодПивасики с сыром с/к 100 гр.шт. (в ср.защ.атм.)  СПК</v>
          </cell>
          <cell r="D255">
            <v>147</v>
          </cell>
          <cell r="F255">
            <v>147</v>
          </cell>
        </row>
        <row r="256">
          <cell r="A256" t="str">
            <v>Консервы говядина тушеная "СПК" ж/б 0,338 кг.шт. термоус. пл. ЧМК  СПК</v>
          </cell>
          <cell r="D256">
            <v>3</v>
          </cell>
          <cell r="F256">
            <v>3</v>
          </cell>
        </row>
        <row r="257">
          <cell r="A257" t="str">
            <v>Коньячная с/к 0,10 кг.шт. нарезка (лоток с ср.зад.атм.) "Высокий вкус"  СПК</v>
          </cell>
          <cell r="D257">
            <v>143</v>
          </cell>
          <cell r="F257">
            <v>143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4</v>
          </cell>
          <cell r="F258">
            <v>545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518</v>
          </cell>
          <cell r="F259">
            <v>1448</v>
          </cell>
        </row>
        <row r="260">
          <cell r="A260" t="str">
            <v>Ла Фаворте с/в "Эликатессе" 140 гр.шт.  СПК</v>
          </cell>
          <cell r="D260">
            <v>94</v>
          </cell>
          <cell r="F260">
            <v>94</v>
          </cell>
        </row>
        <row r="261">
          <cell r="A261" t="str">
            <v>Ливерная Печеночная "Просто выгодно" 0,3 кг.шт.  СПК</v>
          </cell>
          <cell r="D261">
            <v>143</v>
          </cell>
          <cell r="F261">
            <v>143</v>
          </cell>
        </row>
        <row r="262">
          <cell r="A262" t="str">
            <v>Любительская вареная термоус.пак. "Высокий вкус"  СПК</v>
          </cell>
          <cell r="D262">
            <v>139</v>
          </cell>
          <cell r="F262">
            <v>139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39.601999999999997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172.1</v>
          </cell>
        </row>
        <row r="266">
          <cell r="A266" t="str">
            <v>Мусульманская вареная "Просто выгодно"  СПК</v>
          </cell>
          <cell r="D266">
            <v>57</v>
          </cell>
          <cell r="F266">
            <v>57</v>
          </cell>
        </row>
        <row r="267">
          <cell r="A267" t="str">
            <v>Мусульманская п/к "Просто выгодно" термофор.пак.  СПК</v>
          </cell>
          <cell r="D267">
            <v>0.5</v>
          </cell>
          <cell r="F267">
            <v>0.5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13</v>
          </cell>
          <cell r="F268">
            <v>2353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12</v>
          </cell>
          <cell r="F269">
            <v>1835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9</v>
          </cell>
          <cell r="F270">
            <v>2000</v>
          </cell>
        </row>
        <row r="271">
          <cell r="A271" t="str">
            <v>Наггетсы с куриным филе и сыром ТМ Вязанка 0,25 кг ПОКОМ</v>
          </cell>
          <cell r="D271">
            <v>7</v>
          </cell>
          <cell r="F271">
            <v>645</v>
          </cell>
        </row>
        <row r="272">
          <cell r="A272" t="str">
            <v>Наггетсы Хрустящие ТМ Зареченские. ВЕС ПОКОМ</v>
          </cell>
          <cell r="F272">
            <v>685.00199999999995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143</v>
          </cell>
          <cell r="F273">
            <v>143</v>
          </cell>
        </row>
        <row r="274">
          <cell r="A274" t="str">
            <v>Оригинальная с перцем с/к  СПК</v>
          </cell>
          <cell r="D274">
            <v>357.2</v>
          </cell>
          <cell r="F274">
            <v>357.2</v>
          </cell>
        </row>
        <row r="275">
          <cell r="A275" t="str">
            <v>Особая вареная  СПК</v>
          </cell>
          <cell r="D275">
            <v>4.5</v>
          </cell>
          <cell r="F275">
            <v>4.5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168</v>
          </cell>
          <cell r="F276">
            <v>168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200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4</v>
          </cell>
          <cell r="F278">
            <v>88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5</v>
          </cell>
          <cell r="F279">
            <v>1314</v>
          </cell>
        </row>
        <row r="280">
          <cell r="A280" t="str">
            <v>Пельмени Бигбули с мясом, Горячая штучка 0,43кг  ПОКОМ</v>
          </cell>
          <cell r="D280">
            <v>6</v>
          </cell>
          <cell r="F280">
            <v>311</v>
          </cell>
        </row>
        <row r="281">
          <cell r="A281" t="str">
            <v>Пельмени Бигбули с мясом, Горячая штучка 0,9кг  ПОКОМ</v>
          </cell>
          <cell r="D281">
            <v>2</v>
          </cell>
          <cell r="F281">
            <v>457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2</v>
          </cell>
          <cell r="F282">
            <v>521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274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311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9</v>
          </cell>
          <cell r="F285">
            <v>2155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8</v>
          </cell>
          <cell r="F286">
            <v>1752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F287">
            <v>1455.0029999999999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11</v>
          </cell>
          <cell r="F288">
            <v>2547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7</v>
          </cell>
          <cell r="F289">
            <v>1092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F290">
            <v>35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D291">
            <v>1</v>
          </cell>
          <cell r="F291">
            <v>44</v>
          </cell>
        </row>
        <row r="292">
          <cell r="A292" t="str">
            <v>Пельмени Левантские ТМ Особый рецепт 0,8 кг  ПОКОМ</v>
          </cell>
          <cell r="F292">
            <v>8</v>
          </cell>
        </row>
        <row r="293">
          <cell r="A293" t="str">
            <v>Пельмени Медвежьи ушки с фермерскими сливками 0,7кг  ПОКОМ</v>
          </cell>
          <cell r="D293">
            <v>4</v>
          </cell>
          <cell r="F293">
            <v>218</v>
          </cell>
        </row>
        <row r="294">
          <cell r="A294" t="str">
            <v>Пельмени Медвежьи ушки с фермерской свининой и говядиной Малые 0,7кг  ПОКОМ</v>
          </cell>
          <cell r="D294">
            <v>2</v>
          </cell>
          <cell r="F294">
            <v>252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D295">
            <v>2</v>
          </cell>
          <cell r="F295">
            <v>160</v>
          </cell>
        </row>
        <row r="296">
          <cell r="A296" t="str">
            <v>Пельмени Мясорубские ТМ Стародворье фоупак равиоли 0,7 кг  ПОКОМ</v>
          </cell>
          <cell r="D296">
            <v>7</v>
          </cell>
          <cell r="F296">
            <v>1283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D297">
            <v>2</v>
          </cell>
          <cell r="F297">
            <v>307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635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</v>
          </cell>
          <cell r="F299">
            <v>721</v>
          </cell>
        </row>
        <row r="300">
          <cell r="A300" t="str">
            <v>Пельмени Сочные сфера 0,8 кг ТМ Стародворье  ПОКОМ</v>
          </cell>
          <cell r="F300">
            <v>74</v>
          </cell>
        </row>
        <row r="301">
          <cell r="A301" t="str">
            <v>Пельмени Сочные сфера 0,9 кг ТМ Стародворье ПОКОМ</v>
          </cell>
          <cell r="F301">
            <v>19</v>
          </cell>
        </row>
        <row r="302">
          <cell r="A302" t="str">
            <v>Пипперони с/к "Эликатессе" 0,10 кг.шт.  СПК</v>
          </cell>
          <cell r="D302">
            <v>113</v>
          </cell>
          <cell r="F302">
            <v>113</v>
          </cell>
        </row>
        <row r="303">
          <cell r="A303" t="str">
            <v>Пипперони с/к "Эликатессе" 0,20 кг.шт.  СПК</v>
          </cell>
          <cell r="D303">
            <v>4</v>
          </cell>
          <cell r="F303">
            <v>4</v>
          </cell>
        </row>
        <row r="304">
          <cell r="A304" t="str">
            <v>Пирожки с мясом 0,3кг ТМ Зареченские  ПОКОМ</v>
          </cell>
          <cell r="D304">
            <v>1</v>
          </cell>
          <cell r="F304">
            <v>80</v>
          </cell>
        </row>
        <row r="305">
          <cell r="A305" t="str">
            <v>Пирожки с яблоком и грушей 0,3кг ТМ Зареченские  ПОКОМ</v>
          </cell>
          <cell r="F305">
            <v>28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15</v>
          </cell>
          <cell r="F306">
            <v>15</v>
          </cell>
        </row>
        <row r="307">
          <cell r="A307" t="str">
            <v>Плавленый Сыр 45% "С грибами" СТМ "ПапаМожет 180гр  ОСТАНКИНО</v>
          </cell>
          <cell r="D307">
            <v>13</v>
          </cell>
          <cell r="F307">
            <v>13</v>
          </cell>
        </row>
        <row r="308">
          <cell r="A308" t="str">
            <v>По-Австрийски с/к 260 гр.шт. "Высокий вкус"  СПК</v>
          </cell>
          <cell r="D308">
            <v>86</v>
          </cell>
          <cell r="F308">
            <v>86</v>
          </cell>
        </row>
        <row r="309">
          <cell r="A309" t="str">
            <v>Покровская вареная 0,47 кг шт.  СПК</v>
          </cell>
          <cell r="D309">
            <v>32</v>
          </cell>
          <cell r="F309">
            <v>32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28</v>
          </cell>
          <cell r="F310">
            <v>28</v>
          </cell>
        </row>
        <row r="311">
          <cell r="A311" t="str">
            <v>Сальчетти с/к 230 гр.шт.  СПК</v>
          </cell>
          <cell r="D311">
            <v>44</v>
          </cell>
          <cell r="F311">
            <v>44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25</v>
          </cell>
          <cell r="F312">
            <v>25</v>
          </cell>
        </row>
        <row r="313">
          <cell r="A313" t="str">
            <v>Салями Трюфель с/в "Эликатессе" 0,16 кг.шт.  СПК</v>
          </cell>
          <cell r="D313">
            <v>184</v>
          </cell>
          <cell r="F313">
            <v>184</v>
          </cell>
        </row>
        <row r="314">
          <cell r="A314" t="str">
            <v>Салями Финская с/к 235 гр.шт. "Высокий вкус"  СПК</v>
          </cell>
          <cell r="D314">
            <v>89</v>
          </cell>
          <cell r="F314">
            <v>89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188.3</v>
          </cell>
          <cell r="F315">
            <v>188.3</v>
          </cell>
        </row>
        <row r="316">
          <cell r="A316" t="str">
            <v>Сардельки "Необыкновенные" (в ср.защ.атм.)  СПК</v>
          </cell>
          <cell r="D316">
            <v>2</v>
          </cell>
          <cell r="F316">
            <v>2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115</v>
          </cell>
          <cell r="F317">
            <v>115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1</v>
          </cell>
          <cell r="F318">
            <v>1</v>
          </cell>
        </row>
        <row r="319">
          <cell r="A319" t="str">
            <v>Семейная с чесночком Экстра вареная  СПК</v>
          </cell>
          <cell r="D319">
            <v>37</v>
          </cell>
          <cell r="F319">
            <v>37</v>
          </cell>
        </row>
        <row r="320">
          <cell r="A320" t="str">
            <v>Семейная с чесночком Экстра вареная 0,5 кг.шт.  СПК</v>
          </cell>
          <cell r="D320">
            <v>2.5</v>
          </cell>
          <cell r="F320">
            <v>2.5</v>
          </cell>
        </row>
        <row r="321">
          <cell r="A321" t="str">
            <v>Сервелат Европейский в/к, в/с 0,38 кг.шт.термофор.пак  СПК</v>
          </cell>
          <cell r="D321">
            <v>14</v>
          </cell>
          <cell r="F321">
            <v>14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102</v>
          </cell>
          <cell r="F322">
            <v>102</v>
          </cell>
        </row>
        <row r="323">
          <cell r="A323" t="str">
            <v>Сервелат Финский в/к 0,38 кг.шт. термофор.пак.  СПК</v>
          </cell>
          <cell r="D323">
            <v>80</v>
          </cell>
          <cell r="F323">
            <v>80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107</v>
          </cell>
          <cell r="F324">
            <v>107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494</v>
          </cell>
          <cell r="F325">
            <v>494</v>
          </cell>
        </row>
        <row r="326">
          <cell r="A326" t="str">
            <v>Сибирская особая с/к 0,235 кг шт.  СПК</v>
          </cell>
          <cell r="D326">
            <v>336</v>
          </cell>
          <cell r="F326">
            <v>336</v>
          </cell>
        </row>
        <row r="327">
          <cell r="A327" t="str">
            <v>Славянская п/к 0,38 кг шт.термофор.пак.  СПК</v>
          </cell>
          <cell r="D327">
            <v>27</v>
          </cell>
          <cell r="F327">
            <v>27</v>
          </cell>
        </row>
        <row r="328">
          <cell r="A328" t="str">
            <v>Смак-мени с картофелем и сочной грудинкой 1кг ТМ Зареченские ПОКОМ</v>
          </cell>
          <cell r="F328">
            <v>13</v>
          </cell>
        </row>
        <row r="329">
          <cell r="A329" t="str">
            <v>Смак-мени с мясом 1кг ТМ Зареченские ПОКОМ</v>
          </cell>
          <cell r="F329">
            <v>33</v>
          </cell>
        </row>
        <row r="330">
          <cell r="A330" t="str">
            <v>Смаколадьи с яблоком и грушей ТМ Зареченские,0,9 кг ПОКОМ</v>
          </cell>
          <cell r="F330">
            <v>11</v>
          </cell>
        </row>
        <row r="331">
          <cell r="A331" t="str">
            <v>Сосиски "Баварские" 0,36 кг.шт. вак.упак.  СПК</v>
          </cell>
          <cell r="D331">
            <v>6</v>
          </cell>
          <cell r="F331">
            <v>6</v>
          </cell>
        </row>
        <row r="332">
          <cell r="A332" t="str">
            <v>Сосиски "Молочные" 0,36 кг.шт. вак.упак.  СПК</v>
          </cell>
          <cell r="D332">
            <v>23</v>
          </cell>
          <cell r="F332">
            <v>23</v>
          </cell>
        </row>
        <row r="333">
          <cell r="A333" t="str">
            <v>Сосиски Классические (в ср.защ.атм.) СПК</v>
          </cell>
          <cell r="D333">
            <v>1</v>
          </cell>
          <cell r="F333">
            <v>1</v>
          </cell>
        </row>
        <row r="334">
          <cell r="A334" t="str">
            <v>Сосиски Мусульманские "Просто выгодно" (в ср.защ.атм.)  СПК</v>
          </cell>
          <cell r="D334">
            <v>25</v>
          </cell>
          <cell r="F334">
            <v>25</v>
          </cell>
        </row>
        <row r="335">
          <cell r="A335" t="str">
            <v>Сосиски Хот-дог ВЕС (лоток с ср.защ.атм.)   СПК</v>
          </cell>
          <cell r="D335">
            <v>55</v>
          </cell>
          <cell r="F335">
            <v>55</v>
          </cell>
        </row>
        <row r="336">
          <cell r="A336" t="str">
            <v>Сосисоны в темпуре ВЕС  ПОКОМ</v>
          </cell>
          <cell r="F336">
            <v>32.404000000000003</v>
          </cell>
        </row>
        <row r="337">
          <cell r="A337" t="str">
            <v>Сочный мегачебурек ТМ Зареченские ВЕС ПОКОМ</v>
          </cell>
          <cell r="F337">
            <v>240.80199999999999</v>
          </cell>
        </row>
        <row r="338">
          <cell r="A338" t="str">
            <v>Сыр "Пармезан" 40% колотый 100 гр  ОСТАНКИНО</v>
          </cell>
          <cell r="D338">
            <v>11</v>
          </cell>
          <cell r="F338">
            <v>11</v>
          </cell>
        </row>
        <row r="339">
          <cell r="A339" t="str">
            <v>Сыр "Пармезан" 40% кусок 180 гр  ОСТАНКИНО</v>
          </cell>
          <cell r="D339">
            <v>12</v>
          </cell>
          <cell r="F339">
            <v>12</v>
          </cell>
        </row>
        <row r="340">
          <cell r="A340" t="str">
            <v>Сыр Боккончини копченый 40% 100 гр.  ОСТАНКИНО</v>
          </cell>
          <cell r="D340">
            <v>35</v>
          </cell>
          <cell r="F340">
            <v>35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15</v>
          </cell>
          <cell r="F341">
            <v>15</v>
          </cell>
        </row>
        <row r="342">
          <cell r="A342" t="str">
            <v>Сыр колбасный копченый Папа Может 400 гр  ОСТАНКИНО</v>
          </cell>
          <cell r="D342">
            <v>19</v>
          </cell>
          <cell r="F342">
            <v>19</v>
          </cell>
        </row>
        <row r="343">
          <cell r="A343" t="str">
            <v>Сыр Останкино "Алтайский Gold" 50% вес  ОСТАНКИНО</v>
          </cell>
          <cell r="D343">
            <v>2.8</v>
          </cell>
          <cell r="F343">
            <v>2.8</v>
          </cell>
        </row>
        <row r="344">
          <cell r="A344" t="str">
            <v>Сыр ПАПА МОЖЕТ "Гауда Голд" 45% 180 г  ОСТАНКИНО</v>
          </cell>
          <cell r="D344">
            <v>341</v>
          </cell>
          <cell r="F344">
            <v>341</v>
          </cell>
        </row>
        <row r="345">
          <cell r="A345" t="str">
            <v>Сыр Папа Может "Гауда Голд", 45% брусок ВЕС ОСТАНКИНО</v>
          </cell>
          <cell r="D345">
            <v>34.1</v>
          </cell>
          <cell r="F345">
            <v>34.1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592</v>
          </cell>
          <cell r="F346">
            <v>592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15.6</v>
          </cell>
          <cell r="F347">
            <v>15.6</v>
          </cell>
        </row>
        <row r="348">
          <cell r="A348" t="str">
            <v>Сыр Папа Может "Пошехонский" 45% вес (= 3 кг)  ОСТАНКИНО</v>
          </cell>
          <cell r="D348">
            <v>9</v>
          </cell>
          <cell r="F348">
            <v>9</v>
          </cell>
        </row>
        <row r="349">
          <cell r="A349" t="str">
            <v>Сыр ПАПА МОЖЕТ "Российский традиционный" 45% 180 г  ОСТАНКИНО</v>
          </cell>
          <cell r="D349">
            <v>771</v>
          </cell>
          <cell r="F349">
            <v>771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75.599999999999994</v>
          </cell>
          <cell r="F350">
            <v>75.599999999999994</v>
          </cell>
        </row>
        <row r="351">
          <cell r="A351" t="str">
            <v>Сыр Папа Может "Сметанковый" 50% вес (=3кг)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"Тильзитер" 45% 180 г  ОСТАНКИНО</v>
          </cell>
          <cell r="D352">
            <v>317</v>
          </cell>
          <cell r="F352">
            <v>317</v>
          </cell>
        </row>
        <row r="353">
          <cell r="A353" t="str">
            <v>Сыр Папа Может Голландский 45%, нарез, 125г (9 шт)  Останкино</v>
          </cell>
          <cell r="D353">
            <v>68</v>
          </cell>
          <cell r="F353">
            <v>68</v>
          </cell>
        </row>
        <row r="354">
          <cell r="A354" t="str">
            <v>Сыр Папа Может Министерский 45% 200г  Останкино</v>
          </cell>
          <cell r="D354">
            <v>38</v>
          </cell>
          <cell r="F354">
            <v>38</v>
          </cell>
        </row>
        <row r="355">
          <cell r="A355" t="str">
            <v>Сыр Папа Может Папин Завтрак 50% 200г  Останкино</v>
          </cell>
          <cell r="D355">
            <v>4</v>
          </cell>
          <cell r="F355">
            <v>4</v>
          </cell>
        </row>
        <row r="356">
          <cell r="A356" t="str">
            <v>Сыр Папа Может Российский 50%, нарезка 125г  Останкино</v>
          </cell>
          <cell r="D356">
            <v>123</v>
          </cell>
          <cell r="F356">
            <v>123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105.11799999999999</v>
          </cell>
          <cell r="F357">
            <v>105.11799999999999</v>
          </cell>
        </row>
        <row r="358">
          <cell r="A358" t="str">
            <v>Сыр Папа Может Тильзитер   45% вес      Останкино</v>
          </cell>
          <cell r="D358">
            <v>3.21</v>
          </cell>
          <cell r="F358">
            <v>3.21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47</v>
          </cell>
          <cell r="F359">
            <v>47</v>
          </cell>
        </row>
        <row r="360">
          <cell r="A360" t="str">
            <v>Сыр полутвердый "Сливочный", с массовой долей жира 50%.БРУС ОСТАНКИНО</v>
          </cell>
          <cell r="D360">
            <v>34</v>
          </cell>
          <cell r="F360">
            <v>34</v>
          </cell>
        </row>
        <row r="361">
          <cell r="A361" t="str">
            <v>Сыр полутвердый "Тильзитер" 45%, ВЕС брус ТМ "Папа может"  ОСТАНКИНО</v>
          </cell>
          <cell r="D361">
            <v>39.6</v>
          </cell>
          <cell r="F361">
            <v>39.6</v>
          </cell>
        </row>
        <row r="362">
          <cell r="A362" t="str">
            <v>Сыр рассольный жирный Чечил 45% 100 гр  ОСТАНКИНО</v>
          </cell>
          <cell r="D362">
            <v>101</v>
          </cell>
          <cell r="F362">
            <v>101</v>
          </cell>
        </row>
        <row r="363">
          <cell r="A363" t="str">
            <v>Сыр рассольный жирный Чечил копченый 45% 100 гр  ОСТАНКИНО</v>
          </cell>
          <cell r="D363">
            <v>69</v>
          </cell>
          <cell r="F363">
            <v>69</v>
          </cell>
        </row>
        <row r="364">
          <cell r="A364" t="str">
            <v>Сыр Скаморца свежий 40% 100 гр.  ОСТАНКИНО</v>
          </cell>
          <cell r="D364">
            <v>25</v>
          </cell>
          <cell r="F364">
            <v>25</v>
          </cell>
        </row>
        <row r="365">
          <cell r="A365" t="str">
            <v>Сыр творожный с зеленью 60% Папа может 140 гр.  ОСТАНКИНО</v>
          </cell>
          <cell r="D365">
            <v>10</v>
          </cell>
          <cell r="F365">
            <v>10</v>
          </cell>
        </row>
        <row r="366">
          <cell r="A366" t="str">
            <v>Сыч/Прод Коровино Российский 50% 200г СЗМЖ  ОСТАНКИНО</v>
          </cell>
          <cell r="D366">
            <v>128</v>
          </cell>
          <cell r="F366">
            <v>128</v>
          </cell>
        </row>
        <row r="367">
          <cell r="A367" t="str">
            <v>Сыч/Прод Коровино Российский Ориг 50% ВЕС (7,5 кг круг) ОСТАНКИНО</v>
          </cell>
          <cell r="D367">
            <v>22.5</v>
          </cell>
          <cell r="F367">
            <v>22.5</v>
          </cell>
        </row>
        <row r="368">
          <cell r="A368" t="str">
            <v>Сыч/Прод Коровино Российский Оригин 50% ВЕС (5 кг)  ОСТАНКИНО</v>
          </cell>
          <cell r="D368">
            <v>266.7</v>
          </cell>
          <cell r="F368">
            <v>266.7</v>
          </cell>
        </row>
        <row r="369">
          <cell r="A369" t="str">
            <v>Сыч/Прод Коровино Тильзитер 50% 200г СЗМЖ  ОСТАНКИНО</v>
          </cell>
          <cell r="D369">
            <v>134</v>
          </cell>
          <cell r="F369">
            <v>134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115.5</v>
          </cell>
          <cell r="F370">
            <v>115.5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17</v>
          </cell>
          <cell r="F371">
            <v>17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155</v>
          </cell>
          <cell r="F372">
            <v>155</v>
          </cell>
        </row>
        <row r="373">
          <cell r="A373" t="str">
            <v>Торо Неро с/в "Эликатессе" 140 гр.шт.  СПК</v>
          </cell>
          <cell r="D373">
            <v>19</v>
          </cell>
          <cell r="F373">
            <v>19</v>
          </cell>
        </row>
        <row r="374">
          <cell r="A374" t="str">
            <v>Уши свиные копченые к пиву 0,15кг нар. д/ф шт.  СПК</v>
          </cell>
          <cell r="D374">
            <v>34</v>
          </cell>
          <cell r="F374">
            <v>34</v>
          </cell>
        </row>
        <row r="375">
          <cell r="A375" t="str">
            <v>Фестивальная пора с/к 100 гр.шт.нар. (лоток с ср.защ.атм.)  СПК</v>
          </cell>
          <cell r="D375">
            <v>442</v>
          </cell>
          <cell r="F375">
            <v>442</v>
          </cell>
        </row>
        <row r="376">
          <cell r="A376" t="str">
            <v>Фестивальная пора с/к 235 гр.шт.  СПК</v>
          </cell>
          <cell r="D376">
            <v>592</v>
          </cell>
          <cell r="F376">
            <v>592</v>
          </cell>
        </row>
        <row r="377">
          <cell r="A377" t="str">
            <v>Фестивальная пора с/к термоус.пак  СПК</v>
          </cell>
          <cell r="D377">
            <v>4.7</v>
          </cell>
          <cell r="F377">
            <v>4.7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18</v>
          </cell>
        </row>
        <row r="379">
          <cell r="A379" t="str">
            <v>Фуэт с/в "Эликатессе" 160 гр.шт.  СПК</v>
          </cell>
          <cell r="D379">
            <v>236</v>
          </cell>
          <cell r="F379">
            <v>236</v>
          </cell>
        </row>
        <row r="380">
          <cell r="A380" t="str">
            <v>Хинкали Классические ТМ Зареченские ВЕС ПОКОМ</v>
          </cell>
          <cell r="D380">
            <v>5</v>
          </cell>
          <cell r="F380">
            <v>93</v>
          </cell>
        </row>
        <row r="381">
          <cell r="A381" t="str">
            <v>Хотстеры ТМ Горячая штучка ТС Хотстеры 0,25 кг зам  ПОКОМ</v>
          </cell>
          <cell r="D381">
            <v>65</v>
          </cell>
          <cell r="F381">
            <v>1267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2</v>
          </cell>
          <cell r="F382">
            <v>296</v>
          </cell>
        </row>
        <row r="383">
          <cell r="A383" t="str">
            <v>Хрустящие крылышки ТМ Горячая штучка 0,3 кг зам  ПОКОМ</v>
          </cell>
          <cell r="F383">
            <v>338</v>
          </cell>
        </row>
        <row r="384">
          <cell r="A384" t="str">
            <v>Чебупай брауни ТМ Горячая штучка 0,2 кг.  ПОКОМ</v>
          </cell>
          <cell r="D384">
            <v>3</v>
          </cell>
          <cell r="F384">
            <v>75</v>
          </cell>
        </row>
        <row r="385">
          <cell r="A385" t="str">
            <v>Чебупай сочное яблоко ТМ Горячая штучка 0,2 кг зам.  ПОКОМ</v>
          </cell>
          <cell r="D385">
            <v>2</v>
          </cell>
          <cell r="F385">
            <v>176</v>
          </cell>
        </row>
        <row r="386">
          <cell r="A386" t="str">
            <v>Чебупай спелая вишня ТМ Горячая штучка 0,2 кг зам.  ПОКОМ</v>
          </cell>
          <cell r="D386">
            <v>1</v>
          </cell>
          <cell r="F386">
            <v>266</v>
          </cell>
        </row>
        <row r="387">
          <cell r="A387" t="str">
            <v>Чебупели Курочка гриль ТМ Горячая штучка, 0,3 кг зам  ПОКОМ</v>
          </cell>
          <cell r="D387">
            <v>2</v>
          </cell>
          <cell r="F387">
            <v>185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994</v>
          </cell>
          <cell r="F388">
            <v>2369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729</v>
          </cell>
          <cell r="F389">
            <v>3663</v>
          </cell>
        </row>
        <row r="390">
          <cell r="A390" t="str">
            <v>Чебуреки Мясные вес 2,7 кг ТМ Зареченские ВЕС ПОКОМ</v>
          </cell>
          <cell r="F390">
            <v>37.401000000000003</v>
          </cell>
        </row>
        <row r="391">
          <cell r="A391" t="str">
            <v>Чебуреки сочные ВЕС ТМ Зареченские  ПОКОМ</v>
          </cell>
          <cell r="F391">
            <v>376</v>
          </cell>
        </row>
        <row r="392">
          <cell r="A392" t="str">
            <v>Шпикачки Русские (черева) (в ср.защ.атм.) "Высокий вкус"  СПК</v>
          </cell>
          <cell r="D392">
            <v>145.30000000000001</v>
          </cell>
          <cell r="F392">
            <v>145.30000000000001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164</v>
          </cell>
          <cell r="F393">
            <v>164</v>
          </cell>
        </row>
        <row r="394">
          <cell r="A394" t="str">
            <v>Юбилейная с/к 0,10 кг.шт. нарезка (лоток с ср.защ.атм.)  СПК</v>
          </cell>
          <cell r="D394">
            <v>58</v>
          </cell>
          <cell r="F394">
            <v>58</v>
          </cell>
        </row>
        <row r="395">
          <cell r="A395" t="str">
            <v>Юбилейная с/к 0,235 кг.шт.  СПК</v>
          </cell>
          <cell r="D395">
            <v>533</v>
          </cell>
          <cell r="F395">
            <v>533</v>
          </cell>
        </row>
        <row r="396">
          <cell r="A396" t="str">
            <v>Итого</v>
          </cell>
          <cell r="D396">
            <v>123676.162</v>
          </cell>
          <cell r="F396">
            <v>305111.49599999998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11.06.2024 - 11.06.2024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-0.85799999999999998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235.99600000000001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150.952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376.077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40.15</v>
          </cell>
        </row>
        <row r="12">
          <cell r="A12" t="str">
            <v xml:space="preserve"> 022  Колбаса Вязанка со шпиком, вектор 0,5кг, ПОКОМ</v>
          </cell>
          <cell r="D12">
            <v>57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535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680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1235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272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63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142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39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102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211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126.096</v>
          </cell>
        </row>
        <row r="29">
          <cell r="A29" t="str">
            <v xml:space="preserve"> 201  Ветчина Нежная ТМ Особый рецепт, (2,5кг), ПОКОМ</v>
          </cell>
          <cell r="D29">
            <v>1540.777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70.775000000000006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121.245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57.51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0.63700000000000001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129.09100000000001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1369.5640000000001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-0.82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54.957999999999998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65.91</v>
          </cell>
        </row>
        <row r="39">
          <cell r="A39" t="str">
            <v xml:space="preserve"> 240  Колбаса Салями охотничья, ВЕС. ПОКОМ</v>
          </cell>
          <cell r="D39">
            <v>11.048999999999999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175.55500000000001</v>
          </cell>
        </row>
        <row r="41">
          <cell r="A41" t="str">
            <v xml:space="preserve"> 247  Сардельки Нежные, ВЕС.  ПОКОМ</v>
          </cell>
          <cell r="D41">
            <v>27.763999999999999</v>
          </cell>
        </row>
        <row r="42">
          <cell r="A42" t="str">
            <v xml:space="preserve"> 248  Сардельки Сочные ТМ Особый рецепт,   ПОКОМ</v>
          </cell>
          <cell r="D42">
            <v>72.838999999999999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340.05900000000003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52.71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90.201999999999998</v>
          </cell>
        </row>
        <row r="46">
          <cell r="A46" t="str">
            <v xml:space="preserve"> 263  Шпикачки Стародворские, ВЕС.  ПОКОМ</v>
          </cell>
          <cell r="D46">
            <v>43.04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74.894999999999996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68.927999999999997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68.754999999999995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298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896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1635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144.672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129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248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49.585999999999999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598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935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D60">
            <v>21.315000000000001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51.475000000000001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300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428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198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109.69799999999999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382.09500000000003</v>
          </cell>
        </row>
        <row r="67">
          <cell r="A67" t="str">
            <v xml:space="preserve"> 316  Колбаса Нежная ТМ Зареченские ВЕС  ПОКОМ</v>
          </cell>
          <cell r="D67">
            <v>13.518000000000001</v>
          </cell>
        </row>
        <row r="68">
          <cell r="A68" t="str">
            <v xml:space="preserve"> 318  Сосиски Датские ТМ Зареченские, ВЕС  ПОКОМ</v>
          </cell>
          <cell r="D68">
            <v>868.62800000000004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938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605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485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116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93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287.04000000000002</v>
          </cell>
        </row>
        <row r="75">
          <cell r="A75" t="str">
            <v xml:space="preserve"> 335  Колбаса Сливушка ТМ Вязанка. ВЕС.  ПОКОМ </v>
          </cell>
          <cell r="D75">
            <v>50.085000000000001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557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498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115.446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67.739999999999995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177.73500000000001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106.657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18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50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88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44.646999999999998</v>
          </cell>
        </row>
        <row r="86">
          <cell r="A86" t="str">
            <v xml:space="preserve"> 373 Колбаса вареная Сочинка ТМ Стародворье ВЕС ПОКОМ</v>
          </cell>
          <cell r="D86">
            <v>-0.65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135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135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505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176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189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91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101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845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1658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11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44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92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141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49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150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120.267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71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184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98.6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32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69.599999999999994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48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43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76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39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22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1.696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1210.7819999999999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D115">
            <v>2229.7350000000001</v>
          </cell>
        </row>
        <row r="116">
          <cell r="A116" t="str">
            <v>3215 ВЕТЧ.МЯСНАЯ Папа может п/о 0.4кг 8шт.    ОСТАНКИНО</v>
          </cell>
          <cell r="D116">
            <v>64</v>
          </cell>
        </row>
        <row r="117">
          <cell r="A117" t="str">
            <v>3297 СЫТНЫЕ Папа может сар б/о мгс 1*3 СНГ  ОСТАНКИНО</v>
          </cell>
          <cell r="D117">
            <v>46.335999999999999</v>
          </cell>
        </row>
        <row r="118">
          <cell r="A118" t="str">
            <v>3812 СОЧНЫЕ сос п/о мгс 2*2  ОСТАНКИНО</v>
          </cell>
          <cell r="D118">
            <v>466.41</v>
          </cell>
        </row>
        <row r="119">
          <cell r="A119" t="str">
            <v>4063 МЯСНАЯ Папа может вар п/о_Л   ОСТАНКИНО</v>
          </cell>
          <cell r="D119">
            <v>520.44299999999998</v>
          </cell>
        </row>
        <row r="120">
          <cell r="A120" t="str">
            <v>4117 ЭКСТРА Папа может с/к в/у_Л   ОСТАНКИНО</v>
          </cell>
          <cell r="D120">
            <v>19.391999999999999</v>
          </cell>
        </row>
        <row r="121">
          <cell r="A121" t="str">
            <v>4378 Колбаса с/к Посольская 1кг (код покуп. 26569) Останкино</v>
          </cell>
          <cell r="D121">
            <v>2.4660000000000002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30.978000000000002</v>
          </cell>
        </row>
        <row r="123">
          <cell r="A123" t="str">
            <v>4813 ФИЛЕЙНАЯ Папа может вар п/о_Л   ОСТАНКИНО</v>
          </cell>
          <cell r="D123">
            <v>166.405</v>
          </cell>
        </row>
        <row r="124">
          <cell r="A124" t="str">
            <v>4993 САЛЯМИ ИТАЛЬЯНСКАЯ с/к в/у 1/250*8_120c ОСТАНКИНО</v>
          </cell>
          <cell r="D124">
            <v>111</v>
          </cell>
        </row>
        <row r="125">
          <cell r="A125" t="str">
            <v>5246 ДОКТОРСКАЯ ПРЕМИУМ вар б/о мгс_30с ОСТАНКИНО</v>
          </cell>
          <cell r="D125">
            <v>43.226999999999997</v>
          </cell>
        </row>
        <row r="126">
          <cell r="A126" t="str">
            <v>5336 ОСОБАЯ вар п/о  ОСТАНКИНО</v>
          </cell>
          <cell r="D126">
            <v>62.615000000000002</v>
          </cell>
        </row>
        <row r="127">
          <cell r="A127" t="str">
            <v>5337 ОСОБАЯ СО ШПИКОМ вар п/о  ОСТАНКИНО</v>
          </cell>
          <cell r="D127">
            <v>13.744999999999999</v>
          </cell>
        </row>
        <row r="128">
          <cell r="A128" t="str">
            <v>5341 СЕРВЕЛАТ ОХОТНИЧИЙ в/к в/у  ОСТАНКИНО</v>
          </cell>
          <cell r="D128">
            <v>98.465000000000003</v>
          </cell>
        </row>
        <row r="129">
          <cell r="A129" t="str">
            <v>5483 ЭКСТРА Папа может с/к в/у 1/250 8шт.   ОСТАНКИНО</v>
          </cell>
          <cell r="D129">
            <v>231</v>
          </cell>
        </row>
        <row r="130">
          <cell r="A130" t="str">
            <v>5544 Сервелат Финский в/к в/у_45с НОВАЯ ОСТАНКИНО</v>
          </cell>
          <cell r="D130">
            <v>331.86500000000001</v>
          </cell>
        </row>
        <row r="131">
          <cell r="A131" t="str">
            <v>5682 САЛЯМИ МЕЛКОЗЕРНЕНАЯ с/к в/у 1/120_60с   ОСТАНКИНО</v>
          </cell>
          <cell r="D131">
            <v>775</v>
          </cell>
        </row>
        <row r="132">
          <cell r="A132" t="str">
            <v>5706 АРОМАТНАЯ Папа может с/к в/у 1/250 8шт.  ОСТАНКИНО</v>
          </cell>
          <cell r="D132">
            <v>226</v>
          </cell>
        </row>
        <row r="133">
          <cell r="A133" t="str">
            <v>5708 ПОСОЛЬСКАЯ Папа может с/к в/у ОСТАНКИНО</v>
          </cell>
          <cell r="D133">
            <v>7.0739999999999998</v>
          </cell>
        </row>
        <row r="134">
          <cell r="A134" t="str">
            <v>5820 СЛИВОЧНЫЕ Папа может сос п/о мгс 2*2_45с   ОСТАНКИНО</v>
          </cell>
          <cell r="D134">
            <v>18.469000000000001</v>
          </cell>
        </row>
        <row r="135">
          <cell r="A135" t="str">
            <v>5851 ЭКСТРА Папа может вар п/о   ОСТАНКИНО</v>
          </cell>
          <cell r="D135">
            <v>100.029</v>
          </cell>
        </row>
        <row r="136">
          <cell r="A136" t="str">
            <v>5931 ОХОТНИЧЬЯ Папа может с/к в/у 1/220 8шт.   ОСТАНКИНО</v>
          </cell>
          <cell r="D136">
            <v>291</v>
          </cell>
        </row>
        <row r="137">
          <cell r="A137" t="str">
            <v>5976 МОЛОЧНЫЕ ТРАДИЦ. сос п/о в/у 1/350_45с  ОСТАНКИНО</v>
          </cell>
          <cell r="D137">
            <v>815</v>
          </cell>
        </row>
        <row r="138">
          <cell r="A138" t="str">
            <v>5981 МОЛОЧНЫЕ ТРАДИЦ. сос п/о мгс 1*6_45с   ОСТАНКИНО</v>
          </cell>
          <cell r="D138">
            <v>56.988</v>
          </cell>
        </row>
        <row r="139">
          <cell r="A139" t="str">
            <v>5982 МОЛОЧНЫЕ ТРАДИЦ. сос п/о мгс 0,6кг_СНГ  ОСТАНКИНО</v>
          </cell>
          <cell r="D139">
            <v>39</v>
          </cell>
        </row>
        <row r="140">
          <cell r="A140" t="str">
            <v>5992 ВРЕМЯ ОКРОШКИ Папа может вар п/о 0.4кг   ОСТАНКИНО</v>
          </cell>
          <cell r="D140">
            <v>299</v>
          </cell>
        </row>
        <row r="141">
          <cell r="A141" t="str">
            <v>6113 СОЧНЫЕ сос п/о мгс 1*6_Ашан  ОСТАНКИНО</v>
          </cell>
          <cell r="D141">
            <v>958.32399999999996</v>
          </cell>
        </row>
        <row r="142">
          <cell r="A142" t="str">
            <v>6123 МОЛОЧНЫЕ КЛАССИЧЕСКИЕ ПМ сос п/о мгс 2*4   ОСТАНКИНО</v>
          </cell>
          <cell r="D142">
            <v>-0.2</v>
          </cell>
        </row>
        <row r="143">
          <cell r="A143" t="str">
            <v>6221 НЕАПОЛИТАНСКИЙ ДУЭТ с/к с/н мгс 1/90  ОСТАНКИНО</v>
          </cell>
          <cell r="D143">
            <v>19</v>
          </cell>
        </row>
        <row r="144">
          <cell r="A144" t="str">
            <v>6222 ИТАЛЬЯНСКОЕ АССОРТИ с/в с/н мгс 1/90 ОСТАНКИНО</v>
          </cell>
          <cell r="D144">
            <v>25</v>
          </cell>
        </row>
        <row r="145">
          <cell r="A145" t="str">
            <v>6228 МЯСНОЕ АССОРТИ к/з с/н мгс 1/90 10шт.  ОСТАНКИНО</v>
          </cell>
          <cell r="D145">
            <v>79</v>
          </cell>
        </row>
        <row r="146">
          <cell r="A146" t="str">
            <v>6247 ДОМАШНЯЯ Папа может вар п/о 0,4кг 8шт.  ОСТАНКИНО</v>
          </cell>
          <cell r="D146">
            <v>55</v>
          </cell>
        </row>
        <row r="147">
          <cell r="A147" t="str">
            <v>6268 ГОВЯЖЬЯ Папа может вар п/о 0,4кг 8 шт.  ОСТАНКИНО</v>
          </cell>
          <cell r="D147">
            <v>119</v>
          </cell>
        </row>
        <row r="148">
          <cell r="A148" t="str">
            <v>6281 СВИНИНА ДЕЛИКАТ. к/в мл/к в/у 0.3кг 45с  ОСТАНКИНО</v>
          </cell>
          <cell r="D148">
            <v>118</v>
          </cell>
        </row>
        <row r="149">
          <cell r="A149" t="str">
            <v>6297 ФИЛЕЙНЫЕ сос ц/о в/у 1/270 12шт_45с  ОСТАНКИНО</v>
          </cell>
          <cell r="D149">
            <v>724</v>
          </cell>
        </row>
        <row r="150">
          <cell r="A150" t="str">
            <v>6303 МЯСНЫЕ Папа может сос п/о мгс 1.5*3  ОСТАНКИНО</v>
          </cell>
          <cell r="D150">
            <v>98.375</v>
          </cell>
        </row>
        <row r="151">
          <cell r="A151" t="str">
            <v>6325 ДОКТОРСКАЯ ПРЕМИУМ вар п/о 0.4кг 8шт.  ОСТАНКИНО</v>
          </cell>
          <cell r="D151">
            <v>180</v>
          </cell>
        </row>
        <row r="152">
          <cell r="A152" t="str">
            <v>6332 МЯСНАЯ Папа может вар п/о 0.5кг 8шт.  ОСТАНКИНО</v>
          </cell>
          <cell r="D152">
            <v>95</v>
          </cell>
        </row>
        <row r="153">
          <cell r="A153" t="str">
            <v>6333 МЯСНАЯ Папа может вар п/о 0.4кг 8шт.  ОСТАНКИНО</v>
          </cell>
          <cell r="D153">
            <v>2722</v>
          </cell>
        </row>
        <row r="154">
          <cell r="A154" t="str">
            <v>6345 ФИЛЕЙНАЯ Папа может вар п/о 0.5кг 8шт.  ОСТАНКИНО</v>
          </cell>
          <cell r="D154">
            <v>11</v>
          </cell>
        </row>
        <row r="155">
          <cell r="A155" t="str">
            <v>6353 ЭКСТРА Папа может вар п/о 0.4кг 8шт.  ОСТАНКИНО</v>
          </cell>
          <cell r="D155">
            <v>699</v>
          </cell>
        </row>
        <row r="156">
          <cell r="A156" t="str">
            <v>6392 ФИЛЕЙНАЯ Папа может вар п/о 0.4кг. ОСТАНКИНО</v>
          </cell>
          <cell r="D156">
            <v>1642</v>
          </cell>
        </row>
        <row r="157">
          <cell r="A157" t="str">
            <v>6427 КЛАССИЧЕСКАЯ ПМ вар п/о 0.35кг 8шт. ОСТАНКИНО</v>
          </cell>
          <cell r="D157">
            <v>616</v>
          </cell>
        </row>
        <row r="158">
          <cell r="A158" t="str">
            <v>6445 БЕКОН с/к с/н в/у 1/180 10шт.  ОСТАНКИНО</v>
          </cell>
          <cell r="D158">
            <v>55</v>
          </cell>
        </row>
        <row r="159">
          <cell r="A159" t="str">
            <v>6453 ЭКСТРА Папа может с/к с/н в/у 1/100 14шт.   ОСТАНКИНО</v>
          </cell>
          <cell r="D159">
            <v>397</v>
          </cell>
        </row>
        <row r="160">
          <cell r="A160" t="str">
            <v>6454 АРОМАТНАЯ с/к с/н в/у 1/100 14шт.  ОСТАНКИНО</v>
          </cell>
          <cell r="D160">
            <v>321</v>
          </cell>
        </row>
        <row r="161">
          <cell r="A161" t="str">
            <v>6470 ВЕТЧ.МРАМОРНАЯ в/у_45с  ОСТАНКИНО</v>
          </cell>
          <cell r="D161">
            <v>7.17</v>
          </cell>
        </row>
        <row r="162">
          <cell r="A162" t="str">
            <v>6475 С СЫРОМ Папа может сос ц/о мгс 0.4кг6шт  ОСТАНКИНО</v>
          </cell>
          <cell r="D162">
            <v>51</v>
          </cell>
        </row>
        <row r="163">
          <cell r="A163" t="str">
            <v>6527 ШПИКАЧКИ СОЧНЫЕ ПМ сар б/о мгс 1*3 45с ОСТАНКИНО</v>
          </cell>
          <cell r="D163">
            <v>109.8</v>
          </cell>
        </row>
        <row r="164">
          <cell r="A164" t="str">
            <v>6528 ШПИКАЧКИ СОЧНЫЕ ПМ сар б/о мгс 0.4кг 45с  ОСТАНКИНО</v>
          </cell>
          <cell r="D164">
            <v>144</v>
          </cell>
        </row>
        <row r="165">
          <cell r="A165" t="str">
            <v>6555 ПОСОЛЬСКАЯ с/к с/н в/у 1/100 10шт.  ОСТАНКИНО</v>
          </cell>
          <cell r="D165">
            <v>112</v>
          </cell>
        </row>
        <row r="166">
          <cell r="A166" t="str">
            <v>6586 МРАМОРНАЯ И БАЛЫКОВАЯ в/к с/н мгс 1/90 ОСТАНКИНО</v>
          </cell>
          <cell r="D166">
            <v>95</v>
          </cell>
        </row>
        <row r="167">
          <cell r="A167" t="str">
            <v>6601 ГОВЯЖЬИ СН сос п/о мгс 1*6  ОСТАНКИНО</v>
          </cell>
          <cell r="D167">
            <v>28.533999999999999</v>
          </cell>
        </row>
        <row r="168">
          <cell r="A168" t="str">
            <v>6602 БАВАРСКИЕ ПМ сос ц/о мгс 0,35кг 8шт.  ОСТАНКИНО</v>
          </cell>
          <cell r="D168">
            <v>84</v>
          </cell>
        </row>
        <row r="169">
          <cell r="A169" t="str">
            <v>6661 СОЧНЫЙ ГРИЛЬ ПМ сос п/о мгс 1.5*4_Маяк  ОСТАНКИНО</v>
          </cell>
          <cell r="D169">
            <v>18.387</v>
          </cell>
        </row>
        <row r="170">
          <cell r="A170" t="str">
            <v>6666 БОЯНСКАЯ Папа может п/к в/у 0,28кг 8 шт. ОСТАНКИНО</v>
          </cell>
          <cell r="D170">
            <v>352</v>
          </cell>
        </row>
        <row r="171">
          <cell r="A171" t="str">
            <v>6683 СЕРВЕЛАТ ЗЕРНИСТЫЙ ПМ в/к в/у 0,35кг  ОСТАНКИНО</v>
          </cell>
          <cell r="D171">
            <v>632</v>
          </cell>
        </row>
        <row r="172">
          <cell r="A172" t="str">
            <v>6684 СЕРВЕЛАТ КАРЕЛЬСКИЙ ПМ в/к в/у 0.28кг  ОСТАНКИНО</v>
          </cell>
          <cell r="D172">
            <v>790</v>
          </cell>
        </row>
        <row r="173">
          <cell r="A173" t="str">
            <v>6689 СЕРВЕЛАТ ОХОТНИЧИЙ ПМ в/к в/у 0,35кг 8шт  ОСТАНКИНО</v>
          </cell>
          <cell r="D173">
            <v>864</v>
          </cell>
        </row>
        <row r="174">
          <cell r="A174" t="str">
            <v>6692 СЕРВЕЛАТ ПРИМА в/к в/у 0.28кг 8шт.  ОСТАНКИНО</v>
          </cell>
          <cell r="D174">
            <v>107</v>
          </cell>
        </row>
        <row r="175">
          <cell r="A175" t="str">
            <v>6697 СЕРВЕЛАТ ФИНСКИЙ ПМ в/к в/у 0,35кг 8шт.  ОСТАНКИНО</v>
          </cell>
          <cell r="D175">
            <v>1340</v>
          </cell>
        </row>
        <row r="176">
          <cell r="A176" t="str">
            <v>6713 СОЧНЫЙ ГРИЛЬ ПМ сос п/о мгс 0.41кг 8шт.  ОСТАНКИНО</v>
          </cell>
          <cell r="D176">
            <v>433</v>
          </cell>
        </row>
        <row r="177">
          <cell r="A177" t="str">
            <v>6716 ОСОБАЯ Коровино (в сетке) 0.5кг 8шт.  ОСТАНКИНО</v>
          </cell>
          <cell r="D177">
            <v>195</v>
          </cell>
        </row>
        <row r="178">
          <cell r="A178" t="str">
            <v>6722 СОЧНЫЕ ПМ сос п/о мгс 0,41кг 10шт.  ОСТАНКИНО</v>
          </cell>
          <cell r="D178">
            <v>2247</v>
          </cell>
        </row>
        <row r="179">
          <cell r="A179" t="str">
            <v>6726 СЛИВОЧНЫЕ ПМ сос п/о мгс 0.41кг 10шт.  ОСТАНКИНО</v>
          </cell>
          <cell r="D179">
            <v>681</v>
          </cell>
        </row>
        <row r="180">
          <cell r="A180" t="str">
            <v>6734 ОСОБАЯ СО ШПИКОМ Коровино (в сетке) 0,5кг ОСТАНКИНО</v>
          </cell>
          <cell r="D180">
            <v>94</v>
          </cell>
        </row>
        <row r="181">
          <cell r="A181" t="str">
            <v>6747 РУССКАЯ ПРЕМИУМ ПМ вар ф/о в/у  ОСТАНКИНО</v>
          </cell>
          <cell r="D181">
            <v>12.074999999999999</v>
          </cell>
        </row>
        <row r="182">
          <cell r="A182" t="str">
            <v>6756 ВЕТЧ.ЛЮБИТЕЛЬСКАЯ п/о  ОСТАНКИНО</v>
          </cell>
          <cell r="D182">
            <v>172.93100000000001</v>
          </cell>
        </row>
        <row r="183">
          <cell r="A183" t="str">
            <v>6761 МОЛОЧНЫЕ ГОСТ сос ц/о мгс 1*4  ОСТАНКИНО</v>
          </cell>
          <cell r="D183">
            <v>4.2779999999999996</v>
          </cell>
        </row>
        <row r="184">
          <cell r="A184" t="str">
            <v>6764 СЛИВОЧНЫЕ сос ц/о мгс 1*4  ОСТАНКИНО</v>
          </cell>
          <cell r="D184">
            <v>19.952999999999999</v>
          </cell>
        </row>
        <row r="185">
          <cell r="A185" t="str">
            <v>6765 РУБЛЕНЫЕ сос ц/о мгс 0.36кг 6шт.  ОСТАНКИНО</v>
          </cell>
          <cell r="D185">
            <v>187</v>
          </cell>
        </row>
        <row r="186">
          <cell r="A186" t="str">
            <v>6767 РУБЛЕНЫЕ сос ц/о мгс 1*4  ОСТАНКИНО</v>
          </cell>
          <cell r="D186">
            <v>2.1349999999999998</v>
          </cell>
        </row>
        <row r="187">
          <cell r="A187" t="str">
            <v>6773 САЛЯМИ Папа может п/к в/у 0,28кг 8шт.  ОСТАНКИНО</v>
          </cell>
          <cell r="D187">
            <v>147</v>
          </cell>
        </row>
        <row r="188">
          <cell r="A188" t="str">
            <v>6776 ХОТ-ДОГ Папа может сос п/о мгс 0.35кг  ОСТАНКИНО</v>
          </cell>
          <cell r="D188">
            <v>37</v>
          </cell>
        </row>
        <row r="189">
          <cell r="A189" t="str">
            <v>6777 МЯСНЫЕ С ГОВЯДИНОЙ ПМ сос п/о мгс 0.4кг  ОСТАНКИНО</v>
          </cell>
          <cell r="D189">
            <v>368</v>
          </cell>
        </row>
        <row r="190">
          <cell r="A190" t="str">
            <v>6785 ВЕНСКАЯ САЛЯМИ п/к в/у 0.33кг 8шт.  ОСТАНКИНО</v>
          </cell>
          <cell r="D190">
            <v>88</v>
          </cell>
        </row>
        <row r="191">
          <cell r="A191" t="str">
            <v>6787 СЕРВЕЛАТ КРЕМЛЕВСКИЙ в/к в/у 0,33кг 8шт.  ОСТАНКИНО</v>
          </cell>
          <cell r="D191">
            <v>75</v>
          </cell>
        </row>
        <row r="192">
          <cell r="A192" t="str">
            <v>6791 СЕРВЕЛАТ ПРЕМИУМ в/к в/у 0,33кг 8шт.  ОСТАНКИНО</v>
          </cell>
          <cell r="D192">
            <v>22</v>
          </cell>
        </row>
        <row r="193">
          <cell r="A193" t="str">
            <v>6795 ОСТАНКИНСКАЯ в/к в/у 0,33кг 8шт.  ОСТАНКИНО</v>
          </cell>
          <cell r="D193">
            <v>13</v>
          </cell>
        </row>
        <row r="194">
          <cell r="A194" t="str">
            <v>6797 С ИНДЕЙКОЙ Папа может вар п/о 0,4кг 8шт.  ОСТАНКИНО</v>
          </cell>
          <cell r="D194">
            <v>41</v>
          </cell>
        </row>
        <row r="195">
          <cell r="A195" t="str">
            <v>6807 СЕРВЕЛАТ ЕВРОПЕЙСКИЙ в/к в/у 0,33кг 8шт.  ОСТАНКИНО</v>
          </cell>
          <cell r="D195">
            <v>28</v>
          </cell>
        </row>
        <row r="196">
          <cell r="A196" t="str">
            <v>6822 ИЗ ОТБОРНОГО МЯСА ПМ сос п/о мгс 0,36кг  ОСТАНКИНО</v>
          </cell>
          <cell r="D196">
            <v>18</v>
          </cell>
        </row>
        <row r="197">
          <cell r="A197" t="str">
            <v>6829 МОЛОЧНЫЕ КЛАССИЧЕСКИЕ сос п/о мгс 2*4_С  ОСТАНКИНО</v>
          </cell>
          <cell r="D197">
            <v>201.595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71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47</v>
          </cell>
        </row>
        <row r="200">
          <cell r="A200" t="str">
            <v>БОНУС Z-ОСОБАЯ Коровино вар п/о (5324)  ОСТАНКИНО</v>
          </cell>
          <cell r="D200">
            <v>2.0219999999999998</v>
          </cell>
        </row>
        <row r="201">
          <cell r="A201" t="str">
            <v>БОНУС Z-ОСОБАЯ Коровино вар п/о 0.5кг_СНГ (6305)  ОСТАНКИНО</v>
          </cell>
          <cell r="D201">
            <v>11</v>
          </cell>
        </row>
        <row r="202">
          <cell r="A202" t="str">
            <v>БОНУС СОЧНЫЕ сос п/о мгс 0.41кг_UZ (6087)  ОСТАНКИНО</v>
          </cell>
          <cell r="D202">
            <v>219</v>
          </cell>
        </row>
        <row r="203">
          <cell r="A203" t="str">
            <v>БОНУС СОЧНЫЕ сос п/о мгс 1*6_UZ (6088)  ОСТАНКИНО</v>
          </cell>
          <cell r="D203">
            <v>69.13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400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101.36</v>
          </cell>
        </row>
        <row r="206">
          <cell r="A206" t="str">
            <v>БОНУС_Колбаса вареная Филейская ТМ Вязанка. ВЕС  ПОКОМ</v>
          </cell>
          <cell r="D206">
            <v>186.98500000000001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133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151</v>
          </cell>
        </row>
        <row r="209">
          <cell r="A209" t="str">
            <v>БОНУС_Сервелат Фирменый в/к 0,10 кг.шт. нарезка (лоток с ср.защ.атм.)  СПК</v>
          </cell>
          <cell r="D209">
            <v>4</v>
          </cell>
        </row>
        <row r="210">
          <cell r="A210" t="str">
            <v>Бутербродная вареная 0,47 кг шт.  СПК</v>
          </cell>
          <cell r="D210">
            <v>4</v>
          </cell>
        </row>
        <row r="211">
          <cell r="A211" t="str">
            <v>Вацлавская п/к (черева) 390 гр.шт. термоус.пак  СПК</v>
          </cell>
          <cell r="D211">
            <v>10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83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538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325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172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4</v>
          </cell>
        </row>
        <row r="217">
          <cell r="A217" t="str">
            <v>Гуцульская с/к "КолбасГрад" 160 гр.шт. термоус. пак  СПК</v>
          </cell>
          <cell r="D217">
            <v>13</v>
          </cell>
        </row>
        <row r="218">
          <cell r="A218" t="str">
            <v>Дельгаро с/в "Эликатессе" 140 гр.шт.  СПК</v>
          </cell>
          <cell r="D218">
            <v>28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53</v>
          </cell>
        </row>
        <row r="220">
          <cell r="A220" t="str">
            <v>Докторская вареная в/с  СПК</v>
          </cell>
          <cell r="D220">
            <v>2.476</v>
          </cell>
        </row>
        <row r="221">
          <cell r="A221" t="str">
            <v>Докторская вареная в/с 0,47 кг шт.  СПК</v>
          </cell>
          <cell r="D221">
            <v>5</v>
          </cell>
        </row>
        <row r="222">
          <cell r="A222" t="str">
            <v>Докторская вареная термоус.пак. "Высокий вкус"  СПК</v>
          </cell>
          <cell r="D222">
            <v>51.174999999999997</v>
          </cell>
        </row>
        <row r="223">
          <cell r="A223" t="str">
            <v>Жар-боллы с курочкой и сыром, ВЕС ТМ Зареченские  ПОКОМ</v>
          </cell>
          <cell r="D223">
            <v>36</v>
          </cell>
        </row>
        <row r="224">
          <cell r="A224" t="str">
            <v>Жар-ладушки с мясом ТМ Зареченские ВЕС ПОКОМ</v>
          </cell>
          <cell r="D224">
            <v>51.8</v>
          </cell>
        </row>
        <row r="225">
          <cell r="A225" t="str">
            <v>ЖАР-мени ВЕС ТМ Зареченские  ПОКОМ</v>
          </cell>
          <cell r="D225">
            <v>27.5</v>
          </cell>
        </row>
        <row r="226">
          <cell r="A226" t="str">
            <v>Классическая вареная 400 гр.шт.  СПК</v>
          </cell>
          <cell r="D226">
            <v>2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122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124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18</v>
          </cell>
        </row>
        <row r="230">
          <cell r="A230" t="str">
            <v>Коньячная с/к 0,10 кг.шт. нарезка (лоток с ср.зад.атм.) "Высокий вкус"  СПК</v>
          </cell>
          <cell r="D230">
            <v>70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126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247</v>
          </cell>
        </row>
        <row r="233">
          <cell r="A233" t="str">
            <v>Ла Фаворте с/в "Эликатессе" 140 гр.шт.  СПК</v>
          </cell>
          <cell r="D233">
            <v>35</v>
          </cell>
        </row>
        <row r="234">
          <cell r="A234" t="str">
            <v>Ливерная Печеночная "Просто выгодно" 0,3 кг.шт.  СПК</v>
          </cell>
          <cell r="D234">
            <v>14</v>
          </cell>
        </row>
        <row r="235">
          <cell r="A235" t="str">
            <v>Любительская вареная термоус.пак. "Высокий вкус"  СПК</v>
          </cell>
          <cell r="D235">
            <v>44.704000000000001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5.4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29.6</v>
          </cell>
        </row>
        <row r="238">
          <cell r="A238" t="str">
            <v>Мусульманская вареная "Просто выгодно"  СПК</v>
          </cell>
          <cell r="D238">
            <v>4.0140000000000002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676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434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560</v>
          </cell>
        </row>
        <row r="242">
          <cell r="A242" t="str">
            <v>Наггетсы с куриным филе и сыром ТМ Вязанка 0,25 кг ПОКОМ</v>
          </cell>
          <cell r="D242">
            <v>149</v>
          </cell>
        </row>
        <row r="243">
          <cell r="A243" t="str">
            <v>Наггетсы Хрустящие ТМ Зареченские. ВЕС ПОКОМ</v>
          </cell>
          <cell r="D243">
            <v>144</v>
          </cell>
        </row>
        <row r="244">
          <cell r="A244" t="str">
            <v>Новосибирская с/к 0,10 кг.шт. нарезка (лоток с ср.защ.атм.) "Высокий вкус"  СПК</v>
          </cell>
          <cell r="D244">
            <v>70</v>
          </cell>
        </row>
        <row r="245">
          <cell r="A245" t="str">
            <v>Оригинальная с перцем с/к  СПК</v>
          </cell>
          <cell r="D245">
            <v>65.13</v>
          </cell>
        </row>
        <row r="246">
          <cell r="A246" t="str">
            <v>Особая вареная  СПК</v>
          </cell>
          <cell r="D246">
            <v>2.44</v>
          </cell>
        </row>
        <row r="247">
          <cell r="A247" t="str">
            <v>Пекантино с/в "Эликатессе" 0,10 кг.шт. нарезка (лоток с.ср.защ.атм.)  СПК</v>
          </cell>
          <cell r="D247">
            <v>6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46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18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443</v>
          </cell>
        </row>
        <row r="251">
          <cell r="A251" t="str">
            <v>Пельмени Бигбули с мясом, Горячая штучка 0,43кг  ПОКОМ</v>
          </cell>
          <cell r="D251">
            <v>76</v>
          </cell>
        </row>
        <row r="252">
          <cell r="A252" t="str">
            <v>Пельмени Бигбули с мясом, Горячая штучка 0,9кг  ПОКОМ</v>
          </cell>
          <cell r="D252">
            <v>112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150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70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91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606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535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255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622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247</v>
          </cell>
        </row>
        <row r="261">
          <cell r="A261" t="str">
            <v>Пельмени Домашние с говядиной и свининой 0,7кг, сфера ТМ Зареченские  ПОКОМ</v>
          </cell>
          <cell r="D261">
            <v>20</v>
          </cell>
        </row>
        <row r="262">
          <cell r="A262" t="str">
            <v>Пельмени Домашние со сливочным маслом 0,7кг, сфера ТМ Зареченские  ПОКОМ</v>
          </cell>
          <cell r="D262">
            <v>30</v>
          </cell>
        </row>
        <row r="263">
          <cell r="A263" t="str">
            <v>Пельмени Медвежьи ушки с фермерскими сливками 0,7кг  ПОКОМ</v>
          </cell>
          <cell r="D263">
            <v>39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68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30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243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57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185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183</v>
          </cell>
        </row>
        <row r="270">
          <cell r="A270" t="str">
            <v>Пельмени Сочные сфера 0,8 кг ТМ Стародворье  ПОКОМ</v>
          </cell>
          <cell r="D270">
            <v>13</v>
          </cell>
        </row>
        <row r="271">
          <cell r="A271" t="str">
            <v>Пипперони с/к "Эликатессе" 0,10 кг.шт.  СПК</v>
          </cell>
          <cell r="D271">
            <v>28</v>
          </cell>
        </row>
        <row r="272">
          <cell r="A272" t="str">
            <v>Пирожки с мясом 0,3кг ТМ Зареченские  ПОКОМ</v>
          </cell>
          <cell r="D272">
            <v>41</v>
          </cell>
        </row>
        <row r="273">
          <cell r="A273" t="str">
            <v>Пирожки с яблоком и грушей 0,3кг ТМ Зареченские  ПОКОМ</v>
          </cell>
          <cell r="D273">
            <v>14</v>
          </cell>
        </row>
        <row r="274">
          <cell r="A274" t="str">
            <v>Покровская вареная 0,47 кг шт.  СПК</v>
          </cell>
          <cell r="D274">
            <v>9</v>
          </cell>
        </row>
        <row r="275">
          <cell r="A275" t="str">
            <v>Сальчетти с/к 230 гр.шт.  СПК</v>
          </cell>
          <cell r="D275">
            <v>18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9</v>
          </cell>
        </row>
        <row r="277">
          <cell r="A277" t="str">
            <v>Салями Трюфель с/в "Эликатессе" 0,16 кг.шт.  СПК</v>
          </cell>
          <cell r="D277">
            <v>94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61.406999999999996</v>
          </cell>
        </row>
        <row r="279">
          <cell r="A279" t="str">
            <v>Сардельки "Необыкновенные" (в ср.защ.атм.)  СПК</v>
          </cell>
          <cell r="D279">
            <v>2.5920000000000001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35.927999999999997</v>
          </cell>
        </row>
        <row r="281">
          <cell r="A281" t="str">
            <v>Семейная с чесночком Экстра вареная  СПК</v>
          </cell>
          <cell r="D281">
            <v>7.5359999999999996</v>
          </cell>
        </row>
        <row r="282">
          <cell r="A282" t="str">
            <v>Семейная с чесночком Экстра вареная 0,5 кг.шт.  СПК</v>
          </cell>
          <cell r="D282">
            <v>2</v>
          </cell>
        </row>
        <row r="283">
          <cell r="A283" t="str">
            <v>Сервелат Европейский в/к, в/с 0,38 кг.шт.термофор.пак  СПК</v>
          </cell>
          <cell r="D283">
            <v>8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7</v>
          </cell>
        </row>
        <row r="285">
          <cell r="A285" t="str">
            <v>Сервелат Финский в/к 0,38 кг.шт. термофор.пак.  СПК</v>
          </cell>
          <cell r="D285">
            <v>1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5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149</v>
          </cell>
        </row>
        <row r="288">
          <cell r="A288" t="str">
            <v>Сибирская особая с/к 0,235 кг шт.  СПК</v>
          </cell>
          <cell r="D288">
            <v>71</v>
          </cell>
        </row>
        <row r="289">
          <cell r="A289" t="str">
            <v>Смак-мени с картофелем и сочной грудинкой 1кг ТМ Зареченские ПОКОМ</v>
          </cell>
          <cell r="D289">
            <v>2</v>
          </cell>
        </row>
        <row r="290">
          <cell r="A290" t="str">
            <v>Смак-мени с мясом 1кг ТМ Зареченские ПОКОМ</v>
          </cell>
          <cell r="D290">
            <v>16</v>
          </cell>
        </row>
        <row r="291">
          <cell r="A291" t="str">
            <v>Смаколадьи с яблоком и грушей ТМ Зареченские,0,9 кг ПОКОМ</v>
          </cell>
          <cell r="D291">
            <v>2</v>
          </cell>
        </row>
        <row r="292">
          <cell r="A292" t="str">
            <v>Сосиски "Баварские" 0,36 кг.шт. вак.упак.  СПК</v>
          </cell>
          <cell r="D292">
            <v>3</v>
          </cell>
        </row>
        <row r="293">
          <cell r="A293" t="str">
            <v>Сосиски "Молочные" 0,36 кг.шт. вак.упак.  СПК</v>
          </cell>
          <cell r="D293">
            <v>5</v>
          </cell>
        </row>
        <row r="294">
          <cell r="A294" t="str">
            <v>Сосиски Мусульманские "Просто выгодно" (в ср.защ.атм.)  СПК</v>
          </cell>
          <cell r="D294">
            <v>8.7200000000000006</v>
          </cell>
        </row>
        <row r="295">
          <cell r="A295" t="str">
            <v>Сосиски Хот-дог ВЕС (лоток с ср.защ.атм.)   СПК</v>
          </cell>
          <cell r="D295">
            <v>24.103999999999999</v>
          </cell>
        </row>
        <row r="296">
          <cell r="A296" t="str">
            <v>Сосисоны в темпуре ВЕС  ПОКОМ</v>
          </cell>
          <cell r="D296">
            <v>10.8</v>
          </cell>
        </row>
        <row r="297">
          <cell r="A297" t="str">
            <v>Сочный мегачебурек ТМ Зареченские ВЕС ПОКОМ</v>
          </cell>
          <cell r="D297">
            <v>80.64</v>
          </cell>
        </row>
        <row r="298">
          <cell r="A298" t="str">
            <v>Торо Неро с/в "Эликатессе" 140 гр.шт.  СПК</v>
          </cell>
          <cell r="D298">
            <v>4</v>
          </cell>
        </row>
        <row r="299">
          <cell r="A299" t="str">
            <v>Уши свиные копченые к пиву 0,15кг нар. д/ф шт.  СПК</v>
          </cell>
          <cell r="D299">
            <v>8</v>
          </cell>
        </row>
        <row r="300">
          <cell r="A300" t="str">
            <v>Фестивальная пора с/к 100 гр.шт.нар. (лоток с ср.защ.атм.)  СПК</v>
          </cell>
          <cell r="D300">
            <v>141</v>
          </cell>
        </row>
        <row r="301">
          <cell r="A301" t="str">
            <v>Фестивальная пора с/к 235 гр.шт.  СПК</v>
          </cell>
          <cell r="D301">
            <v>193</v>
          </cell>
        </row>
        <row r="302">
          <cell r="A302" t="str">
            <v>Фрай-пицца с ветчиной и грибами 3,0 кг ТМ Зареченские ТС Зареченские продукты. ВЕС ПОКОМ</v>
          </cell>
          <cell r="D302">
            <v>6</v>
          </cell>
        </row>
        <row r="303">
          <cell r="A303" t="str">
            <v>Фуэт с/в "Эликатессе" 160 гр.шт.  СПК</v>
          </cell>
          <cell r="D303">
            <v>94</v>
          </cell>
        </row>
        <row r="304">
          <cell r="A304" t="str">
            <v>Хинкали Классические ТМ Зареченские ВЕС ПОКОМ</v>
          </cell>
          <cell r="D304">
            <v>20</v>
          </cell>
        </row>
        <row r="305">
          <cell r="A305" t="str">
            <v>Хотстеры ТМ Горячая штучка ТС Хотстеры 0,25 кг зам  ПОКОМ</v>
          </cell>
          <cell r="D305">
            <v>287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96</v>
          </cell>
        </row>
        <row r="307">
          <cell r="A307" t="str">
            <v>Хрустящие крылышки ТМ Горячая штучка 0,3 кг зам  ПОКОМ</v>
          </cell>
          <cell r="D307">
            <v>73</v>
          </cell>
        </row>
        <row r="308">
          <cell r="A308" t="str">
            <v>Чебупай брауни ТМ Горячая штучка 0,2 кг.  ПОКОМ</v>
          </cell>
          <cell r="D308">
            <v>10</v>
          </cell>
        </row>
        <row r="309">
          <cell r="A309" t="str">
            <v>Чебупай сочное яблоко ТМ Горячая штучка 0,2 кг зам.  ПОКОМ</v>
          </cell>
          <cell r="D309">
            <v>60</v>
          </cell>
        </row>
        <row r="310">
          <cell r="A310" t="str">
            <v>Чебупай спелая вишня ТМ Горячая штучка 0,2 кг зам.  ПОКОМ</v>
          </cell>
          <cell r="D310">
            <v>65</v>
          </cell>
        </row>
        <row r="311">
          <cell r="A311" t="str">
            <v>Чебупели Курочка гриль ТМ Горячая штучка, 0,3 кг зам  ПОКОМ</v>
          </cell>
          <cell r="D311">
            <v>62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287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834</v>
          </cell>
        </row>
        <row r="314">
          <cell r="A314" t="str">
            <v>Чебуреки Мясные вес 2,7 кг ТМ Зареченские ВЕС ПОКОМ</v>
          </cell>
          <cell r="D314">
            <v>16.2</v>
          </cell>
        </row>
        <row r="315">
          <cell r="A315" t="str">
            <v>Чебуреки сочные ВЕС ТМ Зареченские  ПОКОМ</v>
          </cell>
          <cell r="D315">
            <v>80</v>
          </cell>
        </row>
        <row r="316">
          <cell r="A316" t="str">
            <v>Шпикачки Русские (черева) (в ср.защ.атм.) "Высокий вкус"  СПК</v>
          </cell>
          <cell r="D316">
            <v>53.898000000000003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69</v>
          </cell>
        </row>
        <row r="318">
          <cell r="A318" t="str">
            <v>Юбилейная с/к 0,10 кг.шт. нарезка (лоток с ср.защ.атм.)  СПК</v>
          </cell>
          <cell r="D318">
            <v>15</v>
          </cell>
        </row>
        <row r="319">
          <cell r="A319" t="str">
            <v>Юбилейная с/к 0,235 кг.шт.  СПК</v>
          </cell>
          <cell r="D319">
            <v>184</v>
          </cell>
        </row>
        <row r="320">
          <cell r="A320" t="str">
            <v>Итого</v>
          </cell>
          <cell r="D320">
            <v>66028.047999999995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G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9" sqref="AI9"/>
    </sheetView>
  </sheetViews>
  <sheetFormatPr defaultColWidth="10.5" defaultRowHeight="11.45" customHeight="1" outlineLevelRow="1" x14ac:dyDescent="0.2"/>
  <cols>
    <col min="1" max="1" width="53.1640625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5" width="1.33203125" style="5" customWidth="1"/>
    <col min="16" max="18" width="1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22" t="s">
        <v>126</v>
      </c>
    </row>
    <row r="3" spans="1:33" s="1" customFormat="1" ht="9.9499999999999993" hidden="1" customHeight="1" x14ac:dyDescent="0.2">
      <c r="AE3" s="22" t="s">
        <v>127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110</v>
      </c>
      <c r="L5" s="15" t="s">
        <v>111</v>
      </c>
      <c r="M5" s="15" t="s">
        <v>112</v>
      </c>
      <c r="N5" s="15" t="s">
        <v>113</v>
      </c>
      <c r="O5" s="16" t="s">
        <v>114</v>
      </c>
      <c r="T5" s="15" t="s">
        <v>115</v>
      </c>
      <c r="Y5" s="15" t="s">
        <v>116</v>
      </c>
      <c r="Z5" s="15" t="s">
        <v>119</v>
      </c>
      <c r="AA5" s="15" t="s">
        <v>117</v>
      </c>
      <c r="AB5" s="15" t="s">
        <v>118</v>
      </c>
    </row>
    <row r="6" spans="1:33" ht="11.1" customHeight="1" x14ac:dyDescent="0.2">
      <c r="A6" s="6"/>
      <c r="B6" s="6"/>
      <c r="C6" s="3"/>
      <c r="D6" s="3"/>
      <c r="E6" s="9">
        <f>SUM(E7:E105)</f>
        <v>92161.557000000001</v>
      </c>
      <c r="F6" s="9">
        <f>SUM(F7:F105)</f>
        <v>55371.451000000001</v>
      </c>
      <c r="I6" s="9">
        <f>SUM(I7:I105)</f>
        <v>92900.102000000028</v>
      </c>
      <c r="J6" s="9">
        <f t="shared" ref="J6:T6" si="0">SUM(J7:J105)</f>
        <v>-738.54499999999928</v>
      </c>
      <c r="K6" s="9">
        <f t="shared" si="0"/>
        <v>2300</v>
      </c>
      <c r="L6" s="9">
        <f t="shared" si="0"/>
        <v>40170</v>
      </c>
      <c r="M6" s="9">
        <f t="shared" si="0"/>
        <v>4330</v>
      </c>
      <c r="N6" s="9">
        <f t="shared" si="0"/>
        <v>11385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18432.311399999999</v>
      </c>
      <c r="T6" s="9">
        <f t="shared" si="0"/>
        <v>36612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16020.555400000005</v>
      </c>
      <c r="Z6" s="9">
        <f t="shared" ref="Z6" si="4">SUM(Z7:Z105)</f>
        <v>16589.679599999996</v>
      </c>
      <c r="AA6" s="9">
        <f t="shared" ref="AA6" si="5">SUM(AA7:AA105)</f>
        <v>17474.107399999997</v>
      </c>
      <c r="AB6" s="9">
        <f t="shared" ref="AB6" si="6">SUM(AB7:AB105)</f>
        <v>23892.616000000002</v>
      </c>
      <c r="AE6" s="9">
        <f t="shared" ref="AE6" si="7">SUM(AE7:AE105)</f>
        <v>16762.560000000001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268</v>
      </c>
      <c r="D7" s="8">
        <v>297</v>
      </c>
      <c r="E7" s="8">
        <v>377</v>
      </c>
      <c r="F7" s="8">
        <v>95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390</v>
      </c>
      <c r="J7" s="14">
        <f>E7-I7</f>
        <v>-13</v>
      </c>
      <c r="K7" s="14">
        <f>VLOOKUP(A:A,[1]TDSheet!$A:$M,13,0)</f>
        <v>0</v>
      </c>
      <c r="L7" s="14">
        <f>VLOOKUP(A:A,[1]TDSheet!$A:$N,14,0)</f>
        <v>280</v>
      </c>
      <c r="M7" s="14">
        <f>VLOOKUP(A:A,[1]TDSheet!$A:$Q,17,0)</f>
        <v>40</v>
      </c>
      <c r="N7" s="14">
        <f>VLOOKUP(A:A,[1]TDSheet!$A:$R,18,0)</f>
        <v>80</v>
      </c>
      <c r="O7" s="14"/>
      <c r="P7" s="14"/>
      <c r="Q7" s="14"/>
      <c r="R7" s="14"/>
      <c r="S7" s="14">
        <f>E7/5</f>
        <v>75.400000000000006</v>
      </c>
      <c r="T7" s="17">
        <v>160</v>
      </c>
      <c r="U7" s="19">
        <f>(F7+K7+L7+M7+N7+T7)/S7</f>
        <v>8.6870026525198938</v>
      </c>
      <c r="V7" s="14">
        <f>F7/S7</f>
        <v>1.2599469496021218</v>
      </c>
      <c r="W7" s="14"/>
      <c r="X7" s="14"/>
      <c r="Y7" s="14">
        <f>VLOOKUP(A:A,[1]TDSheet!$A:$Z,26,0)</f>
        <v>57.8</v>
      </c>
      <c r="Z7" s="14">
        <f>VLOOKUP(A:A,[1]TDSheet!$A:$AA,27,0)</f>
        <v>48.8</v>
      </c>
      <c r="AA7" s="14">
        <f>VLOOKUP(A:A,[1]TDSheet!$A:$S,19,0)</f>
        <v>73.8</v>
      </c>
      <c r="AB7" s="14">
        <f>VLOOKUP(A:A,[3]TDSheet!$A:$D,4,0)</f>
        <v>64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64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193.17699999999999</v>
      </c>
      <c r="D8" s="8">
        <v>131.24199999999999</v>
      </c>
      <c r="E8" s="8">
        <v>189.72900000000001</v>
      </c>
      <c r="F8" s="8">
        <v>127.80500000000001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196.1</v>
      </c>
      <c r="J8" s="14">
        <f t="shared" ref="J8:J71" si="8">E8-I8</f>
        <v>-6.3709999999999809</v>
      </c>
      <c r="K8" s="14">
        <f>VLOOKUP(A:A,[1]TDSheet!$A:$M,13,0)</f>
        <v>0</v>
      </c>
      <c r="L8" s="14">
        <f>VLOOKUP(A:A,[1]TDSheet!$A:$N,14,0)</f>
        <v>50</v>
      </c>
      <c r="M8" s="14">
        <f>VLOOKUP(A:A,[1]TDSheet!$A:$Q,17,0)</f>
        <v>0</v>
      </c>
      <c r="N8" s="14">
        <f>VLOOKUP(A:A,[1]TDSheet!$A:$R,18,0)</f>
        <v>30</v>
      </c>
      <c r="O8" s="14"/>
      <c r="P8" s="14"/>
      <c r="Q8" s="14"/>
      <c r="R8" s="14"/>
      <c r="S8" s="14">
        <f t="shared" ref="S8:S71" si="9">E8/5</f>
        <v>37.945800000000006</v>
      </c>
      <c r="T8" s="17">
        <v>100</v>
      </c>
      <c r="U8" s="19">
        <f t="shared" ref="U8:U71" si="10">(F8+K8+L8+M8+N8+T8)/S8</f>
        <v>8.1117014267718677</v>
      </c>
      <c r="V8" s="14">
        <f t="shared" ref="V8:V71" si="11">F8/S8</f>
        <v>3.3680934385360168</v>
      </c>
      <c r="W8" s="14"/>
      <c r="X8" s="14"/>
      <c r="Y8" s="14">
        <f>VLOOKUP(A:A,[1]TDSheet!$A:$Z,26,0)</f>
        <v>40.085999999999999</v>
      </c>
      <c r="Z8" s="14">
        <f>VLOOKUP(A:A,[1]TDSheet!$A:$AA,27,0)</f>
        <v>39.900599999999997</v>
      </c>
      <c r="AA8" s="14">
        <f>VLOOKUP(A:A,[1]TDSheet!$A:$S,19,0)</f>
        <v>35.150199999999998</v>
      </c>
      <c r="AB8" s="14">
        <f>VLOOKUP(A:A,[3]TDSheet!$A:$D,4,0)</f>
        <v>46.335999999999999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100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1080.6010000000001</v>
      </c>
      <c r="D9" s="8">
        <v>2069.5010000000002</v>
      </c>
      <c r="E9" s="8">
        <v>1688.741</v>
      </c>
      <c r="F9" s="8">
        <v>1441.0070000000001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1671.3</v>
      </c>
      <c r="J9" s="14">
        <f t="shared" si="8"/>
        <v>17.441000000000031</v>
      </c>
      <c r="K9" s="14">
        <f>VLOOKUP(A:A,[1]TDSheet!$A:$M,13,0)</f>
        <v>0</v>
      </c>
      <c r="L9" s="14">
        <f>VLOOKUP(A:A,[1]TDSheet!$A:$N,14,0)</f>
        <v>800</v>
      </c>
      <c r="M9" s="14">
        <f>VLOOKUP(A:A,[1]TDSheet!$A:$Q,17,0)</f>
        <v>0</v>
      </c>
      <c r="N9" s="14">
        <f>VLOOKUP(A:A,[1]TDSheet!$A:$R,18,0)</f>
        <v>0</v>
      </c>
      <c r="O9" s="14"/>
      <c r="P9" s="14"/>
      <c r="Q9" s="14"/>
      <c r="R9" s="14"/>
      <c r="S9" s="14">
        <f t="shared" si="9"/>
        <v>337.7482</v>
      </c>
      <c r="T9" s="17">
        <v>700</v>
      </c>
      <c r="U9" s="19">
        <f t="shared" si="10"/>
        <v>8.7076911142679663</v>
      </c>
      <c r="V9" s="14">
        <f t="shared" si="11"/>
        <v>4.2665127452936833</v>
      </c>
      <c r="W9" s="14"/>
      <c r="X9" s="14"/>
      <c r="Y9" s="14">
        <f>VLOOKUP(A:A,[1]TDSheet!$A:$Z,26,0)</f>
        <v>299.18459999999999</v>
      </c>
      <c r="Z9" s="14">
        <f>VLOOKUP(A:A,[1]TDSheet!$A:$AA,27,0)</f>
        <v>346.10700000000003</v>
      </c>
      <c r="AA9" s="14">
        <f>VLOOKUP(A:A,[1]TDSheet!$A:$S,19,0)</f>
        <v>323.94479999999999</v>
      </c>
      <c r="AB9" s="14">
        <f>VLOOKUP(A:A,[3]TDSheet!$A:$D,4,0)</f>
        <v>466.41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700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2070.4479999999999</v>
      </c>
      <c r="D10" s="8">
        <v>1689.0809999999999</v>
      </c>
      <c r="E10" s="8">
        <v>2172.2020000000002</v>
      </c>
      <c r="F10" s="8">
        <v>1499.521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2144.1999999999998</v>
      </c>
      <c r="J10" s="14">
        <f t="shared" si="8"/>
        <v>28.002000000000407</v>
      </c>
      <c r="K10" s="14">
        <f>VLOOKUP(A:A,[1]TDSheet!$A:$M,13,0)</f>
        <v>0</v>
      </c>
      <c r="L10" s="14">
        <f>VLOOKUP(A:A,[1]TDSheet!$A:$N,14,0)</f>
        <v>1300</v>
      </c>
      <c r="M10" s="14">
        <f>VLOOKUP(A:A,[1]TDSheet!$A:$Q,17,0)</f>
        <v>0</v>
      </c>
      <c r="N10" s="14">
        <f>VLOOKUP(A:A,[1]TDSheet!$A:$R,18,0)</f>
        <v>0</v>
      </c>
      <c r="O10" s="14"/>
      <c r="P10" s="14"/>
      <c r="Q10" s="14"/>
      <c r="R10" s="14"/>
      <c r="S10" s="14">
        <f t="shared" si="9"/>
        <v>434.44040000000007</v>
      </c>
      <c r="T10" s="17">
        <v>900</v>
      </c>
      <c r="U10" s="19">
        <f t="shared" si="10"/>
        <v>8.5156007590454283</v>
      </c>
      <c r="V10" s="14">
        <f t="shared" si="11"/>
        <v>3.4516149971319421</v>
      </c>
      <c r="W10" s="14"/>
      <c r="X10" s="14"/>
      <c r="Y10" s="14">
        <f>VLOOKUP(A:A,[1]TDSheet!$A:$Z,26,0)</f>
        <v>377.64699999999999</v>
      </c>
      <c r="Z10" s="14">
        <f>VLOOKUP(A:A,[1]TDSheet!$A:$AA,27,0)</f>
        <v>397.81880000000001</v>
      </c>
      <c r="AA10" s="14">
        <f>VLOOKUP(A:A,[1]TDSheet!$A:$S,19,0)</f>
        <v>396.26859999999999</v>
      </c>
      <c r="AB10" s="14">
        <f>VLOOKUP(A:A,[3]TDSheet!$A:$D,4,0)</f>
        <v>520.44299999999998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900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167.96799999999999</v>
      </c>
      <c r="D11" s="8"/>
      <c r="E11" s="8">
        <v>73.784000000000006</v>
      </c>
      <c r="F11" s="8">
        <v>94.183999999999997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72.7</v>
      </c>
      <c r="J11" s="14">
        <f t="shared" si="8"/>
        <v>1.0840000000000032</v>
      </c>
      <c r="K11" s="14">
        <f>VLOOKUP(A:A,[1]TDSheet!$A:$M,13,0)</f>
        <v>0</v>
      </c>
      <c r="L11" s="14">
        <f>VLOOKUP(A:A,[1]TDSheet!$A:$N,14,0)</f>
        <v>0</v>
      </c>
      <c r="M11" s="14">
        <f>VLOOKUP(A:A,[1]TDSheet!$A:$Q,17,0)</f>
        <v>0</v>
      </c>
      <c r="N11" s="14">
        <f>VLOOKUP(A:A,[1]TDSheet!$A:$R,18,0)</f>
        <v>0</v>
      </c>
      <c r="O11" s="14"/>
      <c r="P11" s="14"/>
      <c r="Q11" s="14"/>
      <c r="R11" s="14"/>
      <c r="S11" s="14">
        <f t="shared" si="9"/>
        <v>14.756800000000002</v>
      </c>
      <c r="T11" s="17">
        <v>50</v>
      </c>
      <c r="U11" s="19">
        <f t="shared" si="10"/>
        <v>9.7706819906754845</v>
      </c>
      <c r="V11" s="14">
        <f t="shared" si="11"/>
        <v>6.3824135313889183</v>
      </c>
      <c r="W11" s="14"/>
      <c r="X11" s="14"/>
      <c r="Y11" s="14">
        <f>VLOOKUP(A:A,[1]TDSheet!$A:$Z,26,0)</f>
        <v>12.157</v>
      </c>
      <c r="Z11" s="14">
        <f>VLOOKUP(A:A,[1]TDSheet!$A:$AA,27,0)</f>
        <v>11.9366</v>
      </c>
      <c r="AA11" s="14">
        <f>VLOOKUP(A:A,[1]TDSheet!$A:$S,19,0)</f>
        <v>7.3272000000000004</v>
      </c>
      <c r="AB11" s="14">
        <f>VLOOKUP(A:A,[3]TDSheet!$A:$D,4,0)</f>
        <v>19.391999999999999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50</v>
      </c>
      <c r="AF11" s="14"/>
      <c r="AG11" s="14"/>
    </row>
    <row r="12" spans="1:33" s="1" customFormat="1" ht="11.1" hidden="1" customHeight="1" outlineLevel="1" x14ac:dyDescent="0.2">
      <c r="A12" s="7" t="s">
        <v>15</v>
      </c>
      <c r="B12" s="7" t="s">
        <v>9</v>
      </c>
      <c r="C12" s="8">
        <v>30.77</v>
      </c>
      <c r="D12" s="8"/>
      <c r="E12" s="8">
        <v>24.379000000000001</v>
      </c>
      <c r="F12" s="8">
        <v>6.391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24.2</v>
      </c>
      <c r="J12" s="14">
        <f t="shared" si="8"/>
        <v>0.17900000000000205</v>
      </c>
      <c r="K12" s="14">
        <f>VLOOKUP(A:A,[1]TDSheet!$A:$M,13,0)</f>
        <v>0</v>
      </c>
      <c r="L12" s="14">
        <f>VLOOKUP(A:A,[1]TDSheet!$A:$N,14,0)</f>
        <v>0</v>
      </c>
      <c r="M12" s="14">
        <f>VLOOKUP(A:A,[1]TDSheet!$A:$Q,17,0)</f>
        <v>0</v>
      </c>
      <c r="N12" s="14">
        <f>VLOOKUP(A:A,[1]TDSheet!$A:$R,18,0)</f>
        <v>0</v>
      </c>
      <c r="O12" s="14"/>
      <c r="P12" s="14"/>
      <c r="Q12" s="14"/>
      <c r="R12" s="14"/>
      <c r="S12" s="14">
        <f t="shared" si="9"/>
        <v>4.8757999999999999</v>
      </c>
      <c r="T12" s="17"/>
      <c r="U12" s="19">
        <f t="shared" si="10"/>
        <v>1.3107592600188687</v>
      </c>
      <c r="V12" s="14">
        <f t="shared" si="11"/>
        <v>1.3107592600188687</v>
      </c>
      <c r="W12" s="14"/>
      <c r="X12" s="14"/>
      <c r="Y12" s="14">
        <f>VLOOKUP(A:A,[1]TDSheet!$A:$Z,26,0)</f>
        <v>8.4985999999999997</v>
      </c>
      <c r="Z12" s="14">
        <f>VLOOKUP(A:A,[1]TDSheet!$A:$AA,27,0)</f>
        <v>7.6971999999999996</v>
      </c>
      <c r="AA12" s="14">
        <f>VLOOKUP(A:A,[1]TDSheet!$A:$S,19,0)</f>
        <v>5.1109999999999998</v>
      </c>
      <c r="AB12" s="14">
        <f>VLOOKUP(A:A,[3]TDSheet!$A:$D,4,0)</f>
        <v>2.4660000000000002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143.21600000000001</v>
      </c>
      <c r="D13" s="8">
        <v>34.981000000000002</v>
      </c>
      <c r="E13" s="8">
        <v>127.914</v>
      </c>
      <c r="F13" s="8">
        <v>47.572000000000003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126.8</v>
      </c>
      <c r="J13" s="14">
        <f t="shared" si="8"/>
        <v>1.1140000000000043</v>
      </c>
      <c r="K13" s="14">
        <f>VLOOKUP(A:A,[1]TDSheet!$A:$M,13,0)</f>
        <v>0</v>
      </c>
      <c r="L13" s="14">
        <f>VLOOKUP(A:A,[1]TDSheet!$A:$N,14,0)</f>
        <v>60</v>
      </c>
      <c r="M13" s="14">
        <f>VLOOKUP(A:A,[1]TDSheet!$A:$Q,17,0)</f>
        <v>20</v>
      </c>
      <c r="N13" s="14">
        <f>VLOOKUP(A:A,[1]TDSheet!$A:$R,18,0)</f>
        <v>20</v>
      </c>
      <c r="O13" s="14"/>
      <c r="P13" s="14"/>
      <c r="Q13" s="14"/>
      <c r="R13" s="14"/>
      <c r="S13" s="14">
        <f t="shared" si="9"/>
        <v>25.582799999999999</v>
      </c>
      <c r="T13" s="17">
        <v>60</v>
      </c>
      <c r="U13" s="19">
        <f t="shared" si="10"/>
        <v>8.1137326641337157</v>
      </c>
      <c r="V13" s="14">
        <f t="shared" si="11"/>
        <v>1.8595306221367482</v>
      </c>
      <c r="W13" s="14"/>
      <c r="X13" s="14"/>
      <c r="Y13" s="14">
        <f>VLOOKUP(A:A,[1]TDSheet!$A:$Z,26,0)</f>
        <v>24.4572</v>
      </c>
      <c r="Z13" s="14">
        <f>VLOOKUP(A:A,[1]TDSheet!$A:$AA,27,0)</f>
        <v>19.890999999999998</v>
      </c>
      <c r="AA13" s="14">
        <f>VLOOKUP(A:A,[1]TDSheet!$A:$S,19,0)</f>
        <v>24.532599999999999</v>
      </c>
      <c r="AB13" s="14">
        <f>VLOOKUP(A:A,[3]TDSheet!$A:$D,4,0)</f>
        <v>30.978000000000002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60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429.60700000000003</v>
      </c>
      <c r="D14" s="8">
        <v>426.44799999999998</v>
      </c>
      <c r="E14" s="8">
        <v>611.83500000000004</v>
      </c>
      <c r="F14" s="8">
        <v>215.93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586.75</v>
      </c>
      <c r="J14" s="14">
        <f t="shared" si="8"/>
        <v>25.085000000000036</v>
      </c>
      <c r="K14" s="14">
        <f>VLOOKUP(A:A,[1]TDSheet!$A:$M,13,0)</f>
        <v>0</v>
      </c>
      <c r="L14" s="14">
        <f>VLOOKUP(A:A,[1]TDSheet!$A:$N,14,0)</f>
        <v>350</v>
      </c>
      <c r="M14" s="14">
        <f>VLOOKUP(A:A,[1]TDSheet!$A:$Q,17,0)</f>
        <v>0</v>
      </c>
      <c r="N14" s="14">
        <f>VLOOKUP(A:A,[1]TDSheet!$A:$R,18,0)</f>
        <v>200</v>
      </c>
      <c r="O14" s="14"/>
      <c r="P14" s="14"/>
      <c r="Q14" s="14"/>
      <c r="R14" s="14"/>
      <c r="S14" s="14">
        <f t="shared" si="9"/>
        <v>122.367</v>
      </c>
      <c r="T14" s="17">
        <v>300</v>
      </c>
      <c r="U14" s="19">
        <f t="shared" si="10"/>
        <v>8.7109269656034716</v>
      </c>
      <c r="V14" s="14">
        <f t="shared" si="11"/>
        <v>1.7646097395539646</v>
      </c>
      <c r="W14" s="14"/>
      <c r="X14" s="14"/>
      <c r="Y14" s="14">
        <f>VLOOKUP(A:A,[1]TDSheet!$A:$Z,26,0)</f>
        <v>87.305399999999992</v>
      </c>
      <c r="Z14" s="14">
        <f>VLOOKUP(A:A,[1]TDSheet!$A:$AA,27,0)</f>
        <v>83.751999999999995</v>
      </c>
      <c r="AA14" s="14">
        <f>VLOOKUP(A:A,[1]TDSheet!$A:$S,19,0)</f>
        <v>114.0984</v>
      </c>
      <c r="AB14" s="14">
        <f>VLOOKUP(A:A,[3]TDSheet!$A:$D,4,0)</f>
        <v>166.405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300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943</v>
      </c>
      <c r="D15" s="8">
        <v>36</v>
      </c>
      <c r="E15" s="8">
        <v>564</v>
      </c>
      <c r="F15" s="8">
        <v>382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578</v>
      </c>
      <c r="J15" s="14">
        <f t="shared" si="8"/>
        <v>-14</v>
      </c>
      <c r="K15" s="14">
        <f>VLOOKUP(A:A,[1]TDSheet!$A:$M,13,0)</f>
        <v>0</v>
      </c>
      <c r="L15" s="14">
        <f>VLOOKUP(A:A,[1]TDSheet!$A:$N,14,0)</f>
        <v>400</v>
      </c>
      <c r="M15" s="14">
        <f>VLOOKUP(A:A,[1]TDSheet!$A:$Q,17,0)</f>
        <v>0</v>
      </c>
      <c r="N15" s="14">
        <f>VLOOKUP(A:A,[1]TDSheet!$A:$R,18,0)</f>
        <v>0</v>
      </c>
      <c r="O15" s="14"/>
      <c r="P15" s="14"/>
      <c r="Q15" s="14"/>
      <c r="R15" s="14"/>
      <c r="S15" s="14">
        <f t="shared" si="9"/>
        <v>112.8</v>
      </c>
      <c r="T15" s="17">
        <v>400</v>
      </c>
      <c r="U15" s="19">
        <f t="shared" si="10"/>
        <v>10.478723404255319</v>
      </c>
      <c r="V15" s="14">
        <f t="shared" si="11"/>
        <v>3.3865248226950357</v>
      </c>
      <c r="W15" s="14"/>
      <c r="X15" s="14"/>
      <c r="Y15" s="14">
        <f>VLOOKUP(A:A,[1]TDSheet!$A:$Z,26,0)</f>
        <v>96.2</v>
      </c>
      <c r="Z15" s="14">
        <f>VLOOKUP(A:A,[1]TDSheet!$A:$AA,27,0)</f>
        <v>84.6</v>
      </c>
      <c r="AA15" s="14">
        <f>VLOOKUP(A:A,[1]TDSheet!$A:$S,19,0)</f>
        <v>114</v>
      </c>
      <c r="AB15" s="14">
        <f>VLOOKUP(A:A,[3]TDSheet!$A:$D,4,0)</f>
        <v>111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100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55.180999999999997</v>
      </c>
      <c r="D16" s="8">
        <v>32.734999999999999</v>
      </c>
      <c r="E16" s="8">
        <v>70.039000000000001</v>
      </c>
      <c r="F16" s="8">
        <v>14.867000000000001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70.400000000000006</v>
      </c>
      <c r="J16" s="14">
        <f t="shared" si="8"/>
        <v>-0.36100000000000421</v>
      </c>
      <c r="K16" s="14">
        <f>VLOOKUP(A:A,[1]TDSheet!$A:$M,13,0)</f>
        <v>0</v>
      </c>
      <c r="L16" s="14">
        <f>VLOOKUP(A:A,[1]TDSheet!$A:$N,14,0)</f>
        <v>20</v>
      </c>
      <c r="M16" s="14">
        <f>VLOOKUP(A:A,[1]TDSheet!$A:$Q,17,0)</f>
        <v>0</v>
      </c>
      <c r="N16" s="14">
        <f>VLOOKUP(A:A,[1]TDSheet!$A:$R,18,0)</f>
        <v>20</v>
      </c>
      <c r="O16" s="14"/>
      <c r="P16" s="14"/>
      <c r="Q16" s="14"/>
      <c r="R16" s="14"/>
      <c r="S16" s="14">
        <f t="shared" si="9"/>
        <v>14.0078</v>
      </c>
      <c r="T16" s="17">
        <v>40</v>
      </c>
      <c r="U16" s="19">
        <f t="shared" si="10"/>
        <v>6.7724410685475238</v>
      </c>
      <c r="V16" s="14">
        <f t="shared" si="11"/>
        <v>1.0613372549579521</v>
      </c>
      <c r="W16" s="14"/>
      <c r="X16" s="14"/>
      <c r="Y16" s="14">
        <f>VLOOKUP(A:A,[1]TDSheet!$A:$Z,26,0)</f>
        <v>12.477599999999999</v>
      </c>
      <c r="Z16" s="14">
        <f>VLOOKUP(A:A,[1]TDSheet!$A:$AA,27,0)</f>
        <v>10.122400000000001</v>
      </c>
      <c r="AA16" s="14">
        <f>VLOOKUP(A:A,[1]TDSheet!$A:$S,19,0)</f>
        <v>11.918200000000001</v>
      </c>
      <c r="AB16" s="14">
        <f>VLOOKUP(A:A,[3]TDSheet!$A:$D,4,0)</f>
        <v>43.226999999999997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2"/>
        <v>40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28.276</v>
      </c>
      <c r="D17" s="8">
        <v>776.15700000000004</v>
      </c>
      <c r="E17" s="20">
        <v>368</v>
      </c>
      <c r="F17" s="20">
        <v>344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401.2</v>
      </c>
      <c r="J17" s="14">
        <f t="shared" si="8"/>
        <v>-33.199999999999989</v>
      </c>
      <c r="K17" s="14">
        <f>VLOOKUP(A:A,[1]TDSheet!$A:$M,13,0)</f>
        <v>0</v>
      </c>
      <c r="L17" s="14">
        <f>VLOOKUP(A:A,[1]TDSheet!$A:$N,14,0)</f>
        <v>150</v>
      </c>
      <c r="M17" s="14">
        <f>VLOOKUP(A:A,[1]TDSheet!$A:$Q,17,0)</f>
        <v>0</v>
      </c>
      <c r="N17" s="14">
        <f>VLOOKUP(A:A,[1]TDSheet!$A:$R,18,0)</f>
        <v>170</v>
      </c>
      <c r="O17" s="14"/>
      <c r="P17" s="14"/>
      <c r="Q17" s="14"/>
      <c r="R17" s="14"/>
      <c r="S17" s="14">
        <f t="shared" si="9"/>
        <v>73.599999999999994</v>
      </c>
      <c r="T17" s="17">
        <v>100</v>
      </c>
      <c r="U17" s="19">
        <f t="shared" si="10"/>
        <v>10.380434782608697</v>
      </c>
      <c r="V17" s="14">
        <f t="shared" si="11"/>
        <v>4.6739130434782616</v>
      </c>
      <c r="W17" s="14"/>
      <c r="X17" s="14"/>
      <c r="Y17" s="14">
        <f>VLOOKUP(A:A,[1]TDSheet!$A:$Z,26,0)</f>
        <v>63.6</v>
      </c>
      <c r="Z17" s="14">
        <f>VLOOKUP(A:A,[1]TDSheet!$A:$AA,27,0)</f>
        <v>71.599999999999994</v>
      </c>
      <c r="AA17" s="14">
        <f>VLOOKUP(A:A,[1]TDSheet!$A:$S,19,0)</f>
        <v>82.8</v>
      </c>
      <c r="AB17" s="14">
        <f>VLOOKUP(A:A,[3]TDSheet!$A:$D,4,0)</f>
        <v>62.615000000000002</v>
      </c>
      <c r="AC17" s="14" t="str">
        <f>VLOOKUP(A:A,[1]TDSheet!$A:$AC,29,0)</f>
        <v>м35з</v>
      </c>
      <c r="AD17" s="14" t="str">
        <f>VLOOKUP(A:A,[1]TDSheet!$A:$AD,30,0)</f>
        <v>костик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83.197000000000003</v>
      </c>
      <c r="D18" s="8">
        <v>44.673000000000002</v>
      </c>
      <c r="E18" s="8">
        <v>74.176000000000002</v>
      </c>
      <c r="F18" s="8">
        <v>53.694000000000003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76.400000000000006</v>
      </c>
      <c r="J18" s="14">
        <f t="shared" si="8"/>
        <v>-2.2240000000000038</v>
      </c>
      <c r="K18" s="14">
        <f>VLOOKUP(A:A,[1]TDSheet!$A:$M,13,0)</f>
        <v>0</v>
      </c>
      <c r="L18" s="14">
        <f>VLOOKUP(A:A,[1]TDSheet!$A:$N,14,0)</f>
        <v>20</v>
      </c>
      <c r="M18" s="14">
        <f>VLOOKUP(A:A,[1]TDSheet!$A:$Q,17,0)</f>
        <v>10</v>
      </c>
      <c r="N18" s="14">
        <f>VLOOKUP(A:A,[1]TDSheet!$A:$R,18,0)</f>
        <v>20</v>
      </c>
      <c r="O18" s="14"/>
      <c r="P18" s="14"/>
      <c r="Q18" s="14"/>
      <c r="R18" s="14"/>
      <c r="S18" s="14">
        <f t="shared" si="9"/>
        <v>14.8352</v>
      </c>
      <c r="T18" s="17">
        <v>20</v>
      </c>
      <c r="U18" s="19">
        <f t="shared" si="10"/>
        <v>8.3378720880069022</v>
      </c>
      <c r="V18" s="14">
        <f t="shared" si="11"/>
        <v>3.6193647540983607</v>
      </c>
      <c r="W18" s="14"/>
      <c r="X18" s="14"/>
      <c r="Y18" s="14">
        <f>VLOOKUP(A:A,[1]TDSheet!$A:$Z,26,0)</f>
        <v>12.5404</v>
      </c>
      <c r="Z18" s="14">
        <f>VLOOKUP(A:A,[1]TDSheet!$A:$AA,27,0)</f>
        <v>13.665799999999999</v>
      </c>
      <c r="AA18" s="14">
        <f>VLOOKUP(A:A,[1]TDSheet!$A:$S,19,0)</f>
        <v>15.6564</v>
      </c>
      <c r="AB18" s="14">
        <f>VLOOKUP(A:A,[3]TDSheet!$A:$D,4,0)</f>
        <v>13.744999999999999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20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391.31299999999999</v>
      </c>
      <c r="D19" s="8">
        <v>414.96499999999997</v>
      </c>
      <c r="E19" s="8">
        <v>406.96800000000002</v>
      </c>
      <c r="F19" s="8">
        <v>262.697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405.2</v>
      </c>
      <c r="J19" s="14">
        <f t="shared" si="8"/>
        <v>1.7680000000000291</v>
      </c>
      <c r="K19" s="14">
        <f>VLOOKUP(A:A,[1]TDSheet!$A:$M,13,0)</f>
        <v>0</v>
      </c>
      <c r="L19" s="14">
        <f>VLOOKUP(A:A,[1]TDSheet!$A:$N,14,0)</f>
        <v>100</v>
      </c>
      <c r="M19" s="14">
        <f>VLOOKUP(A:A,[1]TDSheet!$A:$Q,17,0)</f>
        <v>150</v>
      </c>
      <c r="N19" s="14">
        <f>VLOOKUP(A:A,[1]TDSheet!$A:$R,18,0)</f>
        <v>105</v>
      </c>
      <c r="O19" s="14"/>
      <c r="P19" s="14"/>
      <c r="Q19" s="14"/>
      <c r="R19" s="14"/>
      <c r="S19" s="14">
        <f t="shared" si="9"/>
        <v>81.393600000000006</v>
      </c>
      <c r="T19" s="17">
        <v>100</v>
      </c>
      <c r="U19" s="19">
        <f t="shared" si="10"/>
        <v>8.817609738357806</v>
      </c>
      <c r="V19" s="14">
        <f t="shared" si="11"/>
        <v>3.2274896306343495</v>
      </c>
      <c r="W19" s="14"/>
      <c r="X19" s="14"/>
      <c r="Y19" s="14">
        <f>VLOOKUP(A:A,[1]TDSheet!$A:$Z,26,0)</f>
        <v>74.502800000000008</v>
      </c>
      <c r="Z19" s="14">
        <f>VLOOKUP(A:A,[1]TDSheet!$A:$AA,27,0)</f>
        <v>95.335999999999999</v>
      </c>
      <c r="AA19" s="14">
        <f>VLOOKUP(A:A,[1]TDSheet!$A:$S,19,0)</f>
        <v>91.894000000000005</v>
      </c>
      <c r="AB19" s="14">
        <f>VLOOKUP(A:A,[3]TDSheet!$A:$D,4,0)</f>
        <v>98.465000000000003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100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1411</v>
      </c>
      <c r="D20" s="8">
        <v>785</v>
      </c>
      <c r="E20" s="8">
        <v>1015</v>
      </c>
      <c r="F20" s="8">
        <v>883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1031</v>
      </c>
      <c r="J20" s="14">
        <f t="shared" si="8"/>
        <v>-16</v>
      </c>
      <c r="K20" s="14">
        <f>VLOOKUP(A:A,[1]TDSheet!$A:$M,13,0)</f>
        <v>0</v>
      </c>
      <c r="L20" s="14">
        <f>VLOOKUP(A:A,[1]TDSheet!$A:$N,14,0)</f>
        <v>800</v>
      </c>
      <c r="M20" s="14">
        <f>VLOOKUP(A:A,[1]TDSheet!$A:$Q,17,0)</f>
        <v>0</v>
      </c>
      <c r="N20" s="14">
        <f>VLOOKUP(A:A,[1]TDSheet!$A:$R,18,0)</f>
        <v>0</v>
      </c>
      <c r="O20" s="14"/>
      <c r="P20" s="14"/>
      <c r="Q20" s="14"/>
      <c r="R20" s="14"/>
      <c r="S20" s="14">
        <f t="shared" si="9"/>
        <v>203</v>
      </c>
      <c r="T20" s="17">
        <v>400</v>
      </c>
      <c r="U20" s="19">
        <f t="shared" si="10"/>
        <v>10.261083743842365</v>
      </c>
      <c r="V20" s="14">
        <f t="shared" si="11"/>
        <v>4.3497536945812811</v>
      </c>
      <c r="W20" s="14"/>
      <c r="X20" s="14"/>
      <c r="Y20" s="14">
        <f>VLOOKUP(A:A,[1]TDSheet!$A:$Z,26,0)</f>
        <v>176.8</v>
      </c>
      <c r="Z20" s="14">
        <f>VLOOKUP(A:A,[1]TDSheet!$A:$AA,27,0)</f>
        <v>187.4</v>
      </c>
      <c r="AA20" s="14">
        <f>VLOOKUP(A:A,[1]TDSheet!$A:$S,19,0)</f>
        <v>210</v>
      </c>
      <c r="AB20" s="14">
        <f>VLOOKUP(A:A,[3]TDSheet!$A:$D,4,0)</f>
        <v>231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100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652.58500000000004</v>
      </c>
      <c r="D21" s="8">
        <v>1471.9179999999999</v>
      </c>
      <c r="E21" s="8">
        <v>1068.798</v>
      </c>
      <c r="F21" s="8">
        <v>882.16700000000003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1059.8</v>
      </c>
      <c r="J21" s="14">
        <f t="shared" si="8"/>
        <v>8.9980000000000473</v>
      </c>
      <c r="K21" s="14">
        <f>VLOOKUP(A:A,[1]TDSheet!$A:$M,13,0)</f>
        <v>0</v>
      </c>
      <c r="L21" s="14">
        <f>VLOOKUP(A:A,[1]TDSheet!$A:$N,14,0)</f>
        <v>300</v>
      </c>
      <c r="M21" s="14">
        <f>VLOOKUP(A:A,[1]TDSheet!$A:$Q,17,0)</f>
        <v>0</v>
      </c>
      <c r="N21" s="14">
        <f>VLOOKUP(A:A,[1]TDSheet!$A:$R,18,0)</f>
        <v>300</v>
      </c>
      <c r="O21" s="14"/>
      <c r="P21" s="14"/>
      <c r="Q21" s="14"/>
      <c r="R21" s="14"/>
      <c r="S21" s="14">
        <f t="shared" si="9"/>
        <v>213.75960000000001</v>
      </c>
      <c r="T21" s="17">
        <v>300</v>
      </c>
      <c r="U21" s="19">
        <f t="shared" si="10"/>
        <v>8.337248946947879</v>
      </c>
      <c r="V21" s="14">
        <f t="shared" si="11"/>
        <v>4.1269117270054769</v>
      </c>
      <c r="W21" s="14"/>
      <c r="X21" s="14"/>
      <c r="Y21" s="14">
        <f>VLOOKUP(A:A,[1]TDSheet!$A:$Z,26,0)</f>
        <v>173.38900000000001</v>
      </c>
      <c r="Z21" s="14">
        <f>VLOOKUP(A:A,[1]TDSheet!$A:$AA,27,0)</f>
        <v>201.44839999999999</v>
      </c>
      <c r="AA21" s="14">
        <f>VLOOKUP(A:A,[1]TDSheet!$A:$S,19,0)</f>
        <v>225.15279999999998</v>
      </c>
      <c r="AB21" s="14">
        <f>VLOOKUP(A:A,[3]TDSheet!$A:$D,4,0)</f>
        <v>331.86500000000001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300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1755</v>
      </c>
      <c r="D22" s="8">
        <v>2677</v>
      </c>
      <c r="E22" s="8">
        <v>2761</v>
      </c>
      <c r="F22" s="8">
        <v>1637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2794</v>
      </c>
      <c r="J22" s="14">
        <f t="shared" si="8"/>
        <v>-33</v>
      </c>
      <c r="K22" s="14">
        <f>VLOOKUP(A:A,[1]TDSheet!$A:$M,13,0)</f>
        <v>0</v>
      </c>
      <c r="L22" s="14">
        <f>VLOOKUP(A:A,[1]TDSheet!$A:$N,14,0)</f>
        <v>1200</v>
      </c>
      <c r="M22" s="14">
        <f>VLOOKUP(A:A,[1]TDSheet!$A:$Q,17,0)</f>
        <v>0</v>
      </c>
      <c r="N22" s="14">
        <f>VLOOKUP(A:A,[1]TDSheet!$A:$R,18,0)</f>
        <v>0</v>
      </c>
      <c r="O22" s="14"/>
      <c r="P22" s="14"/>
      <c r="Q22" s="14"/>
      <c r="R22" s="14"/>
      <c r="S22" s="14">
        <f t="shared" si="9"/>
        <v>552.20000000000005</v>
      </c>
      <c r="T22" s="17">
        <v>1800</v>
      </c>
      <c r="U22" s="19">
        <f t="shared" si="10"/>
        <v>8.3973198116624399</v>
      </c>
      <c r="V22" s="14">
        <f t="shared" si="11"/>
        <v>2.9645056139080039</v>
      </c>
      <c r="W22" s="14"/>
      <c r="X22" s="14"/>
      <c r="Y22" s="14">
        <f>VLOOKUP(A:A,[1]TDSheet!$A:$Z,26,0)</f>
        <v>489.6</v>
      </c>
      <c r="Z22" s="14">
        <f>VLOOKUP(A:A,[1]TDSheet!$A:$AA,27,0)</f>
        <v>524.20000000000005</v>
      </c>
      <c r="AA22" s="14">
        <f>VLOOKUP(A:A,[1]TDSheet!$A:$S,19,0)</f>
        <v>497.2</v>
      </c>
      <c r="AB22" s="14">
        <f>VLOOKUP(A:A,[3]TDSheet!$A:$D,4,0)</f>
        <v>775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216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1491</v>
      </c>
      <c r="D23" s="8">
        <v>294</v>
      </c>
      <c r="E23" s="8">
        <v>1088</v>
      </c>
      <c r="F23" s="8">
        <v>572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1116</v>
      </c>
      <c r="J23" s="14">
        <f t="shared" si="8"/>
        <v>-28</v>
      </c>
      <c r="K23" s="14">
        <f>VLOOKUP(A:A,[1]TDSheet!$A:$M,13,0)</f>
        <v>0</v>
      </c>
      <c r="L23" s="14">
        <f>VLOOKUP(A:A,[1]TDSheet!$A:$N,14,0)</f>
        <v>1000</v>
      </c>
      <c r="M23" s="14">
        <f>VLOOKUP(A:A,[1]TDSheet!$A:$Q,17,0)</f>
        <v>0</v>
      </c>
      <c r="N23" s="14">
        <f>VLOOKUP(A:A,[1]TDSheet!$A:$R,18,0)</f>
        <v>0</v>
      </c>
      <c r="O23" s="14"/>
      <c r="P23" s="14"/>
      <c r="Q23" s="14"/>
      <c r="R23" s="14"/>
      <c r="S23" s="14">
        <f t="shared" si="9"/>
        <v>217.6</v>
      </c>
      <c r="T23" s="17">
        <v>600</v>
      </c>
      <c r="U23" s="19">
        <f t="shared" si="10"/>
        <v>9.9816176470588243</v>
      </c>
      <c r="V23" s="14">
        <f t="shared" si="11"/>
        <v>2.6286764705882355</v>
      </c>
      <c r="W23" s="14"/>
      <c r="X23" s="14"/>
      <c r="Y23" s="14">
        <f>VLOOKUP(A:A,[1]TDSheet!$A:$Z,26,0)</f>
        <v>170.4</v>
      </c>
      <c r="Z23" s="14">
        <f>VLOOKUP(A:A,[1]TDSheet!$A:$AA,27,0)</f>
        <v>154.6</v>
      </c>
      <c r="AA23" s="14">
        <f>VLOOKUP(A:A,[1]TDSheet!$A:$S,19,0)</f>
        <v>238</v>
      </c>
      <c r="AB23" s="14">
        <f>VLOOKUP(A:A,[3]TDSheet!$A:$D,4,0)</f>
        <v>226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150</v>
      </c>
      <c r="AF23" s="14"/>
      <c r="AG23" s="14"/>
    </row>
    <row r="24" spans="1:33" s="1" customFormat="1" ht="11.1" hidden="1" customHeight="1" outlineLevel="1" x14ac:dyDescent="0.2">
      <c r="A24" s="7" t="s">
        <v>27</v>
      </c>
      <c r="B24" s="7" t="s">
        <v>9</v>
      </c>
      <c r="C24" s="8">
        <v>59.148000000000003</v>
      </c>
      <c r="D24" s="8">
        <v>61.749000000000002</v>
      </c>
      <c r="E24" s="8">
        <v>35.109000000000002</v>
      </c>
      <c r="F24" s="8">
        <v>76.494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34.700000000000003</v>
      </c>
      <c r="J24" s="14">
        <f t="shared" si="8"/>
        <v>0.40899999999999892</v>
      </c>
      <c r="K24" s="14">
        <f>VLOOKUP(A:A,[1]TDSheet!$A:$M,13,0)</f>
        <v>0</v>
      </c>
      <c r="L24" s="14">
        <f>VLOOKUP(A:A,[1]TDSheet!$A:$N,14,0)</f>
        <v>0</v>
      </c>
      <c r="M24" s="14">
        <f>VLOOKUP(A:A,[1]TDSheet!$A:$Q,17,0)</f>
        <v>0</v>
      </c>
      <c r="N24" s="14">
        <f>VLOOKUP(A:A,[1]TDSheet!$A:$R,18,0)</f>
        <v>0</v>
      </c>
      <c r="O24" s="14"/>
      <c r="P24" s="14"/>
      <c r="Q24" s="14"/>
      <c r="R24" s="14"/>
      <c r="S24" s="14">
        <f t="shared" si="9"/>
        <v>7.0218000000000007</v>
      </c>
      <c r="T24" s="17"/>
      <c r="U24" s="19">
        <f t="shared" si="10"/>
        <v>10.893787917627957</v>
      </c>
      <c r="V24" s="14">
        <f t="shared" si="11"/>
        <v>10.893787917627957</v>
      </c>
      <c r="W24" s="14"/>
      <c r="X24" s="14"/>
      <c r="Y24" s="14">
        <f>VLOOKUP(A:A,[1]TDSheet!$A:$Z,26,0)</f>
        <v>2.4485999999999999</v>
      </c>
      <c r="Z24" s="14">
        <f>VLOOKUP(A:A,[1]TDSheet!$A:$AA,27,0)</f>
        <v>9.2325999999999997</v>
      </c>
      <c r="AA24" s="14">
        <f>VLOOKUP(A:A,[1]TDSheet!$A:$S,19,0)</f>
        <v>7.5471999999999992</v>
      </c>
      <c r="AB24" s="14">
        <f>VLOOKUP(A:A,[3]TDSheet!$A:$D,4,0)</f>
        <v>7.0739999999999998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275.995</v>
      </c>
      <c r="D25" s="8">
        <v>43.225000000000001</v>
      </c>
      <c r="E25" s="8">
        <v>153.738</v>
      </c>
      <c r="F25" s="8">
        <v>122.25700000000001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194</v>
      </c>
      <c r="J25" s="14">
        <f t="shared" si="8"/>
        <v>-40.262</v>
      </c>
      <c r="K25" s="14">
        <f>VLOOKUP(A:A,[1]TDSheet!$A:$M,13,0)</f>
        <v>0</v>
      </c>
      <c r="L25" s="14">
        <f>VLOOKUP(A:A,[1]TDSheet!$A:$N,14,0)</f>
        <v>30</v>
      </c>
      <c r="M25" s="14">
        <f>VLOOKUP(A:A,[1]TDSheet!$A:$Q,17,0)</f>
        <v>30</v>
      </c>
      <c r="N25" s="14">
        <f>VLOOKUP(A:A,[1]TDSheet!$A:$R,18,0)</f>
        <v>30</v>
      </c>
      <c r="O25" s="14"/>
      <c r="P25" s="14"/>
      <c r="Q25" s="14"/>
      <c r="R25" s="14"/>
      <c r="S25" s="14">
        <f t="shared" si="9"/>
        <v>30.747599999999998</v>
      </c>
      <c r="T25" s="17">
        <v>50</v>
      </c>
      <c r="U25" s="19">
        <f t="shared" si="10"/>
        <v>8.5293486320883591</v>
      </c>
      <c r="V25" s="14">
        <f t="shared" si="11"/>
        <v>3.976147731855495</v>
      </c>
      <c r="W25" s="14"/>
      <c r="X25" s="14"/>
      <c r="Y25" s="14">
        <f>VLOOKUP(A:A,[1]TDSheet!$A:$Z,26,0)</f>
        <v>40.098799999999997</v>
      </c>
      <c r="Z25" s="14">
        <f>VLOOKUP(A:A,[1]TDSheet!$A:$AA,27,0)</f>
        <v>33.442599999999999</v>
      </c>
      <c r="AA25" s="14">
        <f>VLOOKUP(A:A,[1]TDSheet!$A:$S,19,0)</f>
        <v>31.481599999999997</v>
      </c>
      <c r="AB25" s="14">
        <f>VLOOKUP(A:A,[3]TDSheet!$A:$D,4,0)</f>
        <v>18.469000000000001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50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472.81299999999999</v>
      </c>
      <c r="D26" s="8">
        <v>236.023</v>
      </c>
      <c r="E26" s="8">
        <v>444.66500000000002</v>
      </c>
      <c r="F26" s="8">
        <v>232.14599999999999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435.45</v>
      </c>
      <c r="J26" s="14">
        <f t="shared" si="8"/>
        <v>9.2150000000000318</v>
      </c>
      <c r="K26" s="14">
        <f>VLOOKUP(A:A,[1]TDSheet!$A:$M,13,0)</f>
        <v>0</v>
      </c>
      <c r="L26" s="14">
        <f>VLOOKUP(A:A,[1]TDSheet!$A:$N,14,0)</f>
        <v>200</v>
      </c>
      <c r="M26" s="14">
        <f>VLOOKUP(A:A,[1]TDSheet!$A:$Q,17,0)</f>
        <v>0</v>
      </c>
      <c r="N26" s="14">
        <f>VLOOKUP(A:A,[1]TDSheet!$A:$R,18,0)</f>
        <v>250</v>
      </c>
      <c r="O26" s="14"/>
      <c r="P26" s="14"/>
      <c r="Q26" s="14"/>
      <c r="R26" s="14"/>
      <c r="S26" s="14">
        <f t="shared" si="9"/>
        <v>88.933000000000007</v>
      </c>
      <c r="T26" s="17">
        <v>100</v>
      </c>
      <c r="U26" s="19">
        <f t="shared" si="10"/>
        <v>8.7947780913721552</v>
      </c>
      <c r="V26" s="14">
        <f t="shared" si="11"/>
        <v>2.6103471152440596</v>
      </c>
      <c r="W26" s="14"/>
      <c r="X26" s="14"/>
      <c r="Y26" s="14">
        <f>VLOOKUP(A:A,[1]TDSheet!$A:$Z,26,0)</f>
        <v>86.826400000000007</v>
      </c>
      <c r="Z26" s="14">
        <f>VLOOKUP(A:A,[1]TDSheet!$A:$AA,27,0)</f>
        <v>68.289999999999992</v>
      </c>
      <c r="AA26" s="14">
        <f>VLOOKUP(A:A,[1]TDSheet!$A:$S,19,0)</f>
        <v>86.187600000000003</v>
      </c>
      <c r="AB26" s="14">
        <f>VLOOKUP(A:A,[3]TDSheet!$A:$D,4,0)</f>
        <v>100.029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100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781</v>
      </c>
      <c r="D27" s="8">
        <v>668</v>
      </c>
      <c r="E27" s="8">
        <v>1140</v>
      </c>
      <c r="F27" s="8">
        <v>288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1162</v>
      </c>
      <c r="J27" s="14">
        <f t="shared" si="8"/>
        <v>-22</v>
      </c>
      <c r="K27" s="14">
        <f>VLOOKUP(A:A,[1]TDSheet!$A:$M,13,0)</f>
        <v>0</v>
      </c>
      <c r="L27" s="14">
        <f>VLOOKUP(A:A,[1]TDSheet!$A:$N,14,0)</f>
        <v>600</v>
      </c>
      <c r="M27" s="14">
        <f>VLOOKUP(A:A,[1]TDSheet!$A:$Q,17,0)</f>
        <v>200</v>
      </c>
      <c r="N27" s="14">
        <f>VLOOKUP(A:A,[1]TDSheet!$A:$R,18,0)</f>
        <v>400</v>
      </c>
      <c r="O27" s="14"/>
      <c r="P27" s="14"/>
      <c r="Q27" s="14"/>
      <c r="R27" s="14"/>
      <c r="S27" s="14">
        <f t="shared" si="9"/>
        <v>228</v>
      </c>
      <c r="T27" s="17">
        <v>400</v>
      </c>
      <c r="U27" s="19">
        <f t="shared" si="10"/>
        <v>8.2807017543859658</v>
      </c>
      <c r="V27" s="14">
        <f t="shared" si="11"/>
        <v>1.263157894736842</v>
      </c>
      <c r="W27" s="14"/>
      <c r="X27" s="14"/>
      <c r="Y27" s="14">
        <f>VLOOKUP(A:A,[1]TDSheet!$A:$Z,26,0)</f>
        <v>164.8</v>
      </c>
      <c r="Z27" s="14">
        <f>VLOOKUP(A:A,[1]TDSheet!$A:$AA,27,0)</f>
        <v>153.4</v>
      </c>
      <c r="AA27" s="14">
        <f>VLOOKUP(A:A,[1]TDSheet!$A:$S,19,0)</f>
        <v>209.6</v>
      </c>
      <c r="AB27" s="14">
        <f>VLOOKUP(A:A,[3]TDSheet!$A:$D,4,0)</f>
        <v>291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88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883</v>
      </c>
      <c r="D28" s="8">
        <v>2099</v>
      </c>
      <c r="E28" s="8">
        <v>2399</v>
      </c>
      <c r="F28" s="8">
        <v>558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2602</v>
      </c>
      <c r="J28" s="14">
        <f t="shared" si="8"/>
        <v>-203</v>
      </c>
      <c r="K28" s="14">
        <f>VLOOKUP(A:A,[1]TDSheet!$A:$M,13,0)</f>
        <v>0</v>
      </c>
      <c r="L28" s="14">
        <f>VLOOKUP(A:A,[1]TDSheet!$A:$N,14,0)</f>
        <v>1200</v>
      </c>
      <c r="M28" s="14">
        <f>VLOOKUP(A:A,[1]TDSheet!$A:$Q,17,0)</f>
        <v>400</v>
      </c>
      <c r="N28" s="14">
        <f>VLOOKUP(A:A,[1]TDSheet!$A:$R,18,0)</f>
        <v>600</v>
      </c>
      <c r="O28" s="14"/>
      <c r="P28" s="14"/>
      <c r="Q28" s="14"/>
      <c r="R28" s="14"/>
      <c r="S28" s="14">
        <f t="shared" si="9"/>
        <v>479.8</v>
      </c>
      <c r="T28" s="17">
        <v>2800</v>
      </c>
      <c r="U28" s="19">
        <f t="shared" si="10"/>
        <v>11.583993330554398</v>
      </c>
      <c r="V28" s="14">
        <f t="shared" si="11"/>
        <v>1.1629845769070446</v>
      </c>
      <c r="W28" s="14"/>
      <c r="X28" s="14"/>
      <c r="Y28" s="14">
        <f>VLOOKUP(A:A,[1]TDSheet!$A:$Z,26,0)</f>
        <v>366.4</v>
      </c>
      <c r="Z28" s="14">
        <f>VLOOKUP(A:A,[1]TDSheet!$A:$AA,27,0)</f>
        <v>379</v>
      </c>
      <c r="AA28" s="14">
        <f>VLOOKUP(A:A,[1]TDSheet!$A:$S,19,0)</f>
        <v>435.2</v>
      </c>
      <c r="AB28" s="14">
        <f>VLOOKUP(A:A,[3]TDSheet!$A:$D,4,0)</f>
        <v>815</v>
      </c>
      <c r="AC28" s="21" t="s">
        <v>125</v>
      </c>
      <c r="AD28" s="14" t="str">
        <f>VLOOKUP(A:A,[1]TDSheet!$A:$AD,30,0)</f>
        <v>м320з</v>
      </c>
      <c r="AE28" s="14">
        <f t="shared" si="12"/>
        <v>979.99999999999989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89.57</v>
      </c>
      <c r="D29" s="8">
        <v>173.03</v>
      </c>
      <c r="E29" s="8">
        <v>237.23099999999999</v>
      </c>
      <c r="F29" s="8">
        <v>20.001000000000001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236.7</v>
      </c>
      <c r="J29" s="14">
        <f t="shared" si="8"/>
        <v>0.53100000000000591</v>
      </c>
      <c r="K29" s="14">
        <f>VLOOKUP(A:A,[1]TDSheet!$A:$M,13,0)</f>
        <v>0</v>
      </c>
      <c r="L29" s="14">
        <f>VLOOKUP(A:A,[1]TDSheet!$A:$N,14,0)</f>
        <v>40</v>
      </c>
      <c r="M29" s="14">
        <f>VLOOKUP(A:A,[1]TDSheet!$A:$Q,17,0)</f>
        <v>120</v>
      </c>
      <c r="N29" s="14">
        <f>VLOOKUP(A:A,[1]TDSheet!$A:$R,18,0)</f>
        <v>100</v>
      </c>
      <c r="O29" s="14"/>
      <c r="P29" s="14"/>
      <c r="Q29" s="14"/>
      <c r="R29" s="14"/>
      <c r="S29" s="14">
        <f t="shared" si="9"/>
        <v>47.446199999999997</v>
      </c>
      <c r="T29" s="17">
        <v>100</v>
      </c>
      <c r="U29" s="19">
        <f t="shared" si="10"/>
        <v>8.009092403606612</v>
      </c>
      <c r="V29" s="14">
        <f t="shared" si="11"/>
        <v>0.42155114635102497</v>
      </c>
      <c r="W29" s="14"/>
      <c r="X29" s="14"/>
      <c r="Y29" s="14">
        <f>VLOOKUP(A:A,[1]TDSheet!$A:$Z,26,0)</f>
        <v>39.319400000000002</v>
      </c>
      <c r="Z29" s="14">
        <f>VLOOKUP(A:A,[1]TDSheet!$A:$AA,27,0)</f>
        <v>45.728400000000001</v>
      </c>
      <c r="AA29" s="14">
        <f>VLOOKUP(A:A,[1]TDSheet!$A:$S,19,0)</f>
        <v>40.343599999999995</v>
      </c>
      <c r="AB29" s="14">
        <f>VLOOKUP(A:A,[3]TDSheet!$A:$D,4,0)</f>
        <v>56.988</v>
      </c>
      <c r="AC29" s="14" t="str">
        <f>VLOOKUP(A:A,[1]TDSheet!$A:$AC,29,0)</f>
        <v>м70з</v>
      </c>
      <c r="AD29" s="14" t="str">
        <f>VLOOKUP(A:A,[1]TDSheet!$A:$AD,30,0)</f>
        <v>костик</v>
      </c>
      <c r="AE29" s="14">
        <f t="shared" si="12"/>
        <v>100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365</v>
      </c>
      <c r="D30" s="8">
        <v>276</v>
      </c>
      <c r="E30" s="8">
        <v>408</v>
      </c>
      <c r="F30" s="8">
        <v>114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422</v>
      </c>
      <c r="J30" s="14">
        <f t="shared" si="8"/>
        <v>-14</v>
      </c>
      <c r="K30" s="14">
        <f>VLOOKUP(A:A,[1]TDSheet!$A:$M,13,0)</f>
        <v>0</v>
      </c>
      <c r="L30" s="14">
        <f>VLOOKUP(A:A,[1]TDSheet!$A:$N,14,0)</f>
        <v>360</v>
      </c>
      <c r="M30" s="14">
        <f>VLOOKUP(A:A,[1]TDSheet!$A:$Q,17,0)</f>
        <v>80</v>
      </c>
      <c r="N30" s="14">
        <f>VLOOKUP(A:A,[1]TDSheet!$A:$R,18,0)</f>
        <v>80</v>
      </c>
      <c r="O30" s="14"/>
      <c r="P30" s="14"/>
      <c r="Q30" s="14"/>
      <c r="R30" s="14"/>
      <c r="S30" s="14">
        <f t="shared" si="9"/>
        <v>81.599999999999994</v>
      </c>
      <c r="T30" s="17">
        <v>40</v>
      </c>
      <c r="U30" s="19">
        <f t="shared" si="10"/>
        <v>8.2598039215686274</v>
      </c>
      <c r="V30" s="14">
        <f t="shared" si="11"/>
        <v>1.3970588235294119</v>
      </c>
      <c r="W30" s="14"/>
      <c r="X30" s="14"/>
      <c r="Y30" s="14">
        <f>VLOOKUP(A:A,[1]TDSheet!$A:$Z,26,0)</f>
        <v>72.400000000000006</v>
      </c>
      <c r="Z30" s="14">
        <f>VLOOKUP(A:A,[1]TDSheet!$A:$AA,27,0)</f>
        <v>53</v>
      </c>
      <c r="AA30" s="14">
        <f>VLOOKUP(A:A,[1]TDSheet!$A:$S,19,0)</f>
        <v>85.6</v>
      </c>
      <c r="AB30" s="14">
        <f>VLOOKUP(A:A,[3]TDSheet!$A:$D,4,0)</f>
        <v>39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2"/>
        <v>24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773</v>
      </c>
      <c r="D31" s="8">
        <v>443</v>
      </c>
      <c r="E31" s="8">
        <v>1029</v>
      </c>
      <c r="F31" s="8">
        <v>144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1222</v>
      </c>
      <c r="J31" s="14">
        <f t="shared" si="8"/>
        <v>-193</v>
      </c>
      <c r="K31" s="14">
        <f>VLOOKUP(A:A,[1]TDSheet!$A:$M,13,0)</f>
        <v>0</v>
      </c>
      <c r="L31" s="14">
        <f>VLOOKUP(A:A,[1]TDSheet!$A:$N,14,0)</f>
        <v>240</v>
      </c>
      <c r="M31" s="14">
        <f>VLOOKUP(A:A,[1]TDSheet!$A:$Q,17,0)</f>
        <v>400</v>
      </c>
      <c r="N31" s="14">
        <f>VLOOKUP(A:A,[1]TDSheet!$A:$R,18,0)</f>
        <v>200</v>
      </c>
      <c r="O31" s="14"/>
      <c r="P31" s="14"/>
      <c r="Q31" s="14"/>
      <c r="R31" s="14"/>
      <c r="S31" s="14">
        <f t="shared" si="9"/>
        <v>205.8</v>
      </c>
      <c r="T31" s="17">
        <v>600</v>
      </c>
      <c r="U31" s="19">
        <f t="shared" si="10"/>
        <v>7.6967930029154514</v>
      </c>
      <c r="V31" s="14">
        <f t="shared" si="11"/>
        <v>0.69970845481049559</v>
      </c>
      <c r="W31" s="14"/>
      <c r="X31" s="14"/>
      <c r="Y31" s="14">
        <f>VLOOKUP(A:A,[1]TDSheet!$A:$Z,26,0)</f>
        <v>132.6</v>
      </c>
      <c r="Z31" s="14">
        <f>VLOOKUP(A:A,[1]TDSheet!$A:$AA,27,0)</f>
        <v>72.8</v>
      </c>
      <c r="AA31" s="14">
        <f>VLOOKUP(A:A,[1]TDSheet!$A:$S,19,0)</f>
        <v>201.8</v>
      </c>
      <c r="AB31" s="14">
        <f>VLOOKUP(A:A,[3]TDSheet!$A:$D,4,0)</f>
        <v>299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2"/>
        <v>240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1999.1679999999999</v>
      </c>
      <c r="D32" s="8">
        <v>3233.9949999999999</v>
      </c>
      <c r="E32" s="20">
        <v>3022</v>
      </c>
      <c r="F32" s="20">
        <v>1254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2587.1999999999998</v>
      </c>
      <c r="J32" s="14">
        <f t="shared" si="8"/>
        <v>434.80000000000018</v>
      </c>
      <c r="K32" s="14">
        <f>VLOOKUP(A:A,[1]TDSheet!$A:$M,13,0)</f>
        <v>0</v>
      </c>
      <c r="L32" s="21">
        <v>0</v>
      </c>
      <c r="M32" s="14">
        <f>VLOOKUP(A:A,[1]TDSheet!$A:$Q,17,0)</f>
        <v>480</v>
      </c>
      <c r="N32" s="14">
        <f>VLOOKUP(A:A,[1]TDSheet!$A:$R,18,0)</f>
        <v>500</v>
      </c>
      <c r="O32" s="14"/>
      <c r="P32" s="14"/>
      <c r="Q32" s="14"/>
      <c r="R32" s="14"/>
      <c r="S32" s="14">
        <f t="shared" si="9"/>
        <v>604.4</v>
      </c>
      <c r="T32" s="17">
        <v>3500</v>
      </c>
      <c r="U32" s="19">
        <f t="shared" si="10"/>
        <v>9.4870946393117137</v>
      </c>
      <c r="V32" s="14">
        <f t="shared" si="11"/>
        <v>2.0747849106551954</v>
      </c>
      <c r="W32" s="14"/>
      <c r="X32" s="14"/>
      <c r="Y32" s="14">
        <f>VLOOKUP(A:A,[1]TDSheet!$A:$Z,26,0)</f>
        <v>528.20000000000005</v>
      </c>
      <c r="Z32" s="14">
        <f>VLOOKUP(A:A,[1]TDSheet!$A:$AA,27,0)</f>
        <v>663.2</v>
      </c>
      <c r="AA32" s="14">
        <f>VLOOKUP(A:A,[1]TDSheet!$A:$S,19,0)</f>
        <v>587.4</v>
      </c>
      <c r="AB32" s="14">
        <f>VLOOKUP(A:A,[3]TDSheet!$A:$D,4,0)</f>
        <v>958.32399999999996</v>
      </c>
      <c r="AC32" s="21" t="s">
        <v>120</v>
      </c>
      <c r="AD32" s="14">
        <f>VLOOKUP(A:A,[1]TDSheet!$A:$AD,30,0)</f>
        <v>0</v>
      </c>
      <c r="AE32" s="14">
        <f t="shared" si="12"/>
        <v>3500</v>
      </c>
      <c r="AF32" s="14"/>
      <c r="AG32" s="14"/>
    </row>
    <row r="33" spans="1:33" s="1" customFormat="1" ht="11.1" hidden="1" customHeight="1" outlineLevel="1" x14ac:dyDescent="0.2">
      <c r="A33" s="7" t="s">
        <v>36</v>
      </c>
      <c r="B33" s="7" t="s">
        <v>8</v>
      </c>
      <c r="C33" s="8">
        <v>71</v>
      </c>
      <c r="D33" s="8">
        <v>4</v>
      </c>
      <c r="E33" s="8">
        <v>62</v>
      </c>
      <c r="F33" s="8">
        <v>11</v>
      </c>
      <c r="G33" s="1">
        <f>VLOOKUP(A:A,[1]TDSheet!$A:$G,7,0)</f>
        <v>0</v>
      </c>
      <c r="H33" s="1">
        <f>VLOOKUP(A:A,[1]TDSheet!$A:$H,8,0)</f>
        <v>45</v>
      </c>
      <c r="I33" s="14">
        <f>VLOOKUP(A:A,[2]TDSheet!$A:$F,6,0)</f>
        <v>81</v>
      </c>
      <c r="J33" s="14">
        <f t="shared" si="8"/>
        <v>-19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VLOOKUP(A:A,[1]TDSheet!$A:$Q,17,0)</f>
        <v>0</v>
      </c>
      <c r="N33" s="14">
        <f>VLOOKUP(A:A,[1]TDSheet!$A:$R,18,0)</f>
        <v>0</v>
      </c>
      <c r="O33" s="14"/>
      <c r="P33" s="14"/>
      <c r="Q33" s="14"/>
      <c r="R33" s="14"/>
      <c r="S33" s="14">
        <f t="shared" si="9"/>
        <v>12.4</v>
      </c>
      <c r="T33" s="17"/>
      <c r="U33" s="19">
        <f t="shared" si="10"/>
        <v>0.88709677419354838</v>
      </c>
      <c r="V33" s="14">
        <f t="shared" si="11"/>
        <v>0.88709677419354838</v>
      </c>
      <c r="W33" s="14"/>
      <c r="X33" s="14"/>
      <c r="Y33" s="14">
        <f>VLOOKUP(A:A,[1]TDSheet!$A:$Z,26,0)</f>
        <v>19.8</v>
      </c>
      <c r="Z33" s="14">
        <f>VLOOKUP(A:A,[1]TDSheet!$A:$AA,27,0)</f>
        <v>15.4</v>
      </c>
      <c r="AA33" s="14">
        <f>VLOOKUP(A:A,[1]TDSheet!$A:$S,19,0)</f>
        <v>14</v>
      </c>
      <c r="AB33" s="14">
        <f>VLOOKUP(A:A,[3]TDSheet!$A:$D,4,0)</f>
        <v>19</v>
      </c>
      <c r="AC33" s="14" t="str">
        <f>VLOOKUP(A:A,[1]TDSheet!$A:$AC,29,0)</f>
        <v>выв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hidden="1" customHeight="1" outlineLevel="1" x14ac:dyDescent="0.2">
      <c r="A34" s="7" t="s">
        <v>37</v>
      </c>
      <c r="B34" s="7" t="s">
        <v>8</v>
      </c>
      <c r="C34" s="8">
        <v>67</v>
      </c>
      <c r="D34" s="8">
        <v>46</v>
      </c>
      <c r="E34" s="8">
        <v>77</v>
      </c>
      <c r="F34" s="8">
        <v>32</v>
      </c>
      <c r="G34" s="1">
        <v>0</v>
      </c>
      <c r="H34" s="1" t="e">
        <f>VLOOKUP(A:A,[1]TDSheet!$A:$H,8,0)</f>
        <v>#N/A</v>
      </c>
      <c r="I34" s="14">
        <f>VLOOKUP(A:A,[2]TDSheet!$A:$F,6,0)</f>
        <v>81</v>
      </c>
      <c r="J34" s="14">
        <f t="shared" si="8"/>
        <v>-4</v>
      </c>
      <c r="K34" s="14">
        <f>VLOOKUP(A:A,[1]TDSheet!$A:$M,13,0)</f>
        <v>0</v>
      </c>
      <c r="L34" s="14">
        <f>VLOOKUP(A:A,[1]TDSheet!$A:$N,14,0)</f>
        <v>0</v>
      </c>
      <c r="M34" s="14">
        <f>VLOOKUP(A:A,[1]TDSheet!$A:$Q,17,0)</f>
        <v>0</v>
      </c>
      <c r="N34" s="14">
        <f>VLOOKUP(A:A,[1]TDSheet!$A:$R,18,0)</f>
        <v>40</v>
      </c>
      <c r="O34" s="14"/>
      <c r="P34" s="14"/>
      <c r="Q34" s="14"/>
      <c r="R34" s="14"/>
      <c r="S34" s="14">
        <f t="shared" si="9"/>
        <v>15.4</v>
      </c>
      <c r="T34" s="17"/>
      <c r="U34" s="19">
        <f t="shared" si="10"/>
        <v>4.6753246753246751</v>
      </c>
      <c r="V34" s="14">
        <f t="shared" si="11"/>
        <v>2.0779220779220777</v>
      </c>
      <c r="W34" s="14"/>
      <c r="X34" s="14"/>
      <c r="Y34" s="14">
        <f>VLOOKUP(A:A,[1]TDSheet!$A:$Z,26,0)</f>
        <v>12.2</v>
      </c>
      <c r="Z34" s="14">
        <f>VLOOKUP(A:A,[1]TDSheet!$A:$AA,27,0)</f>
        <v>8.6</v>
      </c>
      <c r="AA34" s="14">
        <f>VLOOKUP(A:A,[1]TDSheet!$A:$S,19,0)</f>
        <v>11.8</v>
      </c>
      <c r="AB34" s="14">
        <f>VLOOKUP(A:A,[3]TDSheet!$A:$D,4,0)</f>
        <v>25</v>
      </c>
      <c r="AC34" s="21" t="s">
        <v>128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hidden="1" customHeight="1" outlineLevel="1" x14ac:dyDescent="0.2">
      <c r="A35" s="7" t="s">
        <v>38</v>
      </c>
      <c r="B35" s="7" t="s">
        <v>8</v>
      </c>
      <c r="C35" s="8">
        <v>11</v>
      </c>
      <c r="D35" s="8">
        <v>2</v>
      </c>
      <c r="E35" s="8">
        <v>2</v>
      </c>
      <c r="F35" s="8">
        <v>10</v>
      </c>
      <c r="G35" s="1">
        <f>VLOOKUP(A:A,[1]TDSheet!$A:$G,7,0)</f>
        <v>0</v>
      </c>
      <c r="H35" s="1" t="e">
        <f>VLOOKUP(A:A,[1]TDSheet!$A:$H,8,0)</f>
        <v>#N/A</v>
      </c>
      <c r="I35" s="14">
        <f>VLOOKUP(A:A,[2]TDSheet!$A:$F,6,0)</f>
        <v>22</v>
      </c>
      <c r="J35" s="14">
        <f t="shared" si="8"/>
        <v>-20</v>
      </c>
      <c r="K35" s="14">
        <f>VLOOKUP(A:A,[1]TDSheet!$A:$M,13,0)</f>
        <v>0</v>
      </c>
      <c r="L35" s="14">
        <f>VLOOKUP(A:A,[1]TDSheet!$A:$N,14,0)</f>
        <v>0</v>
      </c>
      <c r="M35" s="14">
        <f>VLOOKUP(A:A,[1]TDSheet!$A:$Q,17,0)</f>
        <v>0</v>
      </c>
      <c r="N35" s="14">
        <f>VLOOKUP(A:A,[1]TDSheet!$A:$R,18,0)</f>
        <v>0</v>
      </c>
      <c r="O35" s="14"/>
      <c r="P35" s="14"/>
      <c r="Q35" s="14"/>
      <c r="R35" s="14"/>
      <c r="S35" s="14">
        <f t="shared" si="9"/>
        <v>0.4</v>
      </c>
      <c r="T35" s="17"/>
      <c r="U35" s="19">
        <f t="shared" si="10"/>
        <v>25</v>
      </c>
      <c r="V35" s="14">
        <f t="shared" si="11"/>
        <v>25</v>
      </c>
      <c r="W35" s="14"/>
      <c r="X35" s="14"/>
      <c r="Y35" s="14">
        <f>VLOOKUP(A:A,[1]TDSheet!$A:$Z,26,0)</f>
        <v>9</v>
      </c>
      <c r="Z35" s="14">
        <f>VLOOKUP(A:A,[1]TDSheet!$A:$AA,27,0)</f>
        <v>5.4</v>
      </c>
      <c r="AA35" s="14">
        <f>VLOOKUP(A:A,[1]TDSheet!$A:$S,19,0)</f>
        <v>1.4</v>
      </c>
      <c r="AB35" s="14">
        <v>0</v>
      </c>
      <c r="AC35" s="14" t="str">
        <f>VLOOKUP(A:A,[1]TDSheet!$A:$AC,29,0)</f>
        <v>выв</v>
      </c>
      <c r="AD35" s="14" t="str">
        <f>VLOOKUP(A:A,[1]TDSheet!$A:$AD,30,0)</f>
        <v>костик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328</v>
      </c>
      <c r="D36" s="8">
        <v>364</v>
      </c>
      <c r="E36" s="8">
        <v>284</v>
      </c>
      <c r="F36" s="8">
        <v>406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286</v>
      </c>
      <c r="J36" s="14">
        <f t="shared" si="8"/>
        <v>-2</v>
      </c>
      <c r="K36" s="14">
        <f>VLOOKUP(A:A,[1]TDSheet!$A:$M,13,0)</f>
        <v>0</v>
      </c>
      <c r="L36" s="14">
        <f>VLOOKUP(A:A,[1]TDSheet!$A:$N,14,0)</f>
        <v>0</v>
      </c>
      <c r="M36" s="14">
        <f>VLOOKUP(A:A,[1]TDSheet!$A:$Q,17,0)</f>
        <v>0</v>
      </c>
      <c r="N36" s="14">
        <f>VLOOKUP(A:A,[1]TDSheet!$A:$R,18,0)</f>
        <v>0</v>
      </c>
      <c r="O36" s="14"/>
      <c r="P36" s="14"/>
      <c r="Q36" s="14"/>
      <c r="R36" s="14"/>
      <c r="S36" s="14">
        <f t="shared" si="9"/>
        <v>56.8</v>
      </c>
      <c r="T36" s="17">
        <v>60</v>
      </c>
      <c r="U36" s="19">
        <f t="shared" si="10"/>
        <v>8.204225352112676</v>
      </c>
      <c r="V36" s="14">
        <f t="shared" si="11"/>
        <v>7.147887323943662</v>
      </c>
      <c r="W36" s="14"/>
      <c r="X36" s="14"/>
      <c r="Y36" s="14">
        <f>VLOOKUP(A:A,[1]TDSheet!$A:$Z,26,0)</f>
        <v>73.8</v>
      </c>
      <c r="Z36" s="14">
        <f>VLOOKUP(A:A,[1]TDSheet!$A:$AA,27,0)</f>
        <v>80.8</v>
      </c>
      <c r="AA36" s="14">
        <f>VLOOKUP(A:A,[1]TDSheet!$A:$S,19,0)</f>
        <v>60.6</v>
      </c>
      <c r="AB36" s="14">
        <f>VLOOKUP(A:A,[3]TDSheet!$A:$D,4,0)</f>
        <v>79</v>
      </c>
      <c r="AC36" s="14">
        <f>VLOOKUP(A:A,[1]TDSheet!$A:$AC,29,0)</f>
        <v>0</v>
      </c>
      <c r="AD36" s="14">
        <f>VLOOKUP(A:A,[1]TDSheet!$A:$AD,30,0)</f>
        <v>0</v>
      </c>
      <c r="AE36" s="14">
        <f t="shared" si="12"/>
        <v>5.3999999999999995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72</v>
      </c>
      <c r="D37" s="8">
        <v>244</v>
      </c>
      <c r="E37" s="8">
        <v>233</v>
      </c>
      <c r="F37" s="8">
        <v>82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234</v>
      </c>
      <c r="J37" s="14">
        <f t="shared" si="8"/>
        <v>-1</v>
      </c>
      <c r="K37" s="14">
        <f>VLOOKUP(A:A,[1]TDSheet!$A:$M,13,0)</f>
        <v>0</v>
      </c>
      <c r="L37" s="14">
        <f>VLOOKUP(A:A,[1]TDSheet!$A:$N,14,0)</f>
        <v>120</v>
      </c>
      <c r="M37" s="14">
        <f>VLOOKUP(A:A,[1]TDSheet!$A:$Q,17,0)</f>
        <v>40</v>
      </c>
      <c r="N37" s="14">
        <f>VLOOKUP(A:A,[1]TDSheet!$A:$R,18,0)</f>
        <v>40</v>
      </c>
      <c r="O37" s="14"/>
      <c r="P37" s="14"/>
      <c r="Q37" s="14"/>
      <c r="R37" s="14"/>
      <c r="S37" s="14">
        <f t="shared" si="9"/>
        <v>46.6</v>
      </c>
      <c r="T37" s="17">
        <v>120</v>
      </c>
      <c r="U37" s="19">
        <f t="shared" si="10"/>
        <v>8.6266094420600847</v>
      </c>
      <c r="V37" s="14">
        <f t="shared" si="11"/>
        <v>1.7596566523605151</v>
      </c>
      <c r="W37" s="14"/>
      <c r="X37" s="14"/>
      <c r="Y37" s="14">
        <f>VLOOKUP(A:A,[1]TDSheet!$A:$Z,26,0)</f>
        <v>39.6</v>
      </c>
      <c r="Z37" s="14">
        <f>VLOOKUP(A:A,[1]TDSheet!$A:$AA,27,0)</f>
        <v>44</v>
      </c>
      <c r="AA37" s="14">
        <f>VLOOKUP(A:A,[1]TDSheet!$A:$S,19,0)</f>
        <v>47</v>
      </c>
      <c r="AB37" s="14">
        <f>VLOOKUP(A:A,[3]TDSheet!$A:$D,4,0)</f>
        <v>55</v>
      </c>
      <c r="AC37" s="14" t="str">
        <f>VLOOKUP(A:A,[1]TDSheet!$A:$AC,29,0)</f>
        <v>м120з</v>
      </c>
      <c r="AD37" s="14" t="e">
        <f>VLOOKUP(A:A,[1]TDSheet!$A:$AD,30,0)</f>
        <v>#N/A</v>
      </c>
      <c r="AE37" s="14">
        <f t="shared" si="12"/>
        <v>48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189</v>
      </c>
      <c r="D38" s="8">
        <v>274</v>
      </c>
      <c r="E38" s="8">
        <v>395</v>
      </c>
      <c r="F38" s="8">
        <v>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415</v>
      </c>
      <c r="J38" s="14">
        <f t="shared" si="8"/>
        <v>-20</v>
      </c>
      <c r="K38" s="14">
        <f>VLOOKUP(A:A,[1]TDSheet!$A:$M,13,0)</f>
        <v>0</v>
      </c>
      <c r="L38" s="14">
        <f>VLOOKUP(A:A,[1]TDSheet!$A:$N,14,0)</f>
        <v>240</v>
      </c>
      <c r="M38" s="14">
        <f>VLOOKUP(A:A,[1]TDSheet!$A:$Q,17,0)</f>
        <v>40</v>
      </c>
      <c r="N38" s="14">
        <f>VLOOKUP(A:A,[1]TDSheet!$A:$R,18,0)</f>
        <v>80</v>
      </c>
      <c r="O38" s="14"/>
      <c r="P38" s="14"/>
      <c r="Q38" s="14"/>
      <c r="R38" s="14"/>
      <c r="S38" s="14">
        <f t="shared" si="9"/>
        <v>79</v>
      </c>
      <c r="T38" s="17">
        <v>320</v>
      </c>
      <c r="U38" s="19">
        <f t="shared" si="10"/>
        <v>8.6329113924050631</v>
      </c>
      <c r="V38" s="14">
        <f t="shared" si="11"/>
        <v>2.5316455696202531E-2</v>
      </c>
      <c r="W38" s="14"/>
      <c r="X38" s="14"/>
      <c r="Y38" s="14">
        <f>VLOOKUP(A:A,[1]TDSheet!$A:$Z,26,0)</f>
        <v>54.8</v>
      </c>
      <c r="Z38" s="14">
        <f>VLOOKUP(A:A,[1]TDSheet!$A:$AA,27,0)</f>
        <v>61.2</v>
      </c>
      <c r="AA38" s="14">
        <f>VLOOKUP(A:A,[1]TDSheet!$A:$S,19,0)</f>
        <v>64.400000000000006</v>
      </c>
      <c r="AB38" s="14">
        <f>VLOOKUP(A:A,[3]TDSheet!$A:$D,4,0)</f>
        <v>119</v>
      </c>
      <c r="AC38" s="14" t="str">
        <f>VLOOKUP(A:A,[1]TDSheet!$A:$AC,29,0)</f>
        <v>м120з</v>
      </c>
      <c r="AD38" s="14" t="e">
        <f>VLOOKUP(A:A,[1]TDSheet!$A:$AD,30,0)</f>
        <v>#N/A</v>
      </c>
      <c r="AE38" s="14">
        <f t="shared" si="12"/>
        <v>128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228</v>
      </c>
      <c r="D39" s="8">
        <v>781</v>
      </c>
      <c r="E39" s="8">
        <v>529</v>
      </c>
      <c r="F39" s="8">
        <v>475</v>
      </c>
      <c r="G39" s="1">
        <f>VLOOKUP(A:A,[1]TDSheet!$A:$G,7,0)</f>
        <v>0.3</v>
      </c>
      <c r="H39" s="1">
        <f>VLOOKUP(A:A,[1]TDSheet!$A:$H,8,0)</f>
        <v>45</v>
      </c>
      <c r="I39" s="14">
        <f>VLOOKUP(A:A,[2]TDSheet!$A:$F,6,0)</f>
        <v>526</v>
      </c>
      <c r="J39" s="14">
        <f t="shared" si="8"/>
        <v>3</v>
      </c>
      <c r="K39" s="14">
        <f>VLOOKUP(A:A,[1]TDSheet!$A:$M,13,0)</f>
        <v>0</v>
      </c>
      <c r="L39" s="14">
        <f>VLOOKUP(A:A,[1]TDSheet!$A:$N,14,0)</f>
        <v>0</v>
      </c>
      <c r="M39" s="14">
        <f>VLOOKUP(A:A,[1]TDSheet!$A:$Q,17,0)</f>
        <v>120</v>
      </c>
      <c r="N39" s="14">
        <f>VLOOKUP(A:A,[1]TDSheet!$A:$R,18,0)</f>
        <v>120</v>
      </c>
      <c r="O39" s="14"/>
      <c r="P39" s="14"/>
      <c r="Q39" s="14"/>
      <c r="R39" s="14"/>
      <c r="S39" s="14">
        <f t="shared" si="9"/>
        <v>105.8</v>
      </c>
      <c r="T39" s="17">
        <v>180</v>
      </c>
      <c r="U39" s="19">
        <f t="shared" si="10"/>
        <v>8.4593572778827983</v>
      </c>
      <c r="V39" s="14">
        <f t="shared" si="11"/>
        <v>4.4896030245746692</v>
      </c>
      <c r="W39" s="14"/>
      <c r="X39" s="14"/>
      <c r="Y39" s="14">
        <f>VLOOKUP(A:A,[1]TDSheet!$A:$Z,26,0)</f>
        <v>105.2</v>
      </c>
      <c r="Z39" s="14">
        <f>VLOOKUP(A:A,[1]TDSheet!$A:$AA,27,0)</f>
        <v>92.8</v>
      </c>
      <c r="AA39" s="14">
        <f>VLOOKUP(A:A,[1]TDSheet!$A:$S,19,0)</f>
        <v>109.6</v>
      </c>
      <c r="AB39" s="14">
        <f>VLOOKUP(A:A,[3]TDSheet!$A:$D,4,0)</f>
        <v>118</v>
      </c>
      <c r="AC39" s="14">
        <f>VLOOKUP(A:A,[1]TDSheet!$A:$AC,29,0)</f>
        <v>0</v>
      </c>
      <c r="AD39" s="14">
        <f>VLOOKUP(A:A,[1]TDSheet!$A:$AD,30,0)</f>
        <v>0</v>
      </c>
      <c r="AE39" s="14">
        <f t="shared" si="12"/>
        <v>54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2463</v>
      </c>
      <c r="D40" s="8">
        <v>1287</v>
      </c>
      <c r="E40" s="8">
        <v>2732</v>
      </c>
      <c r="F40" s="8">
        <v>990</v>
      </c>
      <c r="G40" s="1">
        <f>VLOOKUP(A:A,[1]TDSheet!$A:$G,7,0)</f>
        <v>0.27</v>
      </c>
      <c r="H40" s="1">
        <f>VLOOKUP(A:A,[1]TDSheet!$A:$H,8,0)</f>
        <v>45</v>
      </c>
      <c r="I40" s="14">
        <f>VLOOKUP(A:A,[2]TDSheet!$A:$F,6,0)</f>
        <v>2737</v>
      </c>
      <c r="J40" s="14">
        <f t="shared" si="8"/>
        <v>-5</v>
      </c>
      <c r="K40" s="14">
        <f>VLOOKUP(A:A,[1]TDSheet!$A:$M,13,0)</f>
        <v>0</v>
      </c>
      <c r="L40" s="14">
        <f>VLOOKUP(A:A,[1]TDSheet!$A:$N,14,0)</f>
        <v>720</v>
      </c>
      <c r="M40" s="14">
        <f>VLOOKUP(A:A,[1]TDSheet!$A:$Q,17,0)</f>
        <v>600</v>
      </c>
      <c r="N40" s="14">
        <f>VLOOKUP(A:A,[1]TDSheet!$A:$R,18,0)</f>
        <v>600</v>
      </c>
      <c r="O40" s="14"/>
      <c r="P40" s="14"/>
      <c r="Q40" s="14"/>
      <c r="R40" s="14"/>
      <c r="S40" s="14">
        <f t="shared" si="9"/>
        <v>546.4</v>
      </c>
      <c r="T40" s="17">
        <v>1500</v>
      </c>
      <c r="U40" s="19">
        <f t="shared" si="10"/>
        <v>8.0710102489019029</v>
      </c>
      <c r="V40" s="14">
        <f t="shared" si="11"/>
        <v>1.8118594436310396</v>
      </c>
      <c r="W40" s="14"/>
      <c r="X40" s="14"/>
      <c r="Y40" s="14">
        <f>VLOOKUP(A:A,[1]TDSheet!$A:$Z,26,0)</f>
        <v>531</v>
      </c>
      <c r="Z40" s="14">
        <f>VLOOKUP(A:A,[1]TDSheet!$A:$AA,27,0)</f>
        <v>488.4</v>
      </c>
      <c r="AA40" s="14">
        <f>VLOOKUP(A:A,[1]TDSheet!$A:$S,19,0)</f>
        <v>478.4</v>
      </c>
      <c r="AB40" s="14">
        <f>VLOOKUP(A:A,[3]TDSheet!$A:$D,4,0)</f>
        <v>724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2"/>
        <v>405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9</v>
      </c>
      <c r="C41" s="8">
        <v>268.38299999999998</v>
      </c>
      <c r="D41" s="8">
        <v>679.25</v>
      </c>
      <c r="E41" s="8">
        <v>574.52499999999998</v>
      </c>
      <c r="F41" s="8">
        <v>362.01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557.1</v>
      </c>
      <c r="J41" s="14">
        <f t="shared" si="8"/>
        <v>17.424999999999955</v>
      </c>
      <c r="K41" s="14">
        <f>VLOOKUP(A:A,[1]TDSheet!$A:$M,13,0)</f>
        <v>0</v>
      </c>
      <c r="L41" s="14">
        <f>VLOOKUP(A:A,[1]TDSheet!$A:$N,14,0)</f>
        <v>200</v>
      </c>
      <c r="M41" s="14">
        <f>VLOOKUP(A:A,[1]TDSheet!$A:$Q,17,0)</f>
        <v>0</v>
      </c>
      <c r="N41" s="14">
        <f>VLOOKUP(A:A,[1]TDSheet!$A:$R,18,0)</f>
        <v>180</v>
      </c>
      <c r="O41" s="14"/>
      <c r="P41" s="14"/>
      <c r="Q41" s="14"/>
      <c r="R41" s="14"/>
      <c r="S41" s="14">
        <f t="shared" si="9"/>
        <v>114.905</v>
      </c>
      <c r="T41" s="17">
        <v>200</v>
      </c>
      <c r="U41" s="19">
        <f t="shared" si="10"/>
        <v>8.1981637004481964</v>
      </c>
      <c r="V41" s="14">
        <f t="shared" si="11"/>
        <v>3.1505156433575561</v>
      </c>
      <c r="W41" s="14"/>
      <c r="X41" s="14"/>
      <c r="Y41" s="14">
        <f>VLOOKUP(A:A,[1]TDSheet!$A:$Z,26,0)</f>
        <v>72.403800000000004</v>
      </c>
      <c r="Z41" s="14">
        <f>VLOOKUP(A:A,[1]TDSheet!$A:$AA,27,0)</f>
        <v>112.05640000000001</v>
      </c>
      <c r="AA41" s="14">
        <f>VLOOKUP(A:A,[1]TDSheet!$A:$S,19,0)</f>
        <v>105.6788</v>
      </c>
      <c r="AB41" s="14">
        <f>VLOOKUP(A:A,[3]TDSheet!$A:$D,4,0)</f>
        <v>98.375</v>
      </c>
      <c r="AC41" s="14">
        <f>VLOOKUP(A:A,[1]TDSheet!$A:$AC,29,0)</f>
        <v>0</v>
      </c>
      <c r="AD41" s="14" t="str">
        <f>VLOOKUP(A:A,[1]TDSheet!$A:$AD,30,0)</f>
        <v>костик</v>
      </c>
      <c r="AE41" s="14">
        <f t="shared" si="12"/>
        <v>200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411</v>
      </c>
      <c r="D42" s="8">
        <v>819</v>
      </c>
      <c r="E42" s="8">
        <v>856</v>
      </c>
      <c r="F42" s="8">
        <v>357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875</v>
      </c>
      <c r="J42" s="14">
        <f t="shared" si="8"/>
        <v>-19</v>
      </c>
      <c r="K42" s="14">
        <f>VLOOKUP(A:A,[1]TDSheet!$A:$M,13,0)</f>
        <v>0</v>
      </c>
      <c r="L42" s="14">
        <f>VLOOKUP(A:A,[1]TDSheet!$A:$N,14,0)</f>
        <v>360</v>
      </c>
      <c r="M42" s="14">
        <f>VLOOKUP(A:A,[1]TDSheet!$A:$Q,17,0)</f>
        <v>80</v>
      </c>
      <c r="N42" s="14">
        <f>VLOOKUP(A:A,[1]TDSheet!$A:$R,18,0)</f>
        <v>200</v>
      </c>
      <c r="O42" s="14"/>
      <c r="P42" s="14"/>
      <c r="Q42" s="14"/>
      <c r="R42" s="14"/>
      <c r="S42" s="14">
        <f t="shared" si="9"/>
        <v>171.2</v>
      </c>
      <c r="T42" s="17">
        <v>400</v>
      </c>
      <c r="U42" s="19">
        <f t="shared" si="10"/>
        <v>8.1600467289719631</v>
      </c>
      <c r="V42" s="14">
        <f t="shared" si="11"/>
        <v>2.0852803738317758</v>
      </c>
      <c r="W42" s="14"/>
      <c r="X42" s="14"/>
      <c r="Y42" s="14">
        <f>VLOOKUP(A:A,[1]TDSheet!$A:$Z,26,0)</f>
        <v>124.6</v>
      </c>
      <c r="Z42" s="14">
        <f>VLOOKUP(A:A,[1]TDSheet!$A:$AA,27,0)</f>
        <v>129.6</v>
      </c>
      <c r="AA42" s="14">
        <f>VLOOKUP(A:A,[1]TDSheet!$A:$S,19,0)</f>
        <v>161.4</v>
      </c>
      <c r="AB42" s="14">
        <f>VLOOKUP(A:A,[3]TDSheet!$A:$D,4,0)</f>
        <v>180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2"/>
        <v>160</v>
      </c>
      <c r="AF42" s="14"/>
      <c r="AG42" s="14"/>
    </row>
    <row r="43" spans="1:33" s="1" customFormat="1" ht="11.1" hidden="1" customHeight="1" outlineLevel="1" x14ac:dyDescent="0.2">
      <c r="A43" s="7" t="s">
        <v>46</v>
      </c>
      <c r="B43" s="7" t="s">
        <v>8</v>
      </c>
      <c r="C43" s="8">
        <v>2242</v>
      </c>
      <c r="D43" s="8">
        <v>281</v>
      </c>
      <c r="E43" s="8">
        <v>2257</v>
      </c>
      <c r="F43" s="8">
        <v>69</v>
      </c>
      <c r="G43" s="1">
        <f>VLOOKUP(A:A,[1]TDSheet!$A:$G,7,0)</f>
        <v>0</v>
      </c>
      <c r="H43" s="1" t="e">
        <f>VLOOKUP(A:A,[1]TDSheet!$A:$H,8,0)</f>
        <v>#N/A</v>
      </c>
      <c r="I43" s="14">
        <f>VLOOKUP(A:A,[2]TDSheet!$A:$F,6,0)</f>
        <v>2307</v>
      </c>
      <c r="J43" s="14">
        <f t="shared" si="8"/>
        <v>-50</v>
      </c>
      <c r="K43" s="14">
        <f>VLOOKUP(A:A,[1]TDSheet!$A:$M,13,0)</f>
        <v>0</v>
      </c>
      <c r="L43" s="14">
        <f>VLOOKUP(A:A,[1]TDSheet!$A:$N,14,0)</f>
        <v>0</v>
      </c>
      <c r="M43" s="14">
        <f>VLOOKUP(A:A,[1]TDSheet!$A:$Q,17,0)</f>
        <v>0</v>
      </c>
      <c r="N43" s="14">
        <f>VLOOKUP(A:A,[1]TDSheet!$A:$R,18,0)</f>
        <v>0</v>
      </c>
      <c r="O43" s="14"/>
      <c r="P43" s="14"/>
      <c r="Q43" s="14"/>
      <c r="R43" s="14"/>
      <c r="S43" s="14">
        <f t="shared" si="9"/>
        <v>451.4</v>
      </c>
      <c r="T43" s="17"/>
      <c r="U43" s="19">
        <f t="shared" si="10"/>
        <v>0.1528577758085955</v>
      </c>
      <c r="V43" s="14">
        <f t="shared" si="11"/>
        <v>0.1528577758085955</v>
      </c>
      <c r="W43" s="14"/>
      <c r="X43" s="14"/>
      <c r="Y43" s="14">
        <f>VLOOKUP(A:A,[1]TDSheet!$A:$Z,26,0)</f>
        <v>156.4</v>
      </c>
      <c r="Z43" s="14">
        <f>VLOOKUP(A:A,[1]TDSheet!$A:$AA,27,0)</f>
        <v>421.4</v>
      </c>
      <c r="AA43" s="14">
        <f>VLOOKUP(A:A,[1]TDSheet!$A:$S,19,0)</f>
        <v>537.79999999999995</v>
      </c>
      <c r="AB43" s="14">
        <f>VLOOKUP(A:A,[3]TDSheet!$A:$D,4,0)</f>
        <v>95</v>
      </c>
      <c r="AC43" s="14" t="e">
        <f>VLOOKUP(A:A,[1]TDSheet!$A:$AC,29,0)</f>
        <v>#N/A</v>
      </c>
      <c r="AD43" s="14">
        <f>VLOOKUP(A:A,[1]TDSheet!$A:$AD,30,0)</f>
        <v>2100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6025</v>
      </c>
      <c r="D44" s="8">
        <v>4755</v>
      </c>
      <c r="E44" s="8">
        <v>5471</v>
      </c>
      <c r="F44" s="8">
        <v>4048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5508</v>
      </c>
      <c r="J44" s="14">
        <f t="shared" si="8"/>
        <v>-37</v>
      </c>
      <c r="K44" s="14">
        <f>VLOOKUP(A:A,[1]TDSheet!$A:$M,13,0)</f>
        <v>0</v>
      </c>
      <c r="L44" s="14">
        <f>VLOOKUP(A:A,[1]TDSheet!$A:$N,14,0)</f>
        <v>1000</v>
      </c>
      <c r="M44" s="14">
        <f>VLOOKUP(A:A,[1]TDSheet!$A:$Q,17,0)</f>
        <v>0</v>
      </c>
      <c r="N44" s="14">
        <f>VLOOKUP(A:A,[1]TDSheet!$A:$R,18,0)</f>
        <v>1000</v>
      </c>
      <c r="O44" s="14"/>
      <c r="P44" s="14"/>
      <c r="Q44" s="14"/>
      <c r="R44" s="14"/>
      <c r="S44" s="14">
        <f t="shared" si="9"/>
        <v>1094.2</v>
      </c>
      <c r="T44" s="17">
        <v>2680</v>
      </c>
      <c r="U44" s="19">
        <f t="shared" si="10"/>
        <v>7.9766039115335401</v>
      </c>
      <c r="V44" s="14">
        <f t="shared" si="11"/>
        <v>3.6995064887589106</v>
      </c>
      <c r="W44" s="14"/>
      <c r="X44" s="14"/>
      <c r="Y44" s="14">
        <f>VLOOKUP(A:A,[1]TDSheet!$A:$Z,26,0)</f>
        <v>1067.8</v>
      </c>
      <c r="Z44" s="14">
        <f>VLOOKUP(A:A,[1]TDSheet!$A:$AA,27,0)</f>
        <v>1033.4000000000001</v>
      </c>
      <c r="AA44" s="14">
        <f>VLOOKUP(A:A,[1]TDSheet!$A:$S,19,0)</f>
        <v>733.4</v>
      </c>
      <c r="AB44" s="14">
        <f>VLOOKUP(A:A,[3]TDSheet!$A:$D,4,0)</f>
        <v>2722</v>
      </c>
      <c r="AC44" s="14">
        <f>VLOOKUP(A:A,[1]TDSheet!$A:$AC,29,0)</f>
        <v>0</v>
      </c>
      <c r="AD44" s="14">
        <f>VLOOKUP(A:A,[1]TDSheet!$A:$AD,30,0)</f>
        <v>0</v>
      </c>
      <c r="AE44" s="14">
        <f t="shared" si="12"/>
        <v>1072</v>
      </c>
      <c r="AF44" s="14"/>
      <c r="AG44" s="14"/>
    </row>
    <row r="45" spans="1:33" s="1" customFormat="1" ht="11.1" hidden="1" customHeight="1" outlineLevel="1" x14ac:dyDescent="0.2">
      <c r="A45" s="7" t="s">
        <v>48</v>
      </c>
      <c r="B45" s="7" t="s">
        <v>8</v>
      </c>
      <c r="C45" s="8">
        <v>1219</v>
      </c>
      <c r="D45" s="8">
        <v>138</v>
      </c>
      <c r="E45" s="8">
        <v>1267</v>
      </c>
      <c r="F45" s="8">
        <v>8</v>
      </c>
      <c r="G45" s="1">
        <f>VLOOKUP(A:A,[1]TDSheet!$A:$G,7,0)</f>
        <v>0</v>
      </c>
      <c r="H45" s="1" t="e">
        <f>VLOOKUP(A:A,[1]TDSheet!$A:$H,8,0)</f>
        <v>#N/A</v>
      </c>
      <c r="I45" s="14">
        <f>VLOOKUP(A:A,[2]TDSheet!$A:$F,6,0)</f>
        <v>1417</v>
      </c>
      <c r="J45" s="14">
        <f t="shared" si="8"/>
        <v>-150</v>
      </c>
      <c r="K45" s="14">
        <f>VLOOKUP(A:A,[1]TDSheet!$A:$M,13,0)</f>
        <v>0</v>
      </c>
      <c r="L45" s="14">
        <f>VLOOKUP(A:A,[1]TDSheet!$A:$N,14,0)</f>
        <v>0</v>
      </c>
      <c r="M45" s="14">
        <f>VLOOKUP(A:A,[1]TDSheet!$A:$Q,17,0)</f>
        <v>0</v>
      </c>
      <c r="N45" s="14">
        <f>VLOOKUP(A:A,[1]TDSheet!$A:$R,18,0)</f>
        <v>0</v>
      </c>
      <c r="O45" s="14"/>
      <c r="P45" s="14"/>
      <c r="Q45" s="14"/>
      <c r="R45" s="14"/>
      <c r="S45" s="14">
        <f t="shared" si="9"/>
        <v>253.4</v>
      </c>
      <c r="T45" s="17"/>
      <c r="U45" s="19">
        <f t="shared" si="10"/>
        <v>3.1570639305445937E-2</v>
      </c>
      <c r="V45" s="14">
        <f t="shared" si="11"/>
        <v>3.1570639305445937E-2</v>
      </c>
      <c r="W45" s="14"/>
      <c r="X45" s="14"/>
      <c r="Y45" s="14">
        <f>VLOOKUP(A:A,[1]TDSheet!$A:$Z,26,0)</f>
        <v>123.2</v>
      </c>
      <c r="Z45" s="14">
        <f>VLOOKUP(A:A,[1]TDSheet!$A:$AA,27,0)</f>
        <v>307.2</v>
      </c>
      <c r="AA45" s="14">
        <f>VLOOKUP(A:A,[1]TDSheet!$A:$S,19,0)</f>
        <v>380</v>
      </c>
      <c r="AB45" s="14">
        <f>VLOOKUP(A:A,[3]TDSheet!$A:$D,4,0)</f>
        <v>11</v>
      </c>
      <c r="AC45" s="14" t="e">
        <f>VLOOKUP(A:A,[1]TDSheet!$A:$AC,29,0)</f>
        <v>#N/A</v>
      </c>
      <c r="AD45" s="14">
        <f>VLOOKUP(A:A,[1]TDSheet!$A:$AD,30,0)</f>
        <v>100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1676</v>
      </c>
      <c r="D46" s="8">
        <v>2699</v>
      </c>
      <c r="E46" s="8">
        <v>2525</v>
      </c>
      <c r="F46" s="8">
        <v>1564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2553</v>
      </c>
      <c r="J46" s="14">
        <f t="shared" si="8"/>
        <v>-28</v>
      </c>
      <c r="K46" s="14">
        <f>VLOOKUP(A:A,[1]TDSheet!$A:$M,13,0)</f>
        <v>0</v>
      </c>
      <c r="L46" s="14">
        <f>VLOOKUP(A:A,[1]TDSheet!$A:$N,14,0)</f>
        <v>1400</v>
      </c>
      <c r="M46" s="14">
        <f>VLOOKUP(A:A,[1]TDSheet!$A:$Q,17,0)</f>
        <v>0</v>
      </c>
      <c r="N46" s="14">
        <f>VLOOKUP(A:A,[1]TDSheet!$A:$R,18,0)</f>
        <v>0</v>
      </c>
      <c r="O46" s="14"/>
      <c r="P46" s="14"/>
      <c r="Q46" s="14"/>
      <c r="R46" s="14"/>
      <c r="S46" s="14">
        <f t="shared" si="9"/>
        <v>505</v>
      </c>
      <c r="T46" s="17">
        <v>1200</v>
      </c>
      <c r="U46" s="19">
        <f t="shared" si="10"/>
        <v>8.2455445544554458</v>
      </c>
      <c r="V46" s="14">
        <f t="shared" si="11"/>
        <v>3.0970297029702971</v>
      </c>
      <c r="W46" s="14"/>
      <c r="X46" s="14"/>
      <c r="Y46" s="14">
        <f>VLOOKUP(A:A,[1]TDSheet!$A:$Z,26,0)</f>
        <v>399.4</v>
      </c>
      <c r="Z46" s="14">
        <f>VLOOKUP(A:A,[1]TDSheet!$A:$AA,27,0)</f>
        <v>455.8</v>
      </c>
      <c r="AA46" s="14">
        <f>VLOOKUP(A:A,[1]TDSheet!$A:$S,19,0)</f>
        <v>453.2</v>
      </c>
      <c r="AB46" s="14">
        <f>VLOOKUP(A:A,[3]TDSheet!$A:$D,4,0)</f>
        <v>699</v>
      </c>
      <c r="AC46" s="14" t="str">
        <f>VLOOKUP(A:A,[1]TDSheet!$A:$AC,29,0)</f>
        <v>м270з</v>
      </c>
      <c r="AD46" s="14">
        <f>VLOOKUP(A:A,[1]TDSheet!$A:$AD,30,0)</f>
        <v>0</v>
      </c>
      <c r="AE46" s="14">
        <f t="shared" si="12"/>
        <v>480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3394</v>
      </c>
      <c r="D47" s="8">
        <v>4499</v>
      </c>
      <c r="E47" s="8">
        <v>4641</v>
      </c>
      <c r="F47" s="8">
        <v>2090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4655</v>
      </c>
      <c r="J47" s="14">
        <f t="shared" si="8"/>
        <v>-14</v>
      </c>
      <c r="K47" s="14">
        <f>VLOOKUP(A:A,[1]TDSheet!$A:$M,13,0)</f>
        <v>0</v>
      </c>
      <c r="L47" s="14">
        <f>VLOOKUP(A:A,[1]TDSheet!$A:$N,14,0)</f>
        <v>1800</v>
      </c>
      <c r="M47" s="14">
        <f>VLOOKUP(A:A,[1]TDSheet!$A:$Q,17,0)</f>
        <v>0</v>
      </c>
      <c r="N47" s="14">
        <f>VLOOKUP(A:A,[1]TDSheet!$A:$R,18,0)</f>
        <v>1400</v>
      </c>
      <c r="O47" s="14"/>
      <c r="P47" s="14"/>
      <c r="Q47" s="14"/>
      <c r="R47" s="14"/>
      <c r="S47" s="14">
        <f t="shared" si="9"/>
        <v>928.2</v>
      </c>
      <c r="T47" s="17">
        <v>2200</v>
      </c>
      <c r="U47" s="19">
        <f t="shared" si="10"/>
        <v>8.0693815987933633</v>
      </c>
      <c r="V47" s="14">
        <f t="shared" si="11"/>
        <v>2.2516698987287223</v>
      </c>
      <c r="W47" s="14"/>
      <c r="X47" s="14"/>
      <c r="Y47" s="14">
        <f>VLOOKUP(A:A,[1]TDSheet!$A:$Z,26,0)</f>
        <v>758.8</v>
      </c>
      <c r="Z47" s="14">
        <f>VLOOKUP(A:A,[1]TDSheet!$A:$AA,27,0)</f>
        <v>641.6</v>
      </c>
      <c r="AA47" s="14">
        <f>VLOOKUP(A:A,[1]TDSheet!$A:$S,19,0)</f>
        <v>697.4</v>
      </c>
      <c r="AB47" s="14">
        <f>VLOOKUP(A:A,[3]TDSheet!$A:$D,4,0)</f>
        <v>1642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2"/>
        <v>880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1535</v>
      </c>
      <c r="D48" s="8">
        <v>1177</v>
      </c>
      <c r="E48" s="8">
        <v>2403</v>
      </c>
      <c r="F48" s="8">
        <v>293</v>
      </c>
      <c r="G48" s="1">
        <f>VLOOKUP(A:A,[1]TDSheet!$A:$G,7,0)</f>
        <v>0.35</v>
      </c>
      <c r="H48" s="1">
        <f>VLOOKUP(A:A,[1]TDSheet!$A:$H,8,0)</f>
        <v>60</v>
      </c>
      <c r="I48" s="14">
        <f>VLOOKUP(A:A,[2]TDSheet!$A:$F,6,0)</f>
        <v>2598</v>
      </c>
      <c r="J48" s="14">
        <f t="shared" si="8"/>
        <v>-195</v>
      </c>
      <c r="K48" s="14">
        <f>VLOOKUP(A:A,[1]TDSheet!$A:$M,13,0)</f>
        <v>0</v>
      </c>
      <c r="L48" s="14">
        <f>VLOOKUP(A:A,[1]TDSheet!$A:$N,14,0)</f>
        <v>1400</v>
      </c>
      <c r="M48" s="14">
        <f>VLOOKUP(A:A,[1]TDSheet!$A:$Q,17,0)</f>
        <v>480</v>
      </c>
      <c r="N48" s="14">
        <f>VLOOKUP(A:A,[1]TDSheet!$A:$R,18,0)</f>
        <v>480</v>
      </c>
      <c r="O48" s="14"/>
      <c r="P48" s="14"/>
      <c r="Q48" s="14"/>
      <c r="R48" s="14"/>
      <c r="S48" s="14">
        <f t="shared" si="9"/>
        <v>480.6</v>
      </c>
      <c r="T48" s="17">
        <v>1200</v>
      </c>
      <c r="U48" s="19">
        <f t="shared" si="10"/>
        <v>8.01706200582605</v>
      </c>
      <c r="V48" s="14">
        <f t="shared" si="11"/>
        <v>0.60965459841864333</v>
      </c>
      <c r="W48" s="14"/>
      <c r="X48" s="14"/>
      <c r="Y48" s="14">
        <f>VLOOKUP(A:A,[1]TDSheet!$A:$Z,26,0)</f>
        <v>281.39999999999998</v>
      </c>
      <c r="Z48" s="14">
        <f>VLOOKUP(A:A,[1]TDSheet!$A:$AA,27,0)</f>
        <v>304.39999999999998</v>
      </c>
      <c r="AA48" s="14">
        <f>VLOOKUP(A:A,[1]TDSheet!$A:$S,19,0)</f>
        <v>446.4</v>
      </c>
      <c r="AB48" s="14">
        <f>VLOOKUP(A:A,[3]TDSheet!$A:$D,4,0)</f>
        <v>616</v>
      </c>
      <c r="AC48" s="14">
        <f>VLOOKUP(A:A,[1]TDSheet!$A:$AC,29,0)</f>
        <v>0</v>
      </c>
      <c r="AD48" s="14">
        <f>VLOOKUP(A:A,[1]TDSheet!$A:$AD,30,0)</f>
        <v>0</v>
      </c>
      <c r="AE48" s="14">
        <f t="shared" si="12"/>
        <v>420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404</v>
      </c>
      <c r="D49" s="8">
        <v>46</v>
      </c>
      <c r="E49" s="8">
        <v>354</v>
      </c>
      <c r="F49" s="8">
        <v>91</v>
      </c>
      <c r="G49" s="1">
        <f>VLOOKUP(A:A,[1]TDSheet!$A:$G,7,0)</f>
        <v>0.18</v>
      </c>
      <c r="H49" s="1" t="e">
        <f>VLOOKUP(A:A,[1]TDSheet!$A:$H,8,0)</f>
        <v>#N/A</v>
      </c>
      <c r="I49" s="14">
        <f>VLOOKUP(A:A,[2]TDSheet!$A:$F,6,0)</f>
        <v>359</v>
      </c>
      <c r="J49" s="14">
        <f t="shared" si="8"/>
        <v>-5</v>
      </c>
      <c r="K49" s="14">
        <f>VLOOKUP(A:A,[1]TDSheet!$A:$M,13,0)</f>
        <v>0</v>
      </c>
      <c r="L49" s="14">
        <f>VLOOKUP(A:A,[1]TDSheet!$A:$N,14,0)</f>
        <v>200</v>
      </c>
      <c r="M49" s="14">
        <f>VLOOKUP(A:A,[1]TDSheet!$A:$Q,17,0)</f>
        <v>60</v>
      </c>
      <c r="N49" s="14">
        <f>VLOOKUP(A:A,[1]TDSheet!$A:$R,18,0)</f>
        <v>80</v>
      </c>
      <c r="O49" s="14"/>
      <c r="P49" s="14"/>
      <c r="Q49" s="14"/>
      <c r="R49" s="14"/>
      <c r="S49" s="14">
        <f t="shared" si="9"/>
        <v>70.8</v>
      </c>
      <c r="T49" s="17">
        <v>150</v>
      </c>
      <c r="U49" s="19">
        <f t="shared" si="10"/>
        <v>8.2062146892655363</v>
      </c>
      <c r="V49" s="14">
        <f t="shared" si="11"/>
        <v>1.2853107344632768</v>
      </c>
      <c r="W49" s="14"/>
      <c r="X49" s="14"/>
      <c r="Y49" s="14">
        <f>VLOOKUP(A:A,[1]TDSheet!$A:$Z,26,0)</f>
        <v>85.6</v>
      </c>
      <c r="Z49" s="14">
        <f>VLOOKUP(A:A,[1]TDSheet!$A:$AA,27,0)</f>
        <v>57.2</v>
      </c>
      <c r="AA49" s="14">
        <f>VLOOKUP(A:A,[1]TDSheet!$A:$S,19,0)</f>
        <v>65</v>
      </c>
      <c r="AB49" s="14">
        <f>VLOOKUP(A:A,[3]TDSheet!$A:$D,4,0)</f>
        <v>55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27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1607</v>
      </c>
      <c r="D50" s="8">
        <v>744</v>
      </c>
      <c r="E50" s="8">
        <v>1643</v>
      </c>
      <c r="F50" s="8">
        <v>399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1655</v>
      </c>
      <c r="J50" s="14">
        <f t="shared" si="8"/>
        <v>-12</v>
      </c>
      <c r="K50" s="14">
        <f>VLOOKUP(A:A,[1]TDSheet!$A:$M,13,0)</f>
        <v>0</v>
      </c>
      <c r="L50" s="14">
        <f>VLOOKUP(A:A,[1]TDSheet!$A:$N,14,0)</f>
        <v>1400</v>
      </c>
      <c r="M50" s="14">
        <f>VLOOKUP(A:A,[1]TDSheet!$A:$Q,17,0)</f>
        <v>0</v>
      </c>
      <c r="N50" s="14">
        <f>VLOOKUP(A:A,[1]TDSheet!$A:$R,18,0)</f>
        <v>0</v>
      </c>
      <c r="O50" s="14"/>
      <c r="P50" s="14"/>
      <c r="Q50" s="14"/>
      <c r="R50" s="14"/>
      <c r="S50" s="14">
        <f t="shared" si="9"/>
        <v>328.6</v>
      </c>
      <c r="T50" s="17">
        <v>840</v>
      </c>
      <c r="U50" s="19">
        <f t="shared" si="10"/>
        <v>8.031040779062689</v>
      </c>
      <c r="V50" s="14">
        <f t="shared" si="11"/>
        <v>1.2142422398052342</v>
      </c>
      <c r="W50" s="14"/>
      <c r="X50" s="14"/>
      <c r="Y50" s="14">
        <f>VLOOKUP(A:A,[1]TDSheet!$A:$Z,26,0)</f>
        <v>307</v>
      </c>
      <c r="Z50" s="14">
        <f>VLOOKUP(A:A,[1]TDSheet!$A:$AA,27,0)</f>
        <v>317.60000000000002</v>
      </c>
      <c r="AA50" s="14">
        <f>VLOOKUP(A:A,[1]TDSheet!$A:$S,19,0)</f>
        <v>297.2</v>
      </c>
      <c r="AB50" s="14">
        <f>VLOOKUP(A:A,[3]TDSheet!$A:$D,4,0)</f>
        <v>397</v>
      </c>
      <c r="AC50" s="14" t="str">
        <f>VLOOKUP(A:A,[1]TDSheet!$A:$AC,29,0)</f>
        <v>м420з</v>
      </c>
      <c r="AD50" s="14" t="e">
        <f>VLOOKUP(A:A,[1]TDSheet!$A:$AD,30,0)</f>
        <v>#N/A</v>
      </c>
      <c r="AE50" s="14">
        <f t="shared" si="12"/>
        <v>84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1081</v>
      </c>
      <c r="D51" s="8">
        <v>1236</v>
      </c>
      <c r="E51" s="8">
        <v>1546</v>
      </c>
      <c r="F51" s="8">
        <v>514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1566</v>
      </c>
      <c r="J51" s="14">
        <f t="shared" si="8"/>
        <v>-20</v>
      </c>
      <c r="K51" s="14">
        <f>VLOOKUP(A:A,[1]TDSheet!$A:$M,13,0)</f>
        <v>0</v>
      </c>
      <c r="L51" s="14">
        <f>VLOOKUP(A:A,[1]TDSheet!$A:$N,14,0)</f>
        <v>840</v>
      </c>
      <c r="M51" s="14">
        <f>VLOOKUP(A:A,[1]TDSheet!$A:$Q,17,0)</f>
        <v>280</v>
      </c>
      <c r="N51" s="14">
        <f>VLOOKUP(A:A,[1]TDSheet!$A:$R,18,0)</f>
        <v>280</v>
      </c>
      <c r="O51" s="14"/>
      <c r="P51" s="14"/>
      <c r="Q51" s="14"/>
      <c r="R51" s="14"/>
      <c r="S51" s="14">
        <f t="shared" si="9"/>
        <v>309.2</v>
      </c>
      <c r="T51" s="17">
        <v>700</v>
      </c>
      <c r="U51" s="19">
        <f t="shared" si="10"/>
        <v>8.4540750323415264</v>
      </c>
      <c r="V51" s="14">
        <f t="shared" si="11"/>
        <v>1.6623544631306599</v>
      </c>
      <c r="W51" s="14"/>
      <c r="X51" s="14"/>
      <c r="Y51" s="14">
        <f>VLOOKUP(A:A,[1]TDSheet!$A:$Z,26,0)</f>
        <v>264.8</v>
      </c>
      <c r="Z51" s="14">
        <f>VLOOKUP(A:A,[1]TDSheet!$A:$AA,27,0)</f>
        <v>233.4</v>
      </c>
      <c r="AA51" s="14">
        <f>VLOOKUP(A:A,[1]TDSheet!$A:$S,19,0)</f>
        <v>310.8</v>
      </c>
      <c r="AB51" s="14">
        <f>VLOOKUP(A:A,[3]TDSheet!$A:$D,4,0)</f>
        <v>321</v>
      </c>
      <c r="AC51" s="14">
        <f>VLOOKUP(A:A,[1]TDSheet!$A:$AC,29,0)</f>
        <v>0</v>
      </c>
      <c r="AD51" s="14">
        <f>VLOOKUP(A:A,[1]TDSheet!$A:$AD,30,0)</f>
        <v>0</v>
      </c>
      <c r="AE51" s="14">
        <f t="shared" si="12"/>
        <v>70</v>
      </c>
      <c r="AF51" s="14"/>
      <c r="AG51" s="14"/>
    </row>
    <row r="52" spans="1:33" s="1" customFormat="1" ht="11.1" hidden="1" customHeight="1" outlineLevel="1" x14ac:dyDescent="0.2">
      <c r="A52" s="7" t="s">
        <v>55</v>
      </c>
      <c r="B52" s="7" t="s">
        <v>9</v>
      </c>
      <c r="C52" s="8">
        <v>53.927999999999997</v>
      </c>
      <c r="D52" s="8">
        <v>19.195</v>
      </c>
      <c r="E52" s="8">
        <v>33.491999999999997</v>
      </c>
      <c r="F52" s="8">
        <v>20.436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55.2</v>
      </c>
      <c r="J52" s="14">
        <f t="shared" si="8"/>
        <v>-21.708000000000006</v>
      </c>
      <c r="K52" s="14">
        <f>VLOOKUP(A:A,[1]TDSheet!$A:$M,13,0)</f>
        <v>0</v>
      </c>
      <c r="L52" s="14">
        <f>VLOOKUP(A:A,[1]TDSheet!$A:$N,14,0)</f>
        <v>0</v>
      </c>
      <c r="M52" s="14">
        <f>VLOOKUP(A:A,[1]TDSheet!$A:$Q,17,0)</f>
        <v>0</v>
      </c>
      <c r="N52" s="14">
        <f>VLOOKUP(A:A,[1]TDSheet!$A:$R,18,0)</f>
        <v>10</v>
      </c>
      <c r="O52" s="14"/>
      <c r="P52" s="14"/>
      <c r="Q52" s="14"/>
      <c r="R52" s="14"/>
      <c r="S52" s="14">
        <f t="shared" si="9"/>
        <v>6.6983999999999995</v>
      </c>
      <c r="T52" s="17"/>
      <c r="U52" s="19">
        <f t="shared" si="10"/>
        <v>4.5437716469604688</v>
      </c>
      <c r="V52" s="14">
        <f t="shared" si="11"/>
        <v>3.0508778215693302</v>
      </c>
      <c r="W52" s="14"/>
      <c r="X52" s="14"/>
      <c r="Y52" s="14">
        <f>VLOOKUP(A:A,[1]TDSheet!$A:$Z,26,0)</f>
        <v>5.2829999999999995</v>
      </c>
      <c r="Z52" s="14">
        <f>VLOOKUP(A:A,[1]TDSheet!$A:$AA,27,0)</f>
        <v>2.1829999999999998</v>
      </c>
      <c r="AA52" s="14">
        <f>VLOOKUP(A:A,[1]TDSheet!$A:$S,19,0)</f>
        <v>5.2683999999999997</v>
      </c>
      <c r="AB52" s="14">
        <f>VLOOKUP(A:A,[3]TDSheet!$A:$D,4,0)</f>
        <v>7.17</v>
      </c>
      <c r="AC52" s="21" t="str">
        <f>VLOOKUP(A:A,[1]TDSheet!$A:$AC,29,0)</f>
        <v>костик</v>
      </c>
      <c r="AD52" s="14" t="e">
        <f>VLOOKUP(A:A,[1]TDSheet!$A:$AD,30,0)</f>
        <v>#N/A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397</v>
      </c>
      <c r="D53" s="8">
        <v>32</v>
      </c>
      <c r="E53" s="8">
        <v>296</v>
      </c>
      <c r="F53" s="8">
        <v>131</v>
      </c>
      <c r="G53" s="1">
        <f>VLOOKUP(A:A,[1]TDSheet!$A:$G,7,0)</f>
        <v>0.4</v>
      </c>
      <c r="H53" s="1">
        <f>VLOOKUP(A:A,[1]TDSheet!$A:$H,8,0)</f>
        <v>30</v>
      </c>
      <c r="I53" s="14">
        <f>VLOOKUP(A:A,[2]TDSheet!$A:$F,6,0)</f>
        <v>298</v>
      </c>
      <c r="J53" s="14">
        <f t="shared" si="8"/>
        <v>-2</v>
      </c>
      <c r="K53" s="14">
        <f>VLOOKUP(A:A,[1]TDSheet!$A:$M,13,0)</f>
        <v>0</v>
      </c>
      <c r="L53" s="14">
        <f>VLOOKUP(A:A,[1]TDSheet!$A:$N,14,0)</f>
        <v>150</v>
      </c>
      <c r="M53" s="14">
        <f>VLOOKUP(A:A,[1]TDSheet!$A:$Q,17,0)</f>
        <v>30</v>
      </c>
      <c r="N53" s="14">
        <f>VLOOKUP(A:A,[1]TDSheet!$A:$R,18,0)</f>
        <v>60</v>
      </c>
      <c r="O53" s="14"/>
      <c r="P53" s="14"/>
      <c r="Q53" s="14"/>
      <c r="R53" s="14"/>
      <c r="S53" s="14">
        <f t="shared" si="9"/>
        <v>59.2</v>
      </c>
      <c r="T53" s="17">
        <v>120</v>
      </c>
      <c r="U53" s="19">
        <f t="shared" si="10"/>
        <v>8.2939189189189193</v>
      </c>
      <c r="V53" s="14">
        <f t="shared" si="11"/>
        <v>2.2128378378378377</v>
      </c>
      <c r="W53" s="14"/>
      <c r="X53" s="14"/>
      <c r="Y53" s="14">
        <f>VLOOKUP(A:A,[1]TDSheet!$A:$Z,26,0)</f>
        <v>52.2</v>
      </c>
      <c r="Z53" s="14">
        <f>VLOOKUP(A:A,[1]TDSheet!$A:$AA,27,0)</f>
        <v>57</v>
      </c>
      <c r="AA53" s="14">
        <f>VLOOKUP(A:A,[1]TDSheet!$A:$S,19,0)</f>
        <v>58.4</v>
      </c>
      <c r="AB53" s="14">
        <f>VLOOKUP(A:A,[3]TDSheet!$A:$D,4,0)</f>
        <v>51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48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9</v>
      </c>
      <c r="C54" s="8">
        <v>561.90800000000002</v>
      </c>
      <c r="D54" s="8">
        <v>390.13600000000002</v>
      </c>
      <c r="E54" s="8">
        <v>623.66600000000005</v>
      </c>
      <c r="F54" s="8">
        <v>311.44400000000002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643.1</v>
      </c>
      <c r="J54" s="14">
        <f t="shared" si="8"/>
        <v>-19.433999999999969</v>
      </c>
      <c r="K54" s="14">
        <f>VLOOKUP(A:A,[1]TDSheet!$A:$M,13,0)</f>
        <v>0</v>
      </c>
      <c r="L54" s="14">
        <f>VLOOKUP(A:A,[1]TDSheet!$A:$N,14,0)</f>
        <v>350</v>
      </c>
      <c r="M54" s="14">
        <f>VLOOKUP(A:A,[1]TDSheet!$A:$Q,17,0)</f>
        <v>0</v>
      </c>
      <c r="N54" s="14">
        <f>VLOOKUP(A:A,[1]TDSheet!$A:$R,18,0)</f>
        <v>180</v>
      </c>
      <c r="O54" s="14"/>
      <c r="P54" s="14"/>
      <c r="Q54" s="14"/>
      <c r="R54" s="14"/>
      <c r="S54" s="14">
        <f t="shared" si="9"/>
        <v>124.73320000000001</v>
      </c>
      <c r="T54" s="17">
        <v>200</v>
      </c>
      <c r="U54" s="19">
        <f t="shared" si="10"/>
        <v>8.3493729015210061</v>
      </c>
      <c r="V54" s="14">
        <f t="shared" si="11"/>
        <v>2.4968813435396511</v>
      </c>
      <c r="W54" s="14"/>
      <c r="X54" s="14"/>
      <c r="Y54" s="14">
        <f>VLOOKUP(A:A,[1]TDSheet!$A:$Z,26,0)</f>
        <v>119.63979999999999</v>
      </c>
      <c r="Z54" s="14">
        <f>VLOOKUP(A:A,[1]TDSheet!$A:$AA,27,0)</f>
        <v>110.34580000000001</v>
      </c>
      <c r="AA54" s="14">
        <f>VLOOKUP(A:A,[1]TDSheet!$A:$S,19,0)</f>
        <v>125.5836</v>
      </c>
      <c r="AB54" s="14">
        <f>VLOOKUP(A:A,[3]TDSheet!$A:$D,4,0)</f>
        <v>109.8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200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548</v>
      </c>
      <c r="D55" s="8">
        <v>16</v>
      </c>
      <c r="E55" s="8">
        <v>515</v>
      </c>
      <c r="F55" s="8">
        <v>35</v>
      </c>
      <c r="G55" s="1">
        <f>VLOOKUP(A:A,[1]TDSheet!$A:$G,7,0)</f>
        <v>0.4</v>
      </c>
      <c r="H55" s="1" t="e">
        <f>VLOOKUP(A:A,[1]TDSheet!$A:$H,8,0)</f>
        <v>#N/A</v>
      </c>
      <c r="I55" s="14">
        <f>VLOOKUP(A:A,[2]TDSheet!$A:$F,6,0)</f>
        <v>534</v>
      </c>
      <c r="J55" s="14">
        <f t="shared" si="8"/>
        <v>-19</v>
      </c>
      <c r="K55" s="14">
        <f>VLOOKUP(A:A,[1]TDSheet!$A:$M,13,0)</f>
        <v>0</v>
      </c>
      <c r="L55" s="14">
        <f>VLOOKUP(A:A,[1]TDSheet!$A:$N,14,0)</f>
        <v>320</v>
      </c>
      <c r="M55" s="14">
        <f>VLOOKUP(A:A,[1]TDSheet!$A:$Q,17,0)</f>
        <v>80</v>
      </c>
      <c r="N55" s="14">
        <f>VLOOKUP(A:A,[1]TDSheet!$A:$R,18,0)</f>
        <v>80</v>
      </c>
      <c r="O55" s="14"/>
      <c r="P55" s="14"/>
      <c r="Q55" s="14"/>
      <c r="R55" s="14"/>
      <c r="S55" s="14">
        <f t="shared" si="9"/>
        <v>103</v>
      </c>
      <c r="T55" s="17">
        <v>320</v>
      </c>
      <c r="U55" s="19">
        <f t="shared" si="10"/>
        <v>8.1067961165048548</v>
      </c>
      <c r="V55" s="14">
        <f t="shared" si="11"/>
        <v>0.33980582524271846</v>
      </c>
      <c r="W55" s="14"/>
      <c r="X55" s="14"/>
      <c r="Y55" s="14">
        <f>VLOOKUP(A:A,[1]TDSheet!$A:$Z,26,0)</f>
        <v>102.6</v>
      </c>
      <c r="Z55" s="14">
        <f>VLOOKUP(A:A,[1]TDSheet!$A:$AA,27,0)</f>
        <v>56.4</v>
      </c>
      <c r="AA55" s="14">
        <f>VLOOKUP(A:A,[1]TDSheet!$A:$S,19,0)</f>
        <v>91.2</v>
      </c>
      <c r="AB55" s="14">
        <f>VLOOKUP(A:A,[3]TDSheet!$A:$D,4,0)</f>
        <v>144</v>
      </c>
      <c r="AC55" s="14" t="e">
        <f>VLOOKUP(A:A,[1]TDSheet!$A:$AC,29,0)</f>
        <v>#N/A</v>
      </c>
      <c r="AD55" s="14" t="e">
        <f>VLOOKUP(A:A,[1]TDSheet!$A:$AD,30,0)</f>
        <v>#N/A</v>
      </c>
      <c r="AE55" s="14">
        <f t="shared" si="12"/>
        <v>128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458</v>
      </c>
      <c r="D56" s="8">
        <v>466</v>
      </c>
      <c r="E56" s="8">
        <v>527</v>
      </c>
      <c r="F56" s="8">
        <v>168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624</v>
      </c>
      <c r="J56" s="14">
        <f t="shared" si="8"/>
        <v>-97</v>
      </c>
      <c r="K56" s="14">
        <f>VLOOKUP(A:A,[1]TDSheet!$A:$M,13,0)</f>
        <v>0</v>
      </c>
      <c r="L56" s="14">
        <f>VLOOKUP(A:A,[1]TDSheet!$A:$N,14,0)</f>
        <v>450</v>
      </c>
      <c r="M56" s="14">
        <f>VLOOKUP(A:A,[1]TDSheet!$A:$Q,17,0)</f>
        <v>50</v>
      </c>
      <c r="N56" s="14">
        <f>VLOOKUP(A:A,[1]TDSheet!$A:$R,18,0)</f>
        <v>120</v>
      </c>
      <c r="O56" s="14"/>
      <c r="P56" s="14"/>
      <c r="Q56" s="14"/>
      <c r="R56" s="14"/>
      <c r="S56" s="14">
        <f t="shared" si="9"/>
        <v>105.4</v>
      </c>
      <c r="T56" s="17">
        <v>250</v>
      </c>
      <c r="U56" s="19">
        <f t="shared" si="10"/>
        <v>9.8481973434535099</v>
      </c>
      <c r="V56" s="14">
        <f t="shared" si="11"/>
        <v>1.5939278937381403</v>
      </c>
      <c r="W56" s="14"/>
      <c r="X56" s="14"/>
      <c r="Y56" s="14">
        <f>VLOOKUP(A:A,[1]TDSheet!$A:$Z,26,0)</f>
        <v>100.2</v>
      </c>
      <c r="Z56" s="14">
        <f>VLOOKUP(A:A,[1]TDSheet!$A:$AA,27,0)</f>
        <v>74.8</v>
      </c>
      <c r="AA56" s="14">
        <f>VLOOKUP(A:A,[1]TDSheet!$A:$S,19,0)</f>
        <v>112.6</v>
      </c>
      <c r="AB56" s="14">
        <f>VLOOKUP(A:A,[3]TDSheet!$A:$D,4,0)</f>
        <v>112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25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248</v>
      </c>
      <c r="D57" s="8">
        <v>42</v>
      </c>
      <c r="E57" s="8">
        <v>248</v>
      </c>
      <c r="F57" s="8">
        <v>40</v>
      </c>
      <c r="G57" s="1">
        <f>VLOOKUP(A:A,[1]TDSheet!$A:$G,7,0)</f>
        <v>0.09</v>
      </c>
      <c r="H57" s="1">
        <f>VLOOKUP(A:A,[1]TDSheet!$A:$H,8,0)</f>
        <v>45</v>
      </c>
      <c r="I57" s="14">
        <f>VLOOKUP(A:A,[2]TDSheet!$A:$F,6,0)</f>
        <v>249</v>
      </c>
      <c r="J57" s="14">
        <f t="shared" si="8"/>
        <v>-1</v>
      </c>
      <c r="K57" s="14">
        <f>VLOOKUP(A:A,[1]TDSheet!$A:$M,13,0)</f>
        <v>0</v>
      </c>
      <c r="L57" s="14">
        <f>VLOOKUP(A:A,[1]TDSheet!$A:$N,14,0)</f>
        <v>100</v>
      </c>
      <c r="M57" s="14">
        <f>VLOOKUP(A:A,[1]TDSheet!$A:$Q,17,0)</f>
        <v>50</v>
      </c>
      <c r="N57" s="14">
        <f>VLOOKUP(A:A,[1]TDSheet!$A:$R,18,0)</f>
        <v>0</v>
      </c>
      <c r="O57" s="14"/>
      <c r="P57" s="14"/>
      <c r="Q57" s="14"/>
      <c r="R57" s="14"/>
      <c r="S57" s="14">
        <f t="shared" si="9"/>
        <v>49.6</v>
      </c>
      <c r="T57" s="17">
        <v>200</v>
      </c>
      <c r="U57" s="19">
        <f t="shared" si="10"/>
        <v>7.8629032258064511</v>
      </c>
      <c r="V57" s="14">
        <f t="shared" si="11"/>
        <v>0.80645161290322576</v>
      </c>
      <c r="W57" s="14"/>
      <c r="X57" s="14"/>
      <c r="Y57" s="14">
        <f>VLOOKUP(A:A,[1]TDSheet!$A:$Z,26,0)</f>
        <v>41.6</v>
      </c>
      <c r="Z57" s="14">
        <f>VLOOKUP(A:A,[1]TDSheet!$A:$AA,27,0)</f>
        <v>37.4</v>
      </c>
      <c r="AA57" s="14">
        <f>VLOOKUP(A:A,[1]TDSheet!$A:$S,19,0)</f>
        <v>40.799999999999997</v>
      </c>
      <c r="AB57" s="14">
        <f>VLOOKUP(A:A,[3]TDSheet!$A:$D,4,0)</f>
        <v>95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2"/>
        <v>18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98.783000000000001</v>
      </c>
      <c r="D58" s="8">
        <v>85.168000000000006</v>
      </c>
      <c r="E58" s="8">
        <v>179.73</v>
      </c>
      <c r="F58" s="8">
        <v>4.2210000000000001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176.8</v>
      </c>
      <c r="J58" s="14">
        <f t="shared" si="8"/>
        <v>2.9299999999999784</v>
      </c>
      <c r="K58" s="14">
        <f>VLOOKUP(A:A,[1]TDSheet!$A:$M,13,0)</f>
        <v>0</v>
      </c>
      <c r="L58" s="21">
        <v>0</v>
      </c>
      <c r="M58" s="14">
        <f>VLOOKUP(A:A,[1]TDSheet!$A:$Q,17,0)</f>
        <v>0</v>
      </c>
      <c r="N58" s="21">
        <v>0</v>
      </c>
      <c r="O58" s="14"/>
      <c r="P58" s="14"/>
      <c r="Q58" s="14"/>
      <c r="R58" s="14"/>
      <c r="S58" s="14">
        <f t="shared" si="9"/>
        <v>35.945999999999998</v>
      </c>
      <c r="T58" s="17">
        <v>150</v>
      </c>
      <c r="U58" s="19">
        <f t="shared" si="10"/>
        <v>4.2903521949591052</v>
      </c>
      <c r="V58" s="14">
        <f t="shared" si="11"/>
        <v>0.11742613920881323</v>
      </c>
      <c r="W58" s="14"/>
      <c r="X58" s="14"/>
      <c r="Y58" s="14">
        <f>VLOOKUP(A:A,[1]TDSheet!$A:$Z,26,0)</f>
        <v>26.562400000000004</v>
      </c>
      <c r="Z58" s="14">
        <f>VLOOKUP(A:A,[1]TDSheet!$A:$AA,27,0)</f>
        <v>26.770400000000002</v>
      </c>
      <c r="AA58" s="14">
        <f>VLOOKUP(A:A,[1]TDSheet!$A:$S,19,0)</f>
        <v>27.5808</v>
      </c>
      <c r="AB58" s="14">
        <f>VLOOKUP(A:A,[3]TDSheet!$A:$D,4,0)</f>
        <v>28.533999999999999</v>
      </c>
      <c r="AC58" s="21" t="s">
        <v>123</v>
      </c>
      <c r="AD58" s="21" t="s">
        <v>124</v>
      </c>
      <c r="AE58" s="14">
        <f t="shared" si="12"/>
        <v>150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311</v>
      </c>
      <c r="D59" s="8">
        <v>162</v>
      </c>
      <c r="E59" s="8">
        <v>397</v>
      </c>
      <c r="F59" s="8">
        <v>74</v>
      </c>
      <c r="G59" s="1">
        <f>VLOOKUP(A:A,[1]TDSheet!$A:$G,7,0)</f>
        <v>0.35</v>
      </c>
      <c r="H59" s="1">
        <f>VLOOKUP(A:A,[1]TDSheet!$A:$H,8,0)</f>
        <v>45</v>
      </c>
      <c r="I59" s="14">
        <f>VLOOKUP(A:A,[2]TDSheet!$A:$F,6,0)</f>
        <v>399</v>
      </c>
      <c r="J59" s="14">
        <f t="shared" si="8"/>
        <v>-2</v>
      </c>
      <c r="K59" s="14">
        <f>VLOOKUP(A:A,[1]TDSheet!$A:$M,13,0)</f>
        <v>0</v>
      </c>
      <c r="L59" s="14">
        <f>VLOOKUP(A:A,[1]TDSheet!$A:$N,14,0)</f>
        <v>200</v>
      </c>
      <c r="M59" s="14">
        <f>VLOOKUP(A:A,[1]TDSheet!$A:$Q,17,0)</f>
        <v>120</v>
      </c>
      <c r="N59" s="14">
        <f>VLOOKUP(A:A,[1]TDSheet!$A:$R,18,0)</f>
        <v>80</v>
      </c>
      <c r="O59" s="14"/>
      <c r="P59" s="14"/>
      <c r="Q59" s="14"/>
      <c r="R59" s="14"/>
      <c r="S59" s="14">
        <f t="shared" si="9"/>
        <v>79.400000000000006</v>
      </c>
      <c r="T59" s="17">
        <v>160</v>
      </c>
      <c r="U59" s="19">
        <f t="shared" si="10"/>
        <v>7.9848866498740545</v>
      </c>
      <c r="V59" s="14">
        <f t="shared" si="11"/>
        <v>0.93198992443324935</v>
      </c>
      <c r="W59" s="14"/>
      <c r="X59" s="14"/>
      <c r="Y59" s="14">
        <f>VLOOKUP(A:A,[1]TDSheet!$A:$Z,26,0)</f>
        <v>62.6</v>
      </c>
      <c r="Z59" s="14">
        <f>VLOOKUP(A:A,[1]TDSheet!$A:$AA,27,0)</f>
        <v>62.6</v>
      </c>
      <c r="AA59" s="14">
        <f>VLOOKUP(A:A,[1]TDSheet!$A:$S,19,0)</f>
        <v>72.599999999999994</v>
      </c>
      <c r="AB59" s="14">
        <f>VLOOKUP(A:A,[3]TDSheet!$A:$D,4,0)</f>
        <v>84</v>
      </c>
      <c r="AC59" s="14" t="str">
        <f>VLOOKUP(A:A,[1]TDSheet!$A:$AC,29,0)</f>
        <v>увел</v>
      </c>
      <c r="AD59" s="14" t="e">
        <f>VLOOKUP(A:A,[1]TDSheet!$A:$AD,30,0)</f>
        <v>#N/A</v>
      </c>
      <c r="AE59" s="14">
        <f t="shared" si="12"/>
        <v>56</v>
      </c>
      <c r="AF59" s="14"/>
      <c r="AG59" s="14"/>
    </row>
    <row r="60" spans="1:33" s="1" customFormat="1" ht="11.1" hidden="1" customHeight="1" outlineLevel="1" x14ac:dyDescent="0.2">
      <c r="A60" s="7" t="s">
        <v>63</v>
      </c>
      <c r="B60" s="7" t="s">
        <v>9</v>
      </c>
      <c r="C60" s="8">
        <v>50.625999999999998</v>
      </c>
      <c r="D60" s="8">
        <v>119.62</v>
      </c>
      <c r="E60" s="8">
        <v>90.061000000000007</v>
      </c>
      <c r="F60" s="8">
        <v>49.17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93.8</v>
      </c>
      <c r="J60" s="14">
        <f t="shared" si="8"/>
        <v>-3.7389999999999901</v>
      </c>
      <c r="K60" s="14">
        <f>VLOOKUP(A:A,[1]TDSheet!$A:$M,13,0)</f>
        <v>0</v>
      </c>
      <c r="L60" s="14">
        <f>VLOOKUP(A:A,[1]TDSheet!$A:$N,14,0)</f>
        <v>20</v>
      </c>
      <c r="M60" s="14">
        <f>VLOOKUP(A:A,[1]TDSheet!$A:$Q,17,0)</f>
        <v>50</v>
      </c>
      <c r="N60" s="14">
        <f>VLOOKUP(A:A,[1]TDSheet!$A:$R,18,0)</f>
        <v>40</v>
      </c>
      <c r="O60" s="14"/>
      <c r="P60" s="14"/>
      <c r="Q60" s="14"/>
      <c r="R60" s="14"/>
      <c r="S60" s="14">
        <f t="shared" si="9"/>
        <v>18.0122</v>
      </c>
      <c r="T60" s="17"/>
      <c r="U60" s="19">
        <f t="shared" si="10"/>
        <v>8.8367883989740292</v>
      </c>
      <c r="V60" s="14">
        <f t="shared" si="11"/>
        <v>2.7298164577342026</v>
      </c>
      <c r="W60" s="14"/>
      <c r="X60" s="14"/>
      <c r="Y60" s="14">
        <f>VLOOKUP(A:A,[1]TDSheet!$A:$Z,26,0)</f>
        <v>14.6464</v>
      </c>
      <c r="Z60" s="14">
        <f>VLOOKUP(A:A,[1]TDSheet!$A:$AA,27,0)</f>
        <v>13.395599999999998</v>
      </c>
      <c r="AA60" s="14">
        <f>VLOOKUP(A:A,[1]TDSheet!$A:$S,19,0)</f>
        <v>20.258199999999999</v>
      </c>
      <c r="AB60" s="14">
        <f>VLOOKUP(A:A,[3]TDSheet!$A:$D,4,0)</f>
        <v>18.387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1143</v>
      </c>
      <c r="D61" s="8">
        <v>1433</v>
      </c>
      <c r="E61" s="8">
        <v>1534</v>
      </c>
      <c r="F61" s="8">
        <v>1012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1560</v>
      </c>
      <c r="J61" s="14">
        <f t="shared" si="8"/>
        <v>-26</v>
      </c>
      <c r="K61" s="14">
        <f>VLOOKUP(A:A,[1]TDSheet!$A:$M,13,0)</f>
        <v>0</v>
      </c>
      <c r="L61" s="14">
        <f>VLOOKUP(A:A,[1]TDSheet!$A:$N,14,0)</f>
        <v>800</v>
      </c>
      <c r="M61" s="14">
        <f>VLOOKUP(A:A,[1]TDSheet!$A:$Q,17,0)</f>
        <v>0</v>
      </c>
      <c r="N61" s="14">
        <f>VLOOKUP(A:A,[1]TDSheet!$A:$R,18,0)</f>
        <v>200</v>
      </c>
      <c r="O61" s="14"/>
      <c r="P61" s="14"/>
      <c r="Q61" s="14"/>
      <c r="R61" s="14"/>
      <c r="S61" s="14">
        <f t="shared" si="9"/>
        <v>306.8</v>
      </c>
      <c r="T61" s="17">
        <v>480</v>
      </c>
      <c r="U61" s="19">
        <f t="shared" si="10"/>
        <v>8.1225554106910032</v>
      </c>
      <c r="V61" s="14">
        <f t="shared" si="11"/>
        <v>3.2985658409387222</v>
      </c>
      <c r="W61" s="14"/>
      <c r="X61" s="14"/>
      <c r="Y61" s="14">
        <f>VLOOKUP(A:A,[1]TDSheet!$A:$Z,26,0)</f>
        <v>296.8</v>
      </c>
      <c r="Z61" s="14">
        <f>VLOOKUP(A:A,[1]TDSheet!$A:$AA,27,0)</f>
        <v>284</v>
      </c>
      <c r="AA61" s="14">
        <f>VLOOKUP(A:A,[1]TDSheet!$A:$S,19,0)</f>
        <v>309.2</v>
      </c>
      <c r="AB61" s="14">
        <f>VLOOKUP(A:A,[3]TDSheet!$A:$D,4,0)</f>
        <v>352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134.4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2118</v>
      </c>
      <c r="D62" s="8">
        <v>2842</v>
      </c>
      <c r="E62" s="8">
        <v>2901</v>
      </c>
      <c r="F62" s="8">
        <v>2016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2933</v>
      </c>
      <c r="J62" s="14">
        <f t="shared" si="8"/>
        <v>-32</v>
      </c>
      <c r="K62" s="14">
        <f>VLOOKUP(A:A,[1]TDSheet!$A:$M,13,0)</f>
        <v>0</v>
      </c>
      <c r="L62" s="14">
        <f>VLOOKUP(A:A,[1]TDSheet!$A:$N,14,0)</f>
        <v>1200</v>
      </c>
      <c r="M62" s="14">
        <f>VLOOKUP(A:A,[1]TDSheet!$A:$Q,17,0)</f>
        <v>0</v>
      </c>
      <c r="N62" s="14">
        <f>VLOOKUP(A:A,[1]TDSheet!$A:$R,18,0)</f>
        <v>600</v>
      </c>
      <c r="O62" s="14"/>
      <c r="P62" s="14"/>
      <c r="Q62" s="14"/>
      <c r="R62" s="14"/>
      <c r="S62" s="14">
        <f t="shared" si="9"/>
        <v>580.20000000000005</v>
      </c>
      <c r="T62" s="17">
        <v>800</v>
      </c>
      <c r="U62" s="19">
        <f t="shared" si="10"/>
        <v>7.9558772836952771</v>
      </c>
      <c r="V62" s="14">
        <f t="shared" si="11"/>
        <v>3.4746639089968974</v>
      </c>
      <c r="W62" s="14"/>
      <c r="X62" s="14"/>
      <c r="Y62" s="14">
        <f>VLOOKUP(A:A,[1]TDSheet!$A:$Z,26,0)</f>
        <v>566</v>
      </c>
      <c r="Z62" s="14">
        <f>VLOOKUP(A:A,[1]TDSheet!$A:$AA,27,0)</f>
        <v>547.4</v>
      </c>
      <c r="AA62" s="14">
        <f>VLOOKUP(A:A,[1]TDSheet!$A:$S,19,0)</f>
        <v>599.6</v>
      </c>
      <c r="AB62" s="14">
        <f>VLOOKUP(A:A,[3]TDSheet!$A:$D,4,0)</f>
        <v>632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2"/>
        <v>280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2232</v>
      </c>
      <c r="D63" s="8">
        <v>2989</v>
      </c>
      <c r="E63" s="8">
        <v>3325</v>
      </c>
      <c r="F63" s="8">
        <v>1846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3377</v>
      </c>
      <c r="J63" s="14">
        <f t="shared" si="8"/>
        <v>-52</v>
      </c>
      <c r="K63" s="14">
        <f>VLOOKUP(A:A,[1]TDSheet!$A:$M,13,0)</f>
        <v>0</v>
      </c>
      <c r="L63" s="14">
        <f>VLOOKUP(A:A,[1]TDSheet!$A:$N,14,0)</f>
        <v>1400</v>
      </c>
      <c r="M63" s="14">
        <f>VLOOKUP(A:A,[1]TDSheet!$A:$Q,17,0)</f>
        <v>0</v>
      </c>
      <c r="N63" s="14">
        <f>VLOOKUP(A:A,[1]TDSheet!$A:$R,18,0)</f>
        <v>800</v>
      </c>
      <c r="O63" s="14"/>
      <c r="P63" s="14"/>
      <c r="Q63" s="14"/>
      <c r="R63" s="14"/>
      <c r="S63" s="14">
        <f t="shared" si="9"/>
        <v>665</v>
      </c>
      <c r="T63" s="17">
        <v>1200</v>
      </c>
      <c r="U63" s="19">
        <f t="shared" si="10"/>
        <v>7.8887218045112784</v>
      </c>
      <c r="V63" s="14">
        <f t="shared" si="11"/>
        <v>2.7759398496240602</v>
      </c>
      <c r="W63" s="14"/>
      <c r="X63" s="14"/>
      <c r="Y63" s="14">
        <f>VLOOKUP(A:A,[1]TDSheet!$A:$Z,26,0)</f>
        <v>572</v>
      </c>
      <c r="Z63" s="14">
        <f>VLOOKUP(A:A,[1]TDSheet!$A:$AA,27,0)</f>
        <v>547</v>
      </c>
      <c r="AA63" s="14">
        <f>VLOOKUP(A:A,[1]TDSheet!$A:$S,19,0)</f>
        <v>657.6</v>
      </c>
      <c r="AB63" s="14">
        <f>VLOOKUP(A:A,[3]TDSheet!$A:$D,4,0)</f>
        <v>790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336.00000000000006</v>
      </c>
      <c r="AF63" s="14"/>
      <c r="AG63" s="14"/>
    </row>
    <row r="64" spans="1:33" s="1" customFormat="1" ht="11.1" hidden="1" customHeight="1" outlineLevel="1" x14ac:dyDescent="0.2">
      <c r="A64" s="7" t="s">
        <v>67</v>
      </c>
      <c r="B64" s="7" t="s">
        <v>8</v>
      </c>
      <c r="C64" s="8">
        <v>3708</v>
      </c>
      <c r="D64" s="8">
        <v>7427</v>
      </c>
      <c r="E64" s="8">
        <v>4022</v>
      </c>
      <c r="F64" s="8">
        <v>5188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4084</v>
      </c>
      <c r="J64" s="14">
        <f t="shared" si="8"/>
        <v>-62</v>
      </c>
      <c r="K64" s="14">
        <f>VLOOKUP(A:A,[1]TDSheet!$A:$M,13,0)</f>
        <v>0</v>
      </c>
      <c r="L64" s="18">
        <v>2800</v>
      </c>
      <c r="M64" s="14">
        <f>VLOOKUP(A:A,[1]TDSheet!$A:$Q,17,0)</f>
        <v>0</v>
      </c>
      <c r="N64" s="14">
        <f>VLOOKUP(A:A,[1]TDSheet!$A:$R,18,0)</f>
        <v>0</v>
      </c>
      <c r="O64" s="14"/>
      <c r="P64" s="14"/>
      <c r="Q64" s="14"/>
      <c r="R64" s="14"/>
      <c r="S64" s="14">
        <f t="shared" si="9"/>
        <v>804.4</v>
      </c>
      <c r="T64" s="17"/>
      <c r="U64" s="19">
        <f t="shared" si="10"/>
        <v>9.9303828940825465</v>
      </c>
      <c r="V64" s="14">
        <f t="shared" si="11"/>
        <v>6.4495275982098459</v>
      </c>
      <c r="W64" s="14"/>
      <c r="X64" s="14"/>
      <c r="Y64" s="14">
        <f>VLOOKUP(A:A,[1]TDSheet!$A:$Z,26,0)</f>
        <v>827.2</v>
      </c>
      <c r="Z64" s="14">
        <f>VLOOKUP(A:A,[1]TDSheet!$A:$AA,27,0)</f>
        <v>898.2</v>
      </c>
      <c r="AA64" s="14">
        <f>VLOOKUP(A:A,[1]TDSheet!$A:$S,19,0)</f>
        <v>818</v>
      </c>
      <c r="AB64" s="14">
        <f>VLOOKUP(A:A,[3]TDSheet!$A:$D,4,0)</f>
        <v>864</v>
      </c>
      <c r="AC64" s="18" t="s">
        <v>121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399</v>
      </c>
      <c r="D65" s="8">
        <v>599</v>
      </c>
      <c r="E65" s="8">
        <v>567</v>
      </c>
      <c r="F65" s="8">
        <v>331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582</v>
      </c>
      <c r="J65" s="14">
        <f t="shared" si="8"/>
        <v>-15</v>
      </c>
      <c r="K65" s="14">
        <f>VLOOKUP(A:A,[1]TDSheet!$A:$M,13,0)</f>
        <v>0</v>
      </c>
      <c r="L65" s="14">
        <f>VLOOKUP(A:A,[1]TDSheet!$A:$N,14,0)</f>
        <v>280</v>
      </c>
      <c r="M65" s="14">
        <f>VLOOKUP(A:A,[1]TDSheet!$A:$Q,17,0)</f>
        <v>0</v>
      </c>
      <c r="N65" s="14">
        <f>VLOOKUP(A:A,[1]TDSheet!$A:$R,18,0)</f>
        <v>80</v>
      </c>
      <c r="O65" s="14"/>
      <c r="P65" s="14"/>
      <c r="Q65" s="14"/>
      <c r="R65" s="14"/>
      <c r="S65" s="14">
        <f t="shared" si="9"/>
        <v>113.4</v>
      </c>
      <c r="T65" s="17">
        <v>200</v>
      </c>
      <c r="U65" s="19">
        <f t="shared" si="10"/>
        <v>7.8571428571428568</v>
      </c>
      <c r="V65" s="14">
        <f t="shared" si="11"/>
        <v>2.9188712522045854</v>
      </c>
      <c r="W65" s="14"/>
      <c r="X65" s="14"/>
      <c r="Y65" s="14">
        <f>VLOOKUP(A:A,[1]TDSheet!$A:$Z,26,0)</f>
        <v>100.2</v>
      </c>
      <c r="Z65" s="14">
        <f>VLOOKUP(A:A,[1]TDSheet!$A:$AA,27,0)</f>
        <v>102.6</v>
      </c>
      <c r="AA65" s="14">
        <f>VLOOKUP(A:A,[1]TDSheet!$A:$S,19,0)</f>
        <v>114.2</v>
      </c>
      <c r="AB65" s="14">
        <f>VLOOKUP(A:A,[3]TDSheet!$A:$D,4,0)</f>
        <v>107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2"/>
        <v>56.000000000000007</v>
      </c>
      <c r="AF65" s="14"/>
      <c r="AG65" s="14"/>
    </row>
    <row r="66" spans="1:33" s="1" customFormat="1" ht="11.1" hidden="1" customHeight="1" outlineLevel="1" x14ac:dyDescent="0.2">
      <c r="A66" s="7" t="s">
        <v>69</v>
      </c>
      <c r="B66" s="7" t="s">
        <v>8</v>
      </c>
      <c r="C66" s="8">
        <v>4787</v>
      </c>
      <c r="D66" s="8">
        <v>8396</v>
      </c>
      <c r="E66" s="8">
        <v>5761</v>
      </c>
      <c r="F66" s="8">
        <v>5633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5849</v>
      </c>
      <c r="J66" s="14">
        <f t="shared" si="8"/>
        <v>-88</v>
      </c>
      <c r="K66" s="14">
        <f>VLOOKUP(A:A,[1]TDSheet!$A:$M,13,0)</f>
        <v>0</v>
      </c>
      <c r="L66" s="18">
        <v>4700</v>
      </c>
      <c r="M66" s="14">
        <f>VLOOKUP(A:A,[1]TDSheet!$A:$Q,17,0)</f>
        <v>0</v>
      </c>
      <c r="N66" s="14">
        <f>VLOOKUP(A:A,[1]TDSheet!$A:$R,18,0)</f>
        <v>0</v>
      </c>
      <c r="O66" s="14"/>
      <c r="P66" s="14"/>
      <c r="Q66" s="14"/>
      <c r="R66" s="14"/>
      <c r="S66" s="14">
        <f t="shared" si="9"/>
        <v>1152.2</v>
      </c>
      <c r="T66" s="17"/>
      <c r="U66" s="19">
        <f t="shared" si="10"/>
        <v>8.9680611005033839</v>
      </c>
      <c r="V66" s="14">
        <f t="shared" si="11"/>
        <v>4.8889081756639472</v>
      </c>
      <c r="W66" s="14"/>
      <c r="X66" s="14"/>
      <c r="Y66" s="14">
        <f>VLOOKUP(A:A,[1]TDSheet!$A:$Z,26,0)</f>
        <v>1097.8</v>
      </c>
      <c r="Z66" s="14">
        <f>VLOOKUP(A:A,[1]TDSheet!$A:$AA,27,0)</f>
        <v>1208.8</v>
      </c>
      <c r="AA66" s="14">
        <f>VLOOKUP(A:A,[1]TDSheet!$A:$S,19,0)</f>
        <v>1108.4000000000001</v>
      </c>
      <c r="AB66" s="14">
        <f>VLOOKUP(A:A,[3]TDSheet!$A:$D,4,0)</f>
        <v>1340</v>
      </c>
      <c r="AC66" s="18" t="s">
        <v>122</v>
      </c>
      <c r="AD66" s="14" t="e">
        <f>VLOOKUP(A:A,[1]TDSheet!$A:$AD,30,0)</f>
        <v>#N/A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2122</v>
      </c>
      <c r="D67" s="8">
        <v>1938</v>
      </c>
      <c r="E67" s="8">
        <v>2228</v>
      </c>
      <c r="F67" s="8">
        <v>1812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2243</v>
      </c>
      <c r="J67" s="14">
        <f t="shared" si="8"/>
        <v>-15</v>
      </c>
      <c r="K67" s="14">
        <f>VLOOKUP(A:A,[1]TDSheet!$A:$M,13,0)</f>
        <v>0</v>
      </c>
      <c r="L67" s="14">
        <f>VLOOKUP(A:A,[1]TDSheet!$A:$N,14,0)</f>
        <v>800</v>
      </c>
      <c r="M67" s="14">
        <f>VLOOKUP(A:A,[1]TDSheet!$A:$Q,17,0)</f>
        <v>0</v>
      </c>
      <c r="N67" s="14">
        <f>VLOOKUP(A:A,[1]TDSheet!$A:$R,18,0)</f>
        <v>400</v>
      </c>
      <c r="O67" s="14"/>
      <c r="P67" s="14"/>
      <c r="Q67" s="14"/>
      <c r="R67" s="14"/>
      <c r="S67" s="14">
        <f t="shared" si="9"/>
        <v>445.6</v>
      </c>
      <c r="T67" s="17">
        <v>600</v>
      </c>
      <c r="U67" s="19">
        <f t="shared" si="10"/>
        <v>8.1059245960502686</v>
      </c>
      <c r="V67" s="14">
        <f t="shared" si="11"/>
        <v>4.0664272890484741</v>
      </c>
      <c r="W67" s="14"/>
      <c r="X67" s="14"/>
      <c r="Y67" s="14">
        <f>VLOOKUP(A:A,[1]TDSheet!$A:$Z,26,0)</f>
        <v>497.2</v>
      </c>
      <c r="Z67" s="14">
        <f>VLOOKUP(A:A,[1]TDSheet!$A:$AA,27,0)</f>
        <v>473.4</v>
      </c>
      <c r="AA67" s="14">
        <f>VLOOKUP(A:A,[1]TDSheet!$A:$S,19,0)</f>
        <v>474</v>
      </c>
      <c r="AB67" s="14">
        <f>VLOOKUP(A:A,[3]TDSheet!$A:$D,4,0)</f>
        <v>433</v>
      </c>
      <c r="AC67" s="14">
        <f>VLOOKUP(A:A,[1]TDSheet!$A:$AC,29,0)</f>
        <v>0</v>
      </c>
      <c r="AD67" s="14" t="str">
        <f>VLOOKUP(A:A,[1]TDSheet!$A:$AD,30,0)</f>
        <v>м-463</v>
      </c>
      <c r="AE67" s="14">
        <f t="shared" si="12"/>
        <v>245.99999999999997</v>
      </c>
      <c r="AF67" s="14"/>
      <c r="AG67" s="14"/>
    </row>
    <row r="68" spans="1:33" s="1" customFormat="1" ht="11.1" hidden="1" customHeight="1" outlineLevel="1" x14ac:dyDescent="0.2">
      <c r="A68" s="7" t="s">
        <v>71</v>
      </c>
      <c r="B68" s="7" t="s">
        <v>8</v>
      </c>
      <c r="C68" s="8">
        <v>351</v>
      </c>
      <c r="D68" s="8">
        <v>1069</v>
      </c>
      <c r="E68" s="20">
        <v>837</v>
      </c>
      <c r="F68" s="20">
        <v>491</v>
      </c>
      <c r="G68" s="1">
        <f>VLOOKUP(A:A,[1]TDSheet!$A:$G,7,0)</f>
        <v>0.5</v>
      </c>
      <c r="H68" s="1">
        <f>VLOOKUP(A:A,[1]TDSheet!$A:$H,8,0)</f>
        <v>0.6</v>
      </c>
      <c r="I68" s="14">
        <f>VLOOKUP(A:A,[2]TDSheet!$A:$F,6,0)</f>
        <v>1059</v>
      </c>
      <c r="J68" s="14">
        <f t="shared" si="8"/>
        <v>-222</v>
      </c>
      <c r="K68" s="14">
        <f>VLOOKUP(A:A,[1]TDSheet!$A:$M,13,0)</f>
        <v>0</v>
      </c>
      <c r="L68" s="14">
        <f>VLOOKUP(A:A,[1]TDSheet!$A:$N,14,0)</f>
        <v>1000</v>
      </c>
      <c r="M68" s="14">
        <f>VLOOKUP(A:A,[1]TDSheet!$A:$Q,17,0)</f>
        <v>0</v>
      </c>
      <c r="N68" s="14">
        <f>VLOOKUP(A:A,[1]TDSheet!$A:$R,18,0)</f>
        <v>200</v>
      </c>
      <c r="O68" s="14"/>
      <c r="P68" s="14"/>
      <c r="Q68" s="14"/>
      <c r="R68" s="14"/>
      <c r="S68" s="14">
        <f t="shared" si="9"/>
        <v>167.4</v>
      </c>
      <c r="T68" s="17"/>
      <c r="U68" s="19">
        <f t="shared" si="10"/>
        <v>10.101553166069294</v>
      </c>
      <c r="V68" s="14">
        <f t="shared" si="11"/>
        <v>2.9330943847072879</v>
      </c>
      <c r="W68" s="14"/>
      <c r="X68" s="14"/>
      <c r="Y68" s="14">
        <f>VLOOKUP(A:A,[1]TDSheet!$A:$Z,26,0)</f>
        <v>143.6</v>
      </c>
      <c r="Z68" s="14">
        <f>VLOOKUP(A:A,[1]TDSheet!$A:$AA,27,0)</f>
        <v>130</v>
      </c>
      <c r="AA68" s="14">
        <f>VLOOKUP(A:A,[1]TDSheet!$A:$S,19,0)</f>
        <v>180</v>
      </c>
      <c r="AB68" s="14">
        <f>VLOOKUP(A:A,[3]TDSheet!$A:$D,4,0)</f>
        <v>195</v>
      </c>
      <c r="AC68" s="14">
        <f>VLOOKUP(A:A,[1]TDSheet!$A:$AC,29,0)</f>
        <v>0</v>
      </c>
      <c r="AD68" s="14" t="str">
        <f>VLOOKUP(A:A,[1]TDSheet!$A:$AD,30,0)</f>
        <v>кост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5881</v>
      </c>
      <c r="D69" s="8">
        <v>9244</v>
      </c>
      <c r="E69" s="20">
        <v>8414</v>
      </c>
      <c r="F69" s="20">
        <v>5212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7332</v>
      </c>
      <c r="J69" s="14">
        <f t="shared" si="8"/>
        <v>1082</v>
      </c>
      <c r="K69" s="14">
        <f>VLOOKUP(A:A,[1]TDSheet!$A:$M,13,0)</f>
        <v>2200</v>
      </c>
      <c r="L69" s="14">
        <f>VLOOKUP(A:A,[1]TDSheet!$A:$N,14,0)</f>
        <v>3000</v>
      </c>
      <c r="M69" s="14">
        <f>VLOOKUP(A:A,[1]TDSheet!$A:$Q,17,0)</f>
        <v>0</v>
      </c>
      <c r="N69" s="14">
        <f>VLOOKUP(A:A,[1]TDSheet!$A:$R,18,0)</f>
        <v>0</v>
      </c>
      <c r="O69" s="14"/>
      <c r="P69" s="14"/>
      <c r="Q69" s="14"/>
      <c r="R69" s="14"/>
      <c r="S69" s="14">
        <f t="shared" si="9"/>
        <v>1682.8</v>
      </c>
      <c r="T69" s="17">
        <v>3000</v>
      </c>
      <c r="U69" s="19">
        <f t="shared" si="10"/>
        <v>7.9700499168053245</v>
      </c>
      <c r="V69" s="14">
        <f t="shared" si="11"/>
        <v>3.0972189208462089</v>
      </c>
      <c r="W69" s="14"/>
      <c r="X69" s="14"/>
      <c r="Y69" s="14">
        <f>VLOOKUP(A:A,[1]TDSheet!$A:$Z,26,0)</f>
        <v>1408.8</v>
      </c>
      <c r="Z69" s="14">
        <f>VLOOKUP(A:A,[1]TDSheet!$A:$AA,27,0)</f>
        <v>1526.8</v>
      </c>
      <c r="AA69" s="14">
        <f>VLOOKUP(A:A,[1]TDSheet!$A:$S,19,0)</f>
        <v>1545.6</v>
      </c>
      <c r="AB69" s="14">
        <f>VLOOKUP(A:A,[3]TDSheet!$A:$D,4,0)</f>
        <v>2247</v>
      </c>
      <c r="AC69" s="14" t="str">
        <f>VLOOKUP(A:A,[1]TDSheet!$A:$AC,29,0)</f>
        <v>?</v>
      </c>
      <c r="AD69" s="14" t="str">
        <f>VLOOKUP(A:A,[1]TDSheet!$A:$AD,30,0)</f>
        <v>пл460</v>
      </c>
      <c r="AE69" s="14">
        <f t="shared" si="12"/>
        <v>1230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2938</v>
      </c>
      <c r="D70" s="8">
        <v>3291</v>
      </c>
      <c r="E70" s="8">
        <v>3383</v>
      </c>
      <c r="F70" s="8">
        <v>2813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3413</v>
      </c>
      <c r="J70" s="14">
        <f t="shared" si="8"/>
        <v>-30</v>
      </c>
      <c r="K70" s="14">
        <f>VLOOKUP(A:A,[1]TDSheet!$A:$M,13,0)</f>
        <v>0</v>
      </c>
      <c r="L70" s="14">
        <f>VLOOKUP(A:A,[1]TDSheet!$A:$N,14,0)</f>
        <v>1500</v>
      </c>
      <c r="M70" s="14">
        <f>VLOOKUP(A:A,[1]TDSheet!$A:$Q,17,0)</f>
        <v>0</v>
      </c>
      <c r="N70" s="14">
        <f>VLOOKUP(A:A,[1]TDSheet!$A:$R,18,0)</f>
        <v>200</v>
      </c>
      <c r="O70" s="14"/>
      <c r="P70" s="14"/>
      <c r="Q70" s="14"/>
      <c r="R70" s="14"/>
      <c r="S70" s="14">
        <f t="shared" si="9"/>
        <v>676.6</v>
      </c>
      <c r="T70" s="17">
        <v>1000</v>
      </c>
      <c r="U70" s="19">
        <f t="shared" si="10"/>
        <v>8.1480934082175587</v>
      </c>
      <c r="V70" s="14">
        <f t="shared" si="11"/>
        <v>4.1575524682234706</v>
      </c>
      <c r="W70" s="14"/>
      <c r="X70" s="14"/>
      <c r="Y70" s="14">
        <f>VLOOKUP(A:A,[1]TDSheet!$A:$Z,26,0)</f>
        <v>710</v>
      </c>
      <c r="Z70" s="14">
        <f>VLOOKUP(A:A,[1]TDSheet!$A:$AA,27,0)</f>
        <v>694.8</v>
      </c>
      <c r="AA70" s="14">
        <f>VLOOKUP(A:A,[1]TDSheet!$A:$S,19,0)</f>
        <v>662</v>
      </c>
      <c r="AB70" s="14">
        <f>VLOOKUP(A:A,[3]TDSheet!$A:$D,4,0)</f>
        <v>681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410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62</v>
      </c>
      <c r="D71" s="8">
        <v>292</v>
      </c>
      <c r="E71" s="8">
        <v>260</v>
      </c>
      <c r="F71" s="8">
        <v>82</v>
      </c>
      <c r="G71" s="1">
        <f>VLOOKUP(A:A,[1]TDSheet!$A:$G,7,0)</f>
        <v>0.5</v>
      </c>
      <c r="H71" s="1">
        <f>VLOOKUP(A:A,[1]TDSheet!$A:$H,8,0)</f>
        <v>60</v>
      </c>
      <c r="I71" s="14">
        <f>VLOOKUP(A:A,[2]TDSheet!$A:$F,6,0)</f>
        <v>291</v>
      </c>
      <c r="J71" s="14">
        <f t="shared" si="8"/>
        <v>-31</v>
      </c>
      <c r="K71" s="14">
        <f>VLOOKUP(A:A,[1]TDSheet!$A:$M,13,0)</f>
        <v>0</v>
      </c>
      <c r="L71" s="14">
        <f>VLOOKUP(A:A,[1]TDSheet!$A:$N,14,0)</f>
        <v>40</v>
      </c>
      <c r="M71" s="14">
        <f>VLOOKUP(A:A,[1]TDSheet!$A:$Q,17,0)</f>
        <v>0</v>
      </c>
      <c r="N71" s="14">
        <f>VLOOKUP(A:A,[1]TDSheet!$A:$R,18,0)</f>
        <v>40</v>
      </c>
      <c r="O71" s="14"/>
      <c r="P71" s="14"/>
      <c r="Q71" s="14"/>
      <c r="R71" s="14"/>
      <c r="S71" s="14">
        <f t="shared" si="9"/>
        <v>52</v>
      </c>
      <c r="T71" s="17">
        <v>240</v>
      </c>
      <c r="U71" s="19">
        <f t="shared" si="10"/>
        <v>7.7307692307692308</v>
      </c>
      <c r="V71" s="14">
        <f t="shared" si="11"/>
        <v>1.5769230769230769</v>
      </c>
      <c r="W71" s="14"/>
      <c r="X71" s="14"/>
      <c r="Y71" s="14">
        <f>VLOOKUP(A:A,[1]TDSheet!$A:$Z,26,0)</f>
        <v>31.8</v>
      </c>
      <c r="Z71" s="14">
        <f>VLOOKUP(A:A,[1]TDSheet!$A:$AA,27,0)</f>
        <v>38</v>
      </c>
      <c r="AA71" s="14">
        <f>VLOOKUP(A:A,[1]TDSheet!$A:$S,19,0)</f>
        <v>37</v>
      </c>
      <c r="AB71" s="14">
        <f>VLOOKUP(A:A,[3]TDSheet!$A:$D,4,0)</f>
        <v>94</v>
      </c>
      <c r="AC71" s="14">
        <f>VLOOKUP(A:A,[1]TDSheet!$A:$AC,29,0)</f>
        <v>0</v>
      </c>
      <c r="AD71" s="14" t="str">
        <f>VLOOKUP(A:A,[1]TDSheet!$A:$AD,30,0)</f>
        <v>не зак</v>
      </c>
      <c r="AE71" s="14">
        <f t="shared" si="12"/>
        <v>120</v>
      </c>
      <c r="AF71" s="14"/>
      <c r="AG71" s="14"/>
    </row>
    <row r="72" spans="1:33" s="1" customFormat="1" ht="11.1" hidden="1" customHeight="1" outlineLevel="1" x14ac:dyDescent="0.2">
      <c r="A72" s="7" t="s">
        <v>75</v>
      </c>
      <c r="B72" s="7" t="s">
        <v>9</v>
      </c>
      <c r="C72" s="8">
        <v>76.888999999999996</v>
      </c>
      <c r="D72" s="8">
        <v>21.05</v>
      </c>
      <c r="E72" s="8">
        <v>34.880000000000003</v>
      </c>
      <c r="F72" s="8">
        <v>60.033999999999999</v>
      </c>
      <c r="G72" s="1">
        <f>VLOOKUP(A:A,[1]TDSheet!$A:$G,7,0)</f>
        <v>1</v>
      </c>
      <c r="H72" s="1">
        <f>VLOOKUP(A:A,[1]TDSheet!$A:$H,8,0)</f>
        <v>30</v>
      </c>
      <c r="I72" s="14">
        <f>VLOOKUP(A:A,[2]TDSheet!$A:$F,6,0)</f>
        <v>55.5</v>
      </c>
      <c r="J72" s="14">
        <f t="shared" ref="J72:J93" si="13">E72-I72</f>
        <v>-20.619999999999997</v>
      </c>
      <c r="K72" s="14">
        <f>VLOOKUP(A:A,[1]TDSheet!$A:$M,13,0)</f>
        <v>0</v>
      </c>
      <c r="L72" s="14">
        <f>VLOOKUP(A:A,[1]TDSheet!$A:$N,14,0)</f>
        <v>0</v>
      </c>
      <c r="M72" s="14">
        <f>VLOOKUP(A:A,[1]TDSheet!$A:$Q,17,0)</f>
        <v>0</v>
      </c>
      <c r="N72" s="14">
        <f>VLOOKUP(A:A,[1]TDSheet!$A:$R,18,0)</f>
        <v>10</v>
      </c>
      <c r="O72" s="14"/>
      <c r="P72" s="14"/>
      <c r="Q72" s="14"/>
      <c r="R72" s="14"/>
      <c r="S72" s="14">
        <f t="shared" ref="S72:S93" si="14">E72/5</f>
        <v>6.9760000000000009</v>
      </c>
      <c r="T72" s="17"/>
      <c r="U72" s="19">
        <f t="shared" ref="U72:U93" si="15">(F72+K72+L72+M72+N72+T72)/S72</f>
        <v>10.039277522935777</v>
      </c>
      <c r="V72" s="14">
        <f t="shared" ref="V72:V93" si="16">F72/S72</f>
        <v>8.6057912844036686</v>
      </c>
      <c r="W72" s="14"/>
      <c r="X72" s="14"/>
      <c r="Y72" s="14">
        <f>VLOOKUP(A:A,[1]TDSheet!$A:$Z,26,0)</f>
        <v>11.105</v>
      </c>
      <c r="Z72" s="14">
        <f>VLOOKUP(A:A,[1]TDSheet!$A:$AA,27,0)</f>
        <v>11.451000000000001</v>
      </c>
      <c r="AA72" s="14">
        <f>VLOOKUP(A:A,[1]TDSheet!$A:$S,19,0)</f>
        <v>11.245999999999999</v>
      </c>
      <c r="AB72" s="14">
        <f>VLOOKUP(A:A,[3]TDSheet!$A:$D,4,0)</f>
        <v>12.074999999999999</v>
      </c>
      <c r="AC72" s="14" t="str">
        <f>VLOOKUP(A:A,[1]TDSheet!$A:$AC,29,0)</f>
        <v>костик</v>
      </c>
      <c r="AD72" s="14">
        <f>VLOOKUP(A:A,[1]TDSheet!$A:$AD,30,0)</f>
        <v>0</v>
      </c>
      <c r="AE72" s="14">
        <f t="shared" ref="AE72:AE93" si="17">T72*G72</f>
        <v>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9</v>
      </c>
      <c r="C73" s="8">
        <v>84.16</v>
      </c>
      <c r="D73" s="8">
        <v>534.68399999999997</v>
      </c>
      <c r="E73" s="8">
        <v>361.75799999999998</v>
      </c>
      <c r="F73" s="8">
        <v>251.02600000000001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367.8</v>
      </c>
      <c r="J73" s="14">
        <f t="shared" si="13"/>
        <v>-6.04200000000003</v>
      </c>
      <c r="K73" s="14">
        <f>VLOOKUP(A:A,[1]TDSheet!$A:$M,13,0)</f>
        <v>0</v>
      </c>
      <c r="L73" s="14">
        <f>VLOOKUP(A:A,[1]TDSheet!$A:$N,14,0)</f>
        <v>0</v>
      </c>
      <c r="M73" s="14">
        <f>VLOOKUP(A:A,[1]TDSheet!$A:$Q,17,0)</f>
        <v>0</v>
      </c>
      <c r="N73" s="14">
        <f>VLOOKUP(A:A,[1]TDSheet!$A:$R,18,0)</f>
        <v>50</v>
      </c>
      <c r="O73" s="14"/>
      <c r="P73" s="14"/>
      <c r="Q73" s="14"/>
      <c r="R73" s="14"/>
      <c r="S73" s="14">
        <f t="shared" si="14"/>
        <v>72.351599999999991</v>
      </c>
      <c r="T73" s="17">
        <v>270</v>
      </c>
      <c r="U73" s="19">
        <f t="shared" si="15"/>
        <v>7.8923755659861028</v>
      </c>
      <c r="V73" s="14">
        <f t="shared" si="16"/>
        <v>3.4695293538774545</v>
      </c>
      <c r="W73" s="14"/>
      <c r="X73" s="14"/>
      <c r="Y73" s="14">
        <f>VLOOKUP(A:A,[1]TDSheet!$A:$Z,26,0)</f>
        <v>26.305</v>
      </c>
      <c r="Z73" s="14">
        <f>VLOOKUP(A:A,[1]TDSheet!$A:$AA,27,0)</f>
        <v>59.733399999999996</v>
      </c>
      <c r="AA73" s="14">
        <f>VLOOKUP(A:A,[1]TDSheet!$A:$S,19,0)</f>
        <v>63.055600000000005</v>
      </c>
      <c r="AB73" s="14">
        <f>VLOOKUP(A:A,[3]TDSheet!$A:$D,4,0)</f>
        <v>172.93100000000001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270</v>
      </c>
      <c r="AF73" s="14"/>
      <c r="AG73" s="14"/>
    </row>
    <row r="74" spans="1:33" s="1" customFormat="1" ht="11.1" hidden="1" customHeight="1" outlineLevel="1" x14ac:dyDescent="0.2">
      <c r="A74" s="7" t="s">
        <v>88</v>
      </c>
      <c r="B74" s="7" t="s">
        <v>9</v>
      </c>
      <c r="C74" s="8">
        <v>51.725999999999999</v>
      </c>
      <c r="D74" s="8">
        <v>1.089</v>
      </c>
      <c r="E74" s="8">
        <v>36.948999999999998</v>
      </c>
      <c r="F74" s="8">
        <v>14.776999999999999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36.1</v>
      </c>
      <c r="J74" s="14">
        <f t="shared" si="13"/>
        <v>0.84899999999999665</v>
      </c>
      <c r="K74" s="14">
        <f>VLOOKUP(A:A,[1]TDSheet!$A:$M,13,0)</f>
        <v>40</v>
      </c>
      <c r="L74" s="14">
        <f>VLOOKUP(A:A,[1]TDSheet!$A:$N,14,0)</f>
        <v>0</v>
      </c>
      <c r="M74" s="14">
        <f>VLOOKUP(A:A,[1]TDSheet!$A:$Q,17,0)</f>
        <v>0</v>
      </c>
      <c r="N74" s="14">
        <f>VLOOKUP(A:A,[1]TDSheet!$A:$R,18,0)</f>
        <v>0</v>
      </c>
      <c r="O74" s="14"/>
      <c r="P74" s="14"/>
      <c r="Q74" s="14"/>
      <c r="R74" s="14"/>
      <c r="S74" s="14">
        <f t="shared" si="14"/>
        <v>7.3897999999999993</v>
      </c>
      <c r="T74" s="17"/>
      <c r="U74" s="19">
        <f t="shared" si="15"/>
        <v>7.4125145470784064</v>
      </c>
      <c r="V74" s="14">
        <f t="shared" si="16"/>
        <v>1.9996481636850796</v>
      </c>
      <c r="W74" s="14"/>
      <c r="X74" s="14"/>
      <c r="Y74" s="14">
        <f>VLOOKUP(A:A,[1]TDSheet!$A:$Z,26,0)</f>
        <v>0</v>
      </c>
      <c r="Z74" s="14">
        <f>VLOOKUP(A:A,[1]TDSheet!$A:$AA,27,0)</f>
        <v>1.2512000000000001</v>
      </c>
      <c r="AA74" s="14">
        <f>VLOOKUP(A:A,[1]TDSheet!$A:$S,19,0)</f>
        <v>6.0960000000000001</v>
      </c>
      <c r="AB74" s="14">
        <f>VLOOKUP(A:A,[3]TDSheet!$A:$D,4,0)</f>
        <v>4.2779999999999996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89</v>
      </c>
      <c r="B75" s="7" t="s">
        <v>9</v>
      </c>
      <c r="C75" s="8">
        <v>49.448</v>
      </c>
      <c r="D75" s="8"/>
      <c r="E75" s="8">
        <v>34.646000000000001</v>
      </c>
      <c r="F75" s="8">
        <v>14.802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33.701999999999998</v>
      </c>
      <c r="J75" s="14">
        <f t="shared" si="13"/>
        <v>0.94400000000000261</v>
      </c>
      <c r="K75" s="14">
        <f>VLOOKUP(A:A,[1]TDSheet!$A:$M,13,0)</f>
        <v>0</v>
      </c>
      <c r="L75" s="14">
        <f>VLOOKUP(A:A,[1]TDSheet!$A:$N,14,0)</f>
        <v>0</v>
      </c>
      <c r="M75" s="14">
        <f>VLOOKUP(A:A,[1]TDSheet!$A:$Q,17,0)</f>
        <v>0</v>
      </c>
      <c r="N75" s="14">
        <f>VLOOKUP(A:A,[1]TDSheet!$A:$R,18,0)</f>
        <v>0</v>
      </c>
      <c r="O75" s="14"/>
      <c r="P75" s="14"/>
      <c r="Q75" s="14"/>
      <c r="R75" s="14"/>
      <c r="S75" s="14">
        <f t="shared" si="14"/>
        <v>6.9291999999999998</v>
      </c>
      <c r="T75" s="17">
        <v>40</v>
      </c>
      <c r="U75" s="19">
        <f t="shared" si="15"/>
        <v>7.9088495064365301</v>
      </c>
      <c r="V75" s="14">
        <f t="shared" si="16"/>
        <v>2.1361773364890606</v>
      </c>
      <c r="W75" s="14"/>
      <c r="X75" s="14"/>
      <c r="Y75" s="14">
        <f>VLOOKUP(A:A,[1]TDSheet!$A:$Z,26,0)</f>
        <v>0</v>
      </c>
      <c r="Z75" s="14">
        <f>VLOOKUP(A:A,[1]TDSheet!$A:$AA,27,0)</f>
        <v>0.84320000000000006</v>
      </c>
      <c r="AA75" s="14">
        <f>VLOOKUP(A:A,[1]TDSheet!$A:$S,19,0)</f>
        <v>2.5181999999999998</v>
      </c>
      <c r="AB75" s="14">
        <f>VLOOKUP(A:A,[3]TDSheet!$A:$D,4,0)</f>
        <v>19.952999999999999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40</v>
      </c>
      <c r="AF75" s="14"/>
      <c r="AG75" s="14"/>
    </row>
    <row r="76" spans="1:33" s="1" customFormat="1" ht="11.1" customHeight="1" outlineLevel="1" x14ac:dyDescent="0.2">
      <c r="A76" s="7" t="s">
        <v>90</v>
      </c>
      <c r="B76" s="7" t="s">
        <v>8</v>
      </c>
      <c r="C76" s="8">
        <v>10</v>
      </c>
      <c r="D76" s="8">
        <v>736</v>
      </c>
      <c r="E76" s="8">
        <v>285</v>
      </c>
      <c r="F76" s="8">
        <v>457</v>
      </c>
      <c r="G76" s="1">
        <f>VLOOKUP(A:A,[1]TDSheet!$A:$G,7,0)</f>
        <v>0.36</v>
      </c>
      <c r="H76" s="1" t="e">
        <f>VLOOKUP(A:A,[1]TDSheet!$A:$H,8,0)</f>
        <v>#N/A</v>
      </c>
      <c r="I76" s="14">
        <f>VLOOKUP(A:A,[2]TDSheet!$A:$F,6,0)</f>
        <v>343</v>
      </c>
      <c r="J76" s="14">
        <f t="shared" si="13"/>
        <v>-58</v>
      </c>
      <c r="K76" s="14">
        <f>VLOOKUP(A:A,[1]TDSheet!$A:$M,13,0)</f>
        <v>0</v>
      </c>
      <c r="L76" s="14">
        <f>VLOOKUP(A:A,[1]TDSheet!$A:$N,14,0)</f>
        <v>0</v>
      </c>
      <c r="M76" s="14">
        <f>VLOOKUP(A:A,[1]TDSheet!$A:$Q,17,0)</f>
        <v>0</v>
      </c>
      <c r="N76" s="14">
        <f>VLOOKUP(A:A,[1]TDSheet!$A:$R,18,0)</f>
        <v>0</v>
      </c>
      <c r="O76" s="14"/>
      <c r="P76" s="14"/>
      <c r="Q76" s="14"/>
      <c r="R76" s="14"/>
      <c r="S76" s="14">
        <f t="shared" si="14"/>
        <v>57</v>
      </c>
      <c r="T76" s="17">
        <v>200</v>
      </c>
      <c r="U76" s="19">
        <f t="shared" si="15"/>
        <v>11.526315789473685</v>
      </c>
      <c r="V76" s="14">
        <f t="shared" si="16"/>
        <v>8.0175438596491233</v>
      </c>
      <c r="W76" s="14"/>
      <c r="X76" s="14"/>
      <c r="Y76" s="14">
        <f>VLOOKUP(A:A,[1]TDSheet!$A:$Z,26,0)</f>
        <v>0</v>
      </c>
      <c r="Z76" s="14">
        <f>VLOOKUP(A:A,[1]TDSheet!$A:$AA,27,0)</f>
        <v>14.4</v>
      </c>
      <c r="AA76" s="14">
        <f>VLOOKUP(A:A,[1]TDSheet!$A:$S,19,0)</f>
        <v>13</v>
      </c>
      <c r="AB76" s="14">
        <f>VLOOKUP(A:A,[3]TDSheet!$A:$D,4,0)</f>
        <v>187</v>
      </c>
      <c r="AC76" s="21" t="str">
        <f>VLOOKUP(A:A,[1]TDSheet!$A:$AC,29,0)</f>
        <v>костик</v>
      </c>
      <c r="AD76" s="14" t="e">
        <f>VLOOKUP(A:A,[1]TDSheet!$A:$AD,30,0)</f>
        <v>#N/A</v>
      </c>
      <c r="AE76" s="14">
        <f t="shared" si="17"/>
        <v>72</v>
      </c>
      <c r="AF76" s="14"/>
      <c r="AG76" s="14"/>
    </row>
    <row r="77" spans="1:33" s="1" customFormat="1" ht="11.1" hidden="1" customHeight="1" outlineLevel="1" x14ac:dyDescent="0.2">
      <c r="A77" s="7" t="s">
        <v>91</v>
      </c>
      <c r="B77" s="7" t="s">
        <v>9</v>
      </c>
      <c r="C77" s="8">
        <v>40.860999999999997</v>
      </c>
      <c r="D77" s="8">
        <v>2.1349999999999998</v>
      </c>
      <c r="E77" s="8">
        <v>38.945999999999998</v>
      </c>
      <c r="F77" s="8">
        <v>1.915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41.1</v>
      </c>
      <c r="J77" s="14">
        <f t="shared" si="13"/>
        <v>-2.1540000000000035</v>
      </c>
      <c r="K77" s="14">
        <f>VLOOKUP(A:A,[1]TDSheet!$A:$M,13,0)</f>
        <v>60</v>
      </c>
      <c r="L77" s="14">
        <f>VLOOKUP(A:A,[1]TDSheet!$A:$N,14,0)</f>
        <v>20</v>
      </c>
      <c r="M77" s="14">
        <f>VLOOKUP(A:A,[1]TDSheet!$A:$Q,17,0)</f>
        <v>0</v>
      </c>
      <c r="N77" s="14">
        <f>VLOOKUP(A:A,[1]TDSheet!$A:$R,18,0)</f>
        <v>0</v>
      </c>
      <c r="O77" s="14"/>
      <c r="P77" s="14"/>
      <c r="Q77" s="14"/>
      <c r="R77" s="14"/>
      <c r="S77" s="14">
        <f t="shared" si="14"/>
        <v>7.7891999999999992</v>
      </c>
      <c r="T77" s="17"/>
      <c r="U77" s="19">
        <f t="shared" si="15"/>
        <v>10.516484362964103</v>
      </c>
      <c r="V77" s="14">
        <f t="shared" si="16"/>
        <v>0.24585323268114828</v>
      </c>
      <c r="W77" s="14"/>
      <c r="X77" s="14"/>
      <c r="Y77" s="14">
        <f>VLOOKUP(A:A,[1]TDSheet!$A:$Z,26,0)</f>
        <v>0</v>
      </c>
      <c r="Z77" s="14">
        <f>VLOOKUP(A:A,[1]TDSheet!$A:$AA,27,0)</f>
        <v>3.0986000000000002</v>
      </c>
      <c r="AA77" s="14">
        <f>VLOOKUP(A:A,[1]TDSheet!$A:$S,19,0)</f>
        <v>7.9870000000000001</v>
      </c>
      <c r="AB77" s="14">
        <f>VLOOKUP(A:A,[3]TDSheet!$A:$D,4,0)</f>
        <v>2.1349999999999998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336</v>
      </c>
      <c r="D78" s="8">
        <v>279</v>
      </c>
      <c r="E78" s="8">
        <v>494</v>
      </c>
      <c r="F78" s="8">
        <v>114</v>
      </c>
      <c r="G78" s="1">
        <f>VLOOKUP(A:A,[1]TDSheet!$A:$G,7,0)</f>
        <v>0.28000000000000003</v>
      </c>
      <c r="H78" s="1" t="e">
        <f>VLOOKUP(A:A,[1]TDSheet!$A:$H,8,0)</f>
        <v>#N/A</v>
      </c>
      <c r="I78" s="14">
        <f>VLOOKUP(A:A,[2]TDSheet!$A:$F,6,0)</f>
        <v>500</v>
      </c>
      <c r="J78" s="14">
        <f t="shared" si="13"/>
        <v>-6</v>
      </c>
      <c r="K78" s="14">
        <f>VLOOKUP(A:A,[1]TDSheet!$A:$M,13,0)</f>
        <v>0</v>
      </c>
      <c r="L78" s="14">
        <f>VLOOKUP(A:A,[1]TDSheet!$A:$N,14,0)</f>
        <v>120</v>
      </c>
      <c r="M78" s="14">
        <f>VLOOKUP(A:A,[1]TDSheet!$A:$Q,17,0)</f>
        <v>160</v>
      </c>
      <c r="N78" s="14">
        <f>VLOOKUP(A:A,[1]TDSheet!$A:$R,18,0)</f>
        <v>80</v>
      </c>
      <c r="O78" s="14"/>
      <c r="P78" s="14"/>
      <c r="Q78" s="14"/>
      <c r="R78" s="14"/>
      <c r="S78" s="14">
        <f t="shared" si="14"/>
        <v>98.8</v>
      </c>
      <c r="T78" s="17">
        <v>320</v>
      </c>
      <c r="U78" s="19">
        <f t="shared" si="15"/>
        <v>8.0364372469635637</v>
      </c>
      <c r="V78" s="14">
        <f t="shared" si="16"/>
        <v>1.153846153846154</v>
      </c>
      <c r="W78" s="14"/>
      <c r="X78" s="14"/>
      <c r="Y78" s="14">
        <f>VLOOKUP(A:A,[1]TDSheet!$A:$Z,26,0)</f>
        <v>97.2</v>
      </c>
      <c r="Z78" s="14">
        <f>VLOOKUP(A:A,[1]TDSheet!$A:$AA,27,0)</f>
        <v>77.8</v>
      </c>
      <c r="AA78" s="14">
        <f>VLOOKUP(A:A,[1]TDSheet!$A:$S,19,0)</f>
        <v>90.2</v>
      </c>
      <c r="AB78" s="14">
        <f>VLOOKUP(A:A,[3]TDSheet!$A:$D,4,0)</f>
        <v>147</v>
      </c>
      <c r="AC78" s="14">
        <f>VLOOKUP(A:A,[1]TDSheet!$A:$AC,29,0)</f>
        <v>0</v>
      </c>
      <c r="AD78" s="14" t="e">
        <f>VLOOKUP(A:A,[1]TDSheet!$A:$AD,30,0)</f>
        <v>#N/A</v>
      </c>
      <c r="AE78" s="14">
        <f t="shared" si="17"/>
        <v>89.600000000000009</v>
      </c>
      <c r="AF78" s="14"/>
      <c r="AG78" s="14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264</v>
      </c>
      <c r="D79" s="8">
        <v>82</v>
      </c>
      <c r="E79" s="8">
        <v>227</v>
      </c>
      <c r="F79" s="8">
        <v>116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229</v>
      </c>
      <c r="J79" s="14">
        <f t="shared" si="13"/>
        <v>-2</v>
      </c>
      <c r="K79" s="14">
        <f>VLOOKUP(A:A,[1]TDSheet!$A:$M,13,0)</f>
        <v>0</v>
      </c>
      <c r="L79" s="14">
        <f>VLOOKUP(A:A,[1]TDSheet!$A:$N,14,0)</f>
        <v>160</v>
      </c>
      <c r="M79" s="14">
        <f>VLOOKUP(A:A,[1]TDSheet!$A:$Q,17,0)</f>
        <v>0</v>
      </c>
      <c r="N79" s="14">
        <f>VLOOKUP(A:A,[1]TDSheet!$A:$R,18,0)</f>
        <v>40</v>
      </c>
      <c r="O79" s="14"/>
      <c r="P79" s="14"/>
      <c r="Q79" s="14"/>
      <c r="R79" s="14"/>
      <c r="S79" s="14">
        <f t="shared" si="14"/>
        <v>45.4</v>
      </c>
      <c r="T79" s="17">
        <v>80</v>
      </c>
      <c r="U79" s="19">
        <f t="shared" si="15"/>
        <v>8.7224669603524223</v>
      </c>
      <c r="V79" s="14">
        <f t="shared" si="16"/>
        <v>2.5550660792951541</v>
      </c>
      <c r="W79" s="14"/>
      <c r="X79" s="14"/>
      <c r="Y79" s="14">
        <f>VLOOKUP(A:A,[1]TDSheet!$A:$Z,26,0)</f>
        <v>51.2</v>
      </c>
      <c r="Z79" s="14">
        <f>VLOOKUP(A:A,[1]TDSheet!$A:$AA,27,0)</f>
        <v>43.6</v>
      </c>
      <c r="AA79" s="14">
        <f>VLOOKUP(A:A,[1]TDSheet!$A:$S,19,0)</f>
        <v>48.4</v>
      </c>
      <c r="AB79" s="14">
        <f>VLOOKUP(A:A,[3]TDSheet!$A:$D,4,0)</f>
        <v>37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17"/>
        <v>28</v>
      </c>
      <c r="AF79" s="14"/>
      <c r="AG79" s="14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836</v>
      </c>
      <c r="D80" s="8">
        <v>1587</v>
      </c>
      <c r="E80" s="8">
        <v>1486</v>
      </c>
      <c r="F80" s="8">
        <v>920</v>
      </c>
      <c r="G80" s="1">
        <f>VLOOKUP(A:A,[1]TDSheet!$A:$G,7,0)</f>
        <v>0.4</v>
      </c>
      <c r="H80" s="1" t="e">
        <f>VLOOKUP(A:A,[1]TDSheet!$A:$H,8,0)</f>
        <v>#N/A</v>
      </c>
      <c r="I80" s="14">
        <f>VLOOKUP(A:A,[2]TDSheet!$A:$F,6,0)</f>
        <v>1638</v>
      </c>
      <c r="J80" s="14">
        <f t="shared" si="13"/>
        <v>-152</v>
      </c>
      <c r="K80" s="14">
        <f>VLOOKUP(A:A,[1]TDSheet!$A:$M,13,0)</f>
        <v>0</v>
      </c>
      <c r="L80" s="14">
        <f>VLOOKUP(A:A,[1]TDSheet!$A:$N,14,0)</f>
        <v>800</v>
      </c>
      <c r="M80" s="14">
        <f>VLOOKUP(A:A,[1]TDSheet!$A:$Q,17,0)</f>
        <v>0</v>
      </c>
      <c r="N80" s="14">
        <f>VLOOKUP(A:A,[1]TDSheet!$A:$R,18,0)</f>
        <v>80</v>
      </c>
      <c r="O80" s="14"/>
      <c r="P80" s="14"/>
      <c r="Q80" s="14"/>
      <c r="R80" s="14"/>
      <c r="S80" s="14">
        <f t="shared" si="14"/>
        <v>297.2</v>
      </c>
      <c r="T80" s="17">
        <v>600</v>
      </c>
      <c r="U80" s="19">
        <f t="shared" si="15"/>
        <v>8.0753701211305522</v>
      </c>
      <c r="V80" s="14">
        <f t="shared" si="16"/>
        <v>3.0955585464333781</v>
      </c>
      <c r="W80" s="14"/>
      <c r="X80" s="14"/>
      <c r="Y80" s="14">
        <f>VLOOKUP(A:A,[1]TDSheet!$A:$Z,26,0)</f>
        <v>305.39999999999998</v>
      </c>
      <c r="Z80" s="14">
        <f>VLOOKUP(A:A,[1]TDSheet!$A:$AA,27,0)</f>
        <v>286.2</v>
      </c>
      <c r="AA80" s="14">
        <f>VLOOKUP(A:A,[1]TDSheet!$A:$S,19,0)</f>
        <v>298</v>
      </c>
      <c r="AB80" s="14">
        <f>VLOOKUP(A:A,[3]TDSheet!$A:$D,4,0)</f>
        <v>368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17"/>
        <v>240</v>
      </c>
      <c r="AF80" s="14"/>
      <c r="AG80" s="14"/>
    </row>
    <row r="81" spans="1:33" s="1" customFormat="1" ht="11.1" customHeight="1" outlineLevel="1" x14ac:dyDescent="0.2">
      <c r="A81" s="7" t="s">
        <v>80</v>
      </c>
      <c r="B81" s="7" t="s">
        <v>8</v>
      </c>
      <c r="C81" s="8">
        <v>346</v>
      </c>
      <c r="D81" s="8">
        <v>130</v>
      </c>
      <c r="E81" s="8">
        <v>355</v>
      </c>
      <c r="F81" s="8">
        <v>115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361</v>
      </c>
      <c r="J81" s="14">
        <f t="shared" si="13"/>
        <v>-6</v>
      </c>
      <c r="K81" s="14">
        <f>VLOOKUP(A:A,[1]TDSheet!$A:$M,13,0)</f>
        <v>0</v>
      </c>
      <c r="L81" s="14">
        <f>VLOOKUP(A:A,[1]TDSheet!$A:$N,14,0)</f>
        <v>200</v>
      </c>
      <c r="M81" s="14">
        <f>VLOOKUP(A:A,[1]TDSheet!$A:$Q,17,0)</f>
        <v>40</v>
      </c>
      <c r="N81" s="14">
        <f>VLOOKUP(A:A,[1]TDSheet!$A:$R,18,0)</f>
        <v>80</v>
      </c>
      <c r="O81" s="14"/>
      <c r="P81" s="14"/>
      <c r="Q81" s="14"/>
      <c r="R81" s="14"/>
      <c r="S81" s="14">
        <f t="shared" si="14"/>
        <v>71</v>
      </c>
      <c r="T81" s="17">
        <v>160</v>
      </c>
      <c r="U81" s="19">
        <f t="shared" si="15"/>
        <v>8.3802816901408459</v>
      </c>
      <c r="V81" s="14">
        <f t="shared" si="16"/>
        <v>1.619718309859155</v>
      </c>
      <c r="W81" s="14"/>
      <c r="X81" s="14"/>
      <c r="Y81" s="14">
        <f>VLOOKUP(A:A,[1]TDSheet!$A:$Z,26,0)</f>
        <v>71.2</v>
      </c>
      <c r="Z81" s="14">
        <f>VLOOKUP(A:A,[1]TDSheet!$A:$AA,27,0)</f>
        <v>52.6</v>
      </c>
      <c r="AA81" s="14">
        <f>VLOOKUP(A:A,[1]TDSheet!$A:$S,19,0)</f>
        <v>68.8</v>
      </c>
      <c r="AB81" s="14">
        <f>VLOOKUP(A:A,[3]TDSheet!$A:$D,4,0)</f>
        <v>88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7"/>
        <v>52.800000000000004</v>
      </c>
      <c r="AF81" s="14"/>
      <c r="AG81" s="14"/>
    </row>
    <row r="82" spans="1:33" s="1" customFormat="1" ht="11.1" customHeight="1" outlineLevel="1" x14ac:dyDescent="0.2">
      <c r="A82" s="7" t="s">
        <v>81</v>
      </c>
      <c r="B82" s="7" t="s">
        <v>8</v>
      </c>
      <c r="C82" s="8">
        <v>396</v>
      </c>
      <c r="D82" s="8">
        <v>12</v>
      </c>
      <c r="E82" s="8">
        <v>332</v>
      </c>
      <c r="F82" s="8">
        <v>66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342</v>
      </c>
      <c r="J82" s="14">
        <f t="shared" si="13"/>
        <v>-10</v>
      </c>
      <c r="K82" s="14">
        <f>VLOOKUP(A:A,[1]TDSheet!$A:$M,13,0)</f>
        <v>0</v>
      </c>
      <c r="L82" s="14">
        <f>VLOOKUP(A:A,[1]TDSheet!$A:$N,14,0)</f>
        <v>200</v>
      </c>
      <c r="M82" s="14">
        <f>VLOOKUP(A:A,[1]TDSheet!$A:$Q,17,0)</f>
        <v>40</v>
      </c>
      <c r="N82" s="14">
        <f>VLOOKUP(A:A,[1]TDSheet!$A:$R,18,0)</f>
        <v>80</v>
      </c>
      <c r="O82" s="14"/>
      <c r="P82" s="14"/>
      <c r="Q82" s="14"/>
      <c r="R82" s="14"/>
      <c r="S82" s="14">
        <f t="shared" si="14"/>
        <v>66.400000000000006</v>
      </c>
      <c r="T82" s="17">
        <v>160</v>
      </c>
      <c r="U82" s="19">
        <f t="shared" si="15"/>
        <v>8.2228915662650603</v>
      </c>
      <c r="V82" s="14">
        <f t="shared" si="16"/>
        <v>0.99397590361445776</v>
      </c>
      <c r="W82" s="14"/>
      <c r="X82" s="14"/>
      <c r="Y82" s="14">
        <f>VLOOKUP(A:A,[1]TDSheet!$A:$Z,26,0)</f>
        <v>62.4</v>
      </c>
      <c r="Z82" s="14">
        <f>VLOOKUP(A:A,[1]TDSheet!$A:$AA,27,0)</f>
        <v>26.8</v>
      </c>
      <c r="AA82" s="14">
        <f>VLOOKUP(A:A,[1]TDSheet!$A:$S,19,0)</f>
        <v>62.2</v>
      </c>
      <c r="AB82" s="14">
        <f>VLOOKUP(A:A,[3]TDSheet!$A:$D,4,0)</f>
        <v>75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7"/>
        <v>52.800000000000004</v>
      </c>
      <c r="AF82" s="14"/>
      <c r="AG82" s="14"/>
    </row>
    <row r="83" spans="1:33" s="1" customFormat="1" ht="11.1" hidden="1" customHeight="1" outlineLevel="1" x14ac:dyDescent="0.2">
      <c r="A83" s="7" t="s">
        <v>92</v>
      </c>
      <c r="B83" s="7" t="s">
        <v>8</v>
      </c>
      <c r="C83" s="8">
        <v>68</v>
      </c>
      <c r="D83" s="8">
        <v>2</v>
      </c>
      <c r="E83" s="8">
        <v>68</v>
      </c>
      <c r="F83" s="8"/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72</v>
      </c>
      <c r="J83" s="14">
        <f t="shared" si="13"/>
        <v>-4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VLOOKUP(A:A,[1]TDSheet!$A:$Q,17,0)</f>
        <v>0</v>
      </c>
      <c r="N83" s="14">
        <f>VLOOKUP(A:A,[1]TDSheet!$A:$R,18,0)</f>
        <v>0</v>
      </c>
      <c r="O83" s="14"/>
      <c r="P83" s="14"/>
      <c r="Q83" s="14"/>
      <c r="R83" s="14"/>
      <c r="S83" s="14">
        <f t="shared" si="14"/>
        <v>13.6</v>
      </c>
      <c r="T83" s="17"/>
      <c r="U83" s="19">
        <f t="shared" si="15"/>
        <v>0</v>
      </c>
      <c r="V83" s="14">
        <f t="shared" si="16"/>
        <v>0</v>
      </c>
      <c r="W83" s="14"/>
      <c r="X83" s="14"/>
      <c r="Y83" s="14">
        <f>VLOOKUP(A:A,[1]TDSheet!$A:$Z,26,0)</f>
        <v>1</v>
      </c>
      <c r="Z83" s="14">
        <f>VLOOKUP(A:A,[1]TDSheet!$A:$AA,27,0)</f>
        <v>3.8</v>
      </c>
      <c r="AA83" s="14">
        <f>VLOOKUP(A:A,[1]TDSheet!$A:$S,19,0)</f>
        <v>7.8</v>
      </c>
      <c r="AB83" s="14">
        <f>VLOOKUP(A:A,[3]TDSheet!$A:$D,4,0)</f>
        <v>22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hidden="1" customHeight="1" outlineLevel="1" x14ac:dyDescent="0.2">
      <c r="A84" s="7" t="s">
        <v>82</v>
      </c>
      <c r="B84" s="7" t="s">
        <v>8</v>
      </c>
      <c r="C84" s="8">
        <v>131</v>
      </c>
      <c r="D84" s="8">
        <v>10</v>
      </c>
      <c r="E84" s="8">
        <v>129</v>
      </c>
      <c r="F84" s="8">
        <v>3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243</v>
      </c>
      <c r="J84" s="14">
        <f t="shared" si="13"/>
        <v>-114</v>
      </c>
      <c r="K84" s="14">
        <f>VLOOKUP(A:A,[1]TDSheet!$A:$M,13,0)</f>
        <v>0</v>
      </c>
      <c r="L84" s="14">
        <f>VLOOKUP(A:A,[1]TDSheet!$A:$N,14,0)</f>
        <v>0</v>
      </c>
      <c r="M84" s="14">
        <f>VLOOKUP(A:A,[1]TDSheet!$A:$Q,17,0)</f>
        <v>0</v>
      </c>
      <c r="N84" s="14">
        <f>VLOOKUP(A:A,[1]TDSheet!$A:$R,18,0)</f>
        <v>0</v>
      </c>
      <c r="O84" s="14"/>
      <c r="P84" s="14"/>
      <c r="Q84" s="14"/>
      <c r="R84" s="14"/>
      <c r="S84" s="14">
        <f t="shared" si="14"/>
        <v>25.8</v>
      </c>
      <c r="T84" s="17"/>
      <c r="U84" s="19">
        <f t="shared" si="15"/>
        <v>0.11627906976744186</v>
      </c>
      <c r="V84" s="14">
        <f t="shared" si="16"/>
        <v>0.11627906976744186</v>
      </c>
      <c r="W84" s="14"/>
      <c r="X84" s="14"/>
      <c r="Y84" s="14">
        <f>VLOOKUP(A:A,[1]TDSheet!$A:$Z,26,0)</f>
        <v>41.6</v>
      </c>
      <c r="Z84" s="14">
        <f>VLOOKUP(A:A,[1]TDSheet!$A:$AA,27,0)</f>
        <v>57.6</v>
      </c>
      <c r="AA84" s="14">
        <f>VLOOKUP(A:A,[1]TDSheet!$A:$S,19,0)</f>
        <v>49</v>
      </c>
      <c r="AB84" s="14">
        <v>0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83</v>
      </c>
      <c r="B85" s="7" t="s">
        <v>8</v>
      </c>
      <c r="C85" s="8">
        <v>133</v>
      </c>
      <c r="D85" s="8">
        <v>3</v>
      </c>
      <c r="E85" s="8">
        <v>75</v>
      </c>
      <c r="F85" s="8">
        <v>57</v>
      </c>
      <c r="G85" s="1">
        <f>VLOOKUP(A:A,[1]TDSheet!$A:$G,7,0)</f>
        <v>0.33</v>
      </c>
      <c r="H85" s="1" t="e">
        <f>VLOOKUP(A:A,[1]TDSheet!$A:$H,8,0)</f>
        <v>#N/A</v>
      </c>
      <c r="I85" s="14">
        <f>VLOOKUP(A:A,[2]TDSheet!$A:$F,6,0)</f>
        <v>79</v>
      </c>
      <c r="J85" s="14">
        <f t="shared" si="13"/>
        <v>-4</v>
      </c>
      <c r="K85" s="14">
        <f>VLOOKUP(A:A,[1]TDSheet!$A:$M,13,0)</f>
        <v>0</v>
      </c>
      <c r="L85" s="14">
        <f>VLOOKUP(A:A,[1]TDSheet!$A:$N,14,0)</f>
        <v>0</v>
      </c>
      <c r="M85" s="14">
        <f>VLOOKUP(A:A,[1]TDSheet!$A:$Q,17,0)</f>
        <v>0</v>
      </c>
      <c r="N85" s="14">
        <f>VLOOKUP(A:A,[1]TDSheet!$A:$R,18,0)</f>
        <v>40</v>
      </c>
      <c r="O85" s="14"/>
      <c r="P85" s="14"/>
      <c r="Q85" s="14"/>
      <c r="R85" s="14"/>
      <c r="S85" s="14">
        <f t="shared" si="14"/>
        <v>15</v>
      </c>
      <c r="T85" s="17">
        <v>32</v>
      </c>
      <c r="U85" s="19">
        <f t="shared" si="15"/>
        <v>8.6</v>
      </c>
      <c r="V85" s="14">
        <f t="shared" si="16"/>
        <v>3.8</v>
      </c>
      <c r="W85" s="14"/>
      <c r="X85" s="14"/>
      <c r="Y85" s="14">
        <f>VLOOKUP(A:A,[1]TDSheet!$A:$Z,26,0)</f>
        <v>14.4</v>
      </c>
      <c r="Z85" s="14">
        <f>VLOOKUP(A:A,[1]TDSheet!$A:$AA,27,0)</f>
        <v>8.6</v>
      </c>
      <c r="AA85" s="14">
        <f>VLOOKUP(A:A,[1]TDSheet!$A:$S,19,0)</f>
        <v>13.6</v>
      </c>
      <c r="AB85" s="14">
        <f>VLOOKUP(A:A,[3]TDSheet!$A:$D,4,0)</f>
        <v>13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7"/>
        <v>10.56</v>
      </c>
      <c r="AF85" s="14"/>
      <c r="AG85" s="14"/>
    </row>
    <row r="86" spans="1:33" s="1" customFormat="1" ht="11.1" hidden="1" customHeight="1" outlineLevel="1" x14ac:dyDescent="0.2">
      <c r="A86" s="7" t="s">
        <v>93</v>
      </c>
      <c r="B86" s="7" t="s">
        <v>8</v>
      </c>
      <c r="C86" s="8">
        <v>86</v>
      </c>
      <c r="D86" s="8">
        <v>81</v>
      </c>
      <c r="E86" s="8">
        <v>128</v>
      </c>
      <c r="F86" s="8">
        <v>38</v>
      </c>
      <c r="G86" s="1">
        <v>0</v>
      </c>
      <c r="H86" s="1" t="e">
        <f>VLOOKUP(A:A,[1]TDSheet!$A:$H,8,0)</f>
        <v>#N/A</v>
      </c>
      <c r="I86" s="14">
        <f>VLOOKUP(A:A,[2]TDSheet!$A:$F,6,0)</f>
        <v>136</v>
      </c>
      <c r="J86" s="14">
        <f t="shared" si="13"/>
        <v>-8</v>
      </c>
      <c r="K86" s="14">
        <f>VLOOKUP(A:A,[1]TDSheet!$A:$M,13,0)</f>
        <v>0</v>
      </c>
      <c r="L86" s="14">
        <f>VLOOKUP(A:A,[1]TDSheet!$A:$N,14,0)</f>
        <v>120</v>
      </c>
      <c r="M86" s="14">
        <f>VLOOKUP(A:A,[1]TDSheet!$A:$Q,17,0)</f>
        <v>0</v>
      </c>
      <c r="N86" s="14">
        <f>VLOOKUP(A:A,[1]TDSheet!$A:$R,18,0)</f>
        <v>0</v>
      </c>
      <c r="O86" s="14"/>
      <c r="P86" s="14"/>
      <c r="Q86" s="14"/>
      <c r="R86" s="14"/>
      <c r="S86" s="14">
        <f t="shared" si="14"/>
        <v>25.6</v>
      </c>
      <c r="T86" s="17"/>
      <c r="U86" s="19">
        <f t="shared" si="15"/>
        <v>6.171875</v>
      </c>
      <c r="V86" s="14">
        <f t="shared" si="16"/>
        <v>1.484375</v>
      </c>
      <c r="W86" s="14"/>
      <c r="X86" s="14"/>
      <c r="Y86" s="14">
        <f>VLOOKUP(A:A,[1]TDSheet!$A:$Z,26,0)</f>
        <v>21.4</v>
      </c>
      <c r="Z86" s="14">
        <f>VLOOKUP(A:A,[1]TDSheet!$A:$AA,27,0)</f>
        <v>16.399999999999999</v>
      </c>
      <c r="AA86" s="14">
        <f>VLOOKUP(A:A,[1]TDSheet!$A:$S,19,0)</f>
        <v>21.8</v>
      </c>
      <c r="AB86" s="14">
        <f>VLOOKUP(A:A,[3]TDSheet!$A:$D,4,0)</f>
        <v>41</v>
      </c>
      <c r="AC86" s="21" t="s">
        <v>128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84</v>
      </c>
      <c r="B87" s="7" t="s">
        <v>8</v>
      </c>
      <c r="C87" s="8">
        <v>222</v>
      </c>
      <c r="D87" s="8">
        <v>8</v>
      </c>
      <c r="E87" s="8">
        <v>206</v>
      </c>
      <c r="F87" s="8">
        <v>16</v>
      </c>
      <c r="G87" s="1">
        <f>VLOOKUP(A:A,[1]TDSheet!$A:$G,7,0)</f>
        <v>0.33</v>
      </c>
      <c r="H87" s="1" t="e">
        <f>VLOOKUP(A:A,[1]TDSheet!$A:$H,8,0)</f>
        <v>#N/A</v>
      </c>
      <c r="I87" s="14">
        <f>VLOOKUP(A:A,[2]TDSheet!$A:$F,6,0)</f>
        <v>214</v>
      </c>
      <c r="J87" s="14">
        <f t="shared" si="13"/>
        <v>-8</v>
      </c>
      <c r="K87" s="14">
        <f>VLOOKUP(A:A,[1]TDSheet!$A:$M,13,0)</f>
        <v>0</v>
      </c>
      <c r="L87" s="14">
        <f>VLOOKUP(A:A,[1]TDSheet!$A:$N,14,0)</f>
        <v>120</v>
      </c>
      <c r="M87" s="14">
        <f>VLOOKUP(A:A,[1]TDSheet!$A:$Q,17,0)</f>
        <v>40</v>
      </c>
      <c r="N87" s="14">
        <f>VLOOKUP(A:A,[1]TDSheet!$A:$R,18,0)</f>
        <v>40</v>
      </c>
      <c r="O87" s="14"/>
      <c r="P87" s="14"/>
      <c r="Q87" s="14"/>
      <c r="R87" s="14"/>
      <c r="S87" s="14">
        <f t="shared" si="14"/>
        <v>41.2</v>
      </c>
      <c r="T87" s="17">
        <v>120</v>
      </c>
      <c r="U87" s="19">
        <f t="shared" si="15"/>
        <v>8.1553398058252426</v>
      </c>
      <c r="V87" s="14">
        <f t="shared" si="16"/>
        <v>0.38834951456310679</v>
      </c>
      <c r="W87" s="14"/>
      <c r="X87" s="14"/>
      <c r="Y87" s="14">
        <f>VLOOKUP(A:A,[1]TDSheet!$A:$Z,26,0)</f>
        <v>12.4</v>
      </c>
      <c r="Z87" s="14">
        <f>VLOOKUP(A:A,[1]TDSheet!$A:$AA,27,0)</f>
        <v>17.600000000000001</v>
      </c>
      <c r="AA87" s="14">
        <f>VLOOKUP(A:A,[1]TDSheet!$A:$S,19,0)</f>
        <v>35.799999999999997</v>
      </c>
      <c r="AB87" s="14">
        <f>VLOOKUP(A:A,[3]TDSheet!$A:$D,4,0)</f>
        <v>28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7"/>
        <v>39.6</v>
      </c>
      <c r="AF87" s="14"/>
      <c r="AG87" s="14"/>
    </row>
    <row r="88" spans="1:33" s="1" customFormat="1" ht="11.1" customHeight="1" outlineLevel="1" x14ac:dyDescent="0.2">
      <c r="A88" s="7" t="s">
        <v>85</v>
      </c>
      <c r="B88" s="7" t="s">
        <v>8</v>
      </c>
      <c r="C88" s="8">
        <v>139</v>
      </c>
      <c r="D88" s="8">
        <v>46</v>
      </c>
      <c r="E88" s="8">
        <v>119</v>
      </c>
      <c r="F88" s="8">
        <v>60</v>
      </c>
      <c r="G88" s="1">
        <f>VLOOKUP(A:A,[1]TDSheet!$A:$G,7,0)</f>
        <v>0.36</v>
      </c>
      <c r="H88" s="1" t="e">
        <f>VLOOKUP(A:A,[1]TDSheet!$A:$H,8,0)</f>
        <v>#N/A</v>
      </c>
      <c r="I88" s="14">
        <f>VLOOKUP(A:A,[2]TDSheet!$A:$F,6,0)</f>
        <v>125</v>
      </c>
      <c r="J88" s="14">
        <f t="shared" si="13"/>
        <v>-6</v>
      </c>
      <c r="K88" s="14">
        <f>VLOOKUP(A:A,[1]TDSheet!$A:$M,13,0)</f>
        <v>0</v>
      </c>
      <c r="L88" s="14">
        <f>VLOOKUP(A:A,[1]TDSheet!$A:$N,14,0)</f>
        <v>40</v>
      </c>
      <c r="M88" s="14">
        <f>VLOOKUP(A:A,[1]TDSheet!$A:$Q,17,0)</f>
        <v>40</v>
      </c>
      <c r="N88" s="14">
        <f>VLOOKUP(A:A,[1]TDSheet!$A:$R,18,0)</f>
        <v>40</v>
      </c>
      <c r="O88" s="14"/>
      <c r="P88" s="14"/>
      <c r="Q88" s="14"/>
      <c r="R88" s="14"/>
      <c r="S88" s="14">
        <f t="shared" si="14"/>
        <v>23.8</v>
      </c>
      <c r="T88" s="17">
        <v>40</v>
      </c>
      <c r="U88" s="19">
        <f t="shared" si="15"/>
        <v>9.2436974789915958</v>
      </c>
      <c r="V88" s="14">
        <f t="shared" si="16"/>
        <v>2.5210084033613445</v>
      </c>
      <c r="W88" s="14"/>
      <c r="X88" s="14"/>
      <c r="Y88" s="14">
        <f>VLOOKUP(A:A,[1]TDSheet!$A:$Z,26,0)</f>
        <v>25.2</v>
      </c>
      <c r="Z88" s="14">
        <f>VLOOKUP(A:A,[1]TDSheet!$A:$AA,27,0)</f>
        <v>19.600000000000001</v>
      </c>
      <c r="AA88" s="14">
        <f>VLOOKUP(A:A,[1]TDSheet!$A:$S,19,0)</f>
        <v>24.2</v>
      </c>
      <c r="AB88" s="14">
        <f>VLOOKUP(A:A,[3]TDSheet!$A:$D,4,0)</f>
        <v>18</v>
      </c>
      <c r="AC88" s="14" t="str">
        <f>VLOOKUP(A:A,[1]TDSheet!$A:$AC,29,0)</f>
        <v>?</v>
      </c>
      <c r="AD88" s="14" t="str">
        <f>VLOOKUP(A:A,[1]TDSheet!$A:$AD,30,0)</f>
        <v>костик</v>
      </c>
      <c r="AE88" s="14">
        <f t="shared" si="17"/>
        <v>14.399999999999999</v>
      </c>
      <c r="AF88" s="14"/>
      <c r="AG88" s="14"/>
    </row>
    <row r="89" spans="1:33" s="1" customFormat="1" ht="11.1" customHeight="1" outlineLevel="1" x14ac:dyDescent="0.2">
      <c r="A89" s="7" t="s">
        <v>86</v>
      </c>
      <c r="B89" s="7" t="s">
        <v>9</v>
      </c>
      <c r="C89" s="8">
        <v>403.06700000000001</v>
      </c>
      <c r="D89" s="8">
        <v>766.26599999999996</v>
      </c>
      <c r="E89" s="8">
        <v>660.76599999999996</v>
      </c>
      <c r="F89" s="8">
        <v>504.37599999999998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632.79999999999995</v>
      </c>
      <c r="J89" s="14">
        <f t="shared" si="13"/>
        <v>27.966000000000008</v>
      </c>
      <c r="K89" s="14">
        <f>VLOOKUP(A:A,[1]TDSheet!$A:$M,13,0)</f>
        <v>0</v>
      </c>
      <c r="L89" s="18">
        <v>100</v>
      </c>
      <c r="M89" s="14">
        <f>VLOOKUP(A:A,[1]TDSheet!$A:$Q,17,0)</f>
        <v>0</v>
      </c>
      <c r="N89" s="18">
        <v>150</v>
      </c>
      <c r="O89" s="14"/>
      <c r="P89" s="14"/>
      <c r="Q89" s="14"/>
      <c r="R89" s="14"/>
      <c r="S89" s="14">
        <f t="shared" si="14"/>
        <v>132.1532</v>
      </c>
      <c r="T89" s="17">
        <v>300</v>
      </c>
      <c r="U89" s="19">
        <f t="shared" si="15"/>
        <v>7.9784371471897764</v>
      </c>
      <c r="V89" s="14">
        <f t="shared" si="16"/>
        <v>3.816600733088567</v>
      </c>
      <c r="W89" s="14"/>
      <c r="X89" s="14"/>
      <c r="Y89" s="18">
        <v>146.40899999999999</v>
      </c>
      <c r="Z89" s="18">
        <v>117.91120000000001</v>
      </c>
      <c r="AA89" s="18">
        <v>119.8</v>
      </c>
      <c r="AB89" s="14">
        <f>VLOOKUP(A:A,[3]TDSheet!$A:$D,4,0)</f>
        <v>201.595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hidden="1" customHeight="1" outlineLevel="1" x14ac:dyDescent="0.2">
      <c r="A90" s="7" t="s">
        <v>94</v>
      </c>
      <c r="B90" s="7" t="s">
        <v>9</v>
      </c>
      <c r="C90" s="8">
        <v>56.606000000000002</v>
      </c>
      <c r="D90" s="8">
        <v>50</v>
      </c>
      <c r="E90" s="20">
        <v>10.022</v>
      </c>
      <c r="F90" s="20">
        <v>43.966000000000001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20</v>
      </c>
      <c r="J90" s="14">
        <f t="shared" si="13"/>
        <v>-9.9779999999999998</v>
      </c>
      <c r="K90" s="14">
        <f>VLOOKUP(A:A,[1]TDSheet!$A:$M,13,0)</f>
        <v>0</v>
      </c>
      <c r="L90" s="14">
        <f>VLOOKUP(A:A,[1]TDSheet!$A:$N,14,0)</f>
        <v>0</v>
      </c>
      <c r="M90" s="14">
        <f>VLOOKUP(A:A,[1]TDSheet!$A:$Q,17,0)</f>
        <v>0</v>
      </c>
      <c r="N90" s="14">
        <f>VLOOKUP(A:A,[1]TDSheet!$A:$R,18,0)</f>
        <v>0</v>
      </c>
      <c r="O90" s="14"/>
      <c r="P90" s="14"/>
      <c r="Q90" s="14"/>
      <c r="R90" s="14"/>
      <c r="S90" s="14">
        <f t="shared" si="14"/>
        <v>2.0044</v>
      </c>
      <c r="T90" s="17"/>
      <c r="U90" s="19">
        <f t="shared" si="15"/>
        <v>21.93474356415885</v>
      </c>
      <c r="V90" s="14">
        <f t="shared" si="16"/>
        <v>21.93474356415885</v>
      </c>
      <c r="W90" s="14"/>
      <c r="X90" s="14"/>
      <c r="Y90" s="14">
        <f>VLOOKUP(A:A,[1]TDSheet!$A:$Z,26,0)</f>
        <v>3.9554</v>
      </c>
      <c r="Z90" s="14">
        <f>VLOOKUP(A:A,[1]TDSheet!$A:$AA,27,0)</f>
        <v>4.343</v>
      </c>
      <c r="AA90" s="14">
        <f>VLOOKUP(A:A,[1]TDSheet!$A:$S,19,0)</f>
        <v>4.3528000000000002</v>
      </c>
      <c r="AB90" s="14">
        <f>VLOOKUP(A:A,[3]TDSheet!$A:$D,4,0)</f>
        <v>2.0219999999999998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hidden="1" customHeight="1" outlineLevel="1" x14ac:dyDescent="0.2">
      <c r="A91" s="7" t="s">
        <v>95</v>
      </c>
      <c r="B91" s="7" t="s">
        <v>8</v>
      </c>
      <c r="C91" s="8">
        <v>172</v>
      </c>
      <c r="D91" s="8">
        <v>70</v>
      </c>
      <c r="E91" s="20">
        <v>26</v>
      </c>
      <c r="F91" s="20">
        <v>58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44</v>
      </c>
      <c r="J91" s="14">
        <f t="shared" si="13"/>
        <v>-18</v>
      </c>
      <c r="K91" s="14">
        <f>VLOOKUP(A:A,[1]TDSheet!$A:$M,13,0)</f>
        <v>0</v>
      </c>
      <c r="L91" s="14">
        <f>VLOOKUP(A:A,[1]TDSheet!$A:$N,14,0)</f>
        <v>0</v>
      </c>
      <c r="M91" s="14">
        <f>VLOOKUP(A:A,[1]TDSheet!$A:$Q,17,0)</f>
        <v>0</v>
      </c>
      <c r="N91" s="14">
        <f>VLOOKUP(A:A,[1]TDSheet!$A:$R,18,0)</f>
        <v>0</v>
      </c>
      <c r="O91" s="14"/>
      <c r="P91" s="14"/>
      <c r="Q91" s="14"/>
      <c r="R91" s="14"/>
      <c r="S91" s="14">
        <f t="shared" si="14"/>
        <v>5.2</v>
      </c>
      <c r="T91" s="17"/>
      <c r="U91" s="19">
        <f t="shared" si="15"/>
        <v>11.153846153846153</v>
      </c>
      <c r="V91" s="14">
        <f t="shared" si="16"/>
        <v>11.153846153846153</v>
      </c>
      <c r="W91" s="14"/>
      <c r="X91" s="14"/>
      <c r="Y91" s="14">
        <f>VLOOKUP(A:A,[1]TDSheet!$A:$Z,26,0)</f>
        <v>4</v>
      </c>
      <c r="Z91" s="14">
        <f>VLOOKUP(A:A,[1]TDSheet!$A:$AA,27,0)</f>
        <v>5.2</v>
      </c>
      <c r="AA91" s="14">
        <f>VLOOKUP(A:A,[1]TDSheet!$A:$S,19,0)</f>
        <v>5</v>
      </c>
      <c r="AB91" s="14">
        <f>VLOOKUP(A:A,[3]TDSheet!$A:$D,4,0)</f>
        <v>11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  <row r="92" spans="1:33" s="1" customFormat="1" ht="11.1" hidden="1" customHeight="1" outlineLevel="1" x14ac:dyDescent="0.2">
      <c r="A92" s="7" t="s">
        <v>87</v>
      </c>
      <c r="B92" s="7" t="s">
        <v>8</v>
      </c>
      <c r="C92" s="8">
        <v>293</v>
      </c>
      <c r="D92" s="8">
        <v>2521</v>
      </c>
      <c r="E92" s="20">
        <v>1164</v>
      </c>
      <c r="F92" s="20">
        <v>1628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1186</v>
      </c>
      <c r="J92" s="14">
        <f t="shared" si="13"/>
        <v>-22</v>
      </c>
      <c r="K92" s="14">
        <f>VLOOKUP(A:A,[1]TDSheet!$A:$M,13,0)</f>
        <v>0</v>
      </c>
      <c r="L92" s="14">
        <f>VLOOKUP(A:A,[1]TDSheet!$A:$N,14,0)</f>
        <v>0</v>
      </c>
      <c r="M92" s="14">
        <f>VLOOKUP(A:A,[1]TDSheet!$A:$Q,17,0)</f>
        <v>0</v>
      </c>
      <c r="N92" s="14">
        <f>VLOOKUP(A:A,[1]TDSheet!$A:$R,18,0)</f>
        <v>0</v>
      </c>
      <c r="O92" s="14"/>
      <c r="P92" s="14"/>
      <c r="Q92" s="14"/>
      <c r="R92" s="14"/>
      <c r="S92" s="14">
        <f t="shared" si="14"/>
        <v>232.8</v>
      </c>
      <c r="T92" s="17"/>
      <c r="U92" s="19">
        <f t="shared" si="15"/>
        <v>6.993127147766323</v>
      </c>
      <c r="V92" s="14">
        <f t="shared" si="16"/>
        <v>6.993127147766323</v>
      </c>
      <c r="W92" s="14"/>
      <c r="X92" s="14"/>
      <c r="Y92" s="14">
        <f>VLOOKUP(A:A,[1]TDSheet!$A:$Z,26,0)</f>
        <v>180.4</v>
      </c>
      <c r="Z92" s="14">
        <f>VLOOKUP(A:A,[1]TDSheet!$A:$AA,27,0)</f>
        <v>181</v>
      </c>
      <c r="AA92" s="14">
        <f>VLOOKUP(A:A,[1]TDSheet!$A:$S,19,0)</f>
        <v>240.6</v>
      </c>
      <c r="AB92" s="14">
        <f>VLOOKUP(A:A,[3]TDSheet!$A:$D,4,0)</f>
        <v>219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7"/>
        <v>0</v>
      </c>
      <c r="AF92" s="14"/>
      <c r="AG92" s="14"/>
    </row>
    <row r="93" spans="1:33" s="1" customFormat="1" ht="11.1" hidden="1" customHeight="1" outlineLevel="1" x14ac:dyDescent="0.2">
      <c r="A93" s="7" t="s">
        <v>96</v>
      </c>
      <c r="B93" s="7" t="s">
        <v>9</v>
      </c>
      <c r="C93" s="8">
        <v>38.348999999999997</v>
      </c>
      <c r="D93" s="8">
        <v>701.02</v>
      </c>
      <c r="E93" s="20">
        <v>345.80799999999999</v>
      </c>
      <c r="F93" s="20">
        <v>392.541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333</v>
      </c>
      <c r="J93" s="14">
        <f t="shared" si="13"/>
        <v>12.807999999999993</v>
      </c>
      <c r="K93" s="14">
        <f>VLOOKUP(A:A,[1]TDSheet!$A:$M,13,0)</f>
        <v>0</v>
      </c>
      <c r="L93" s="14">
        <f>VLOOKUP(A:A,[1]TDSheet!$A:$N,14,0)</f>
        <v>0</v>
      </c>
      <c r="M93" s="14">
        <f>VLOOKUP(A:A,[1]TDSheet!$A:$Q,17,0)</f>
        <v>0</v>
      </c>
      <c r="N93" s="14">
        <f>VLOOKUP(A:A,[1]TDSheet!$A:$R,18,0)</f>
        <v>0</v>
      </c>
      <c r="O93" s="14"/>
      <c r="P93" s="14"/>
      <c r="Q93" s="14"/>
      <c r="R93" s="14"/>
      <c r="S93" s="14">
        <f t="shared" si="14"/>
        <v>69.161599999999993</v>
      </c>
      <c r="T93" s="17"/>
      <c r="U93" s="19">
        <f t="shared" si="15"/>
        <v>5.6757073289224085</v>
      </c>
      <c r="V93" s="14">
        <f t="shared" si="16"/>
        <v>5.6757073289224085</v>
      </c>
      <c r="W93" s="14"/>
      <c r="X93" s="14"/>
      <c r="Y93" s="14">
        <f>VLOOKUP(A:A,[1]TDSheet!$A:$Z,26,0)</f>
        <v>71.706800000000001</v>
      </c>
      <c r="Z93" s="14">
        <f>VLOOKUP(A:A,[1]TDSheet!$A:$AA,27,0)</f>
        <v>100.7274</v>
      </c>
      <c r="AA93" s="14">
        <f>VLOOKUP(A:A,[1]TDSheet!$A:$S,19,0)</f>
        <v>93.267799999999994</v>
      </c>
      <c r="AB93" s="14">
        <f>VLOOKUP(A:A,[3]TDSheet!$A:$D,4,0)</f>
        <v>69.13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17"/>
        <v>0</v>
      </c>
      <c r="AF93" s="14"/>
      <c r="AG93" s="14"/>
    </row>
  </sheetData>
  <autoFilter ref="A2:AE93" xr:uid="{5674E375-3203-419B-B9B0-1B32CD5ED068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2024-06-11T11:56:44Z</dcterms:modified>
</cp:coreProperties>
</file>