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6" activePane="bottomLeft" state="frozen"/>
      <selection pane="bottomLeft" activeCell="L135" sqref="L13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45459</v>
      </c>
      <c r="E3" s="7" t="inlineStr">
        <is>
          <t xml:space="preserve">Доставка: </t>
        </is>
      </c>
      <c r="F3" s="104" t="n"/>
      <c r="G3" s="104" t="n">
        <v>45462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RIGHT(D12:D136,4)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1000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RIGHT(D28:D150,4)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RIGHT(D30:D152,4)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RIGHT(D31:D152,4)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RIGHT(D32:D153,4)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RIGHT(D33:D154,4)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RIGHT(D34:D156,4)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RIGHT(D35:D157,4)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RIGHT(D36:D159,4)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40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RIGHT(D37:D157,4)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RIGHT(D38:D158,4)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RIGHT(D39:D160,4)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10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RIGHT(D40:D161,4)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RIGHT(D41:D160,4)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RIGHT(D42:D161,4)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RIGHT(D43:D162,4)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RIGHT(D44:D163,4)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RIGHT(D45:D168,4)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70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RIGHT(D46:D169,4)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RIGHT(D47:D173,4)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40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RIGHT(D48:D174,4)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600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RIGHT(D49:D174,4)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RIGHT(D50:D175,4)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RIGHT(D51:D176,4)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RIGHT(D52:D176,4)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250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RIGHT(D53:D177,4)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20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RIGHT(D54:D179,4)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>
        <v>10</v>
      </c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RIGHT(D55:D180,4)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RIGHT(D56:D181,4)</f>
        <v/>
      </c>
      <c r="B56" s="46" t="inlineStr">
        <is>
          <t>МОЛОЧНЫЕ ГОСТ сос ц/о мгс 1*4</t>
        </is>
      </c>
      <c r="C56" s="31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40" t="n"/>
      <c r="K56" s="83" t="n"/>
    </row>
    <row r="57" ht="16.5" customHeight="1" s="95">
      <c r="A57" s="97">
        <f>RIGHT(D57:D181,4)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RIGHT(D58:D182,4)</f>
        <v/>
      </c>
      <c r="B58" s="46" t="inlineStr">
        <is>
          <t>РУБЛЕНЫЕ сос ц/о мгс 1*4</t>
        </is>
      </c>
      <c r="C58" s="31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40" t="n"/>
    </row>
    <row r="59" ht="16.5" customHeight="1" s="95">
      <c r="A59" s="97">
        <f>RIGHT(D59:D182,4)</f>
        <v/>
      </c>
      <c r="B59" s="46" t="inlineStr">
        <is>
          <t>РУБЛЕНЫЕ сос ц/о мгс 0.36кг 6шт.</t>
        </is>
      </c>
      <c r="C59" s="34" t="inlineStr">
        <is>
          <t>ШТ</t>
        </is>
      </c>
      <c r="D59" s="28" t="n">
        <v>1001023696765</v>
      </c>
      <c r="E59" s="24" t="n">
        <v>60</v>
      </c>
      <c r="F59" s="23" t="n"/>
      <c r="G59" s="23">
        <f>E59*0.36</f>
        <v/>
      </c>
      <c r="H59" s="14" t="n"/>
      <c r="I59" s="14" t="n"/>
      <c r="J59" s="40" t="n"/>
    </row>
    <row r="60" ht="16.5" customHeight="1" s="95">
      <c r="A60" s="97">
        <f>RIGHT(D60:D182,4)</f>
        <v/>
      </c>
      <c r="B60" s="46" t="inlineStr">
        <is>
          <t>СОЧНЫЕ ПМ сос п/о мгс 0,41кг 10шт</t>
        </is>
      </c>
      <c r="C60" s="34" t="inlineStr">
        <is>
          <t>ШТ</t>
        </is>
      </c>
      <c r="D60" s="28" t="n">
        <v>1001022376722</v>
      </c>
      <c r="E60" s="24" t="n">
        <v>700</v>
      </c>
      <c r="F60" s="23" t="n">
        <v>0.41</v>
      </c>
      <c r="G60" s="23">
        <f>E60*0.41</f>
        <v/>
      </c>
      <c r="H60" s="14" t="n">
        <v>4.5</v>
      </c>
      <c r="I60" s="14" t="n">
        <v>45</v>
      </c>
      <c r="J60" s="40" t="n"/>
    </row>
    <row r="61" ht="16.5" customHeight="1" s="95">
      <c r="A61" s="97">
        <f>RIGHT(D61:D183,4)</f>
        <v/>
      </c>
      <c r="B61" s="46" t="inlineStr">
        <is>
          <t>СОЧНЫЕ сос п/о мгс 2*2</t>
        </is>
      </c>
      <c r="C61" s="31" t="inlineStr">
        <is>
          <t>КГ</t>
        </is>
      </c>
      <c r="D61" s="28" t="n">
        <v>1001022373812</v>
      </c>
      <c r="E61" s="24" t="n">
        <v>200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40" t="n"/>
    </row>
    <row r="62" ht="16.5" customFormat="1" customHeight="1" s="15">
      <c r="A62" s="97">
        <f>RIGHT(D62:D184,4)</f>
        <v/>
      </c>
      <c r="B62" s="27" t="inlineStr">
        <is>
          <t>СОЧНЫЕ сос п/о мгс 1*6</t>
        </is>
      </c>
      <c r="C62" s="31" t="inlineStr">
        <is>
          <t>КГ</t>
        </is>
      </c>
      <c r="D62" s="28" t="n">
        <v>1001022376113</v>
      </c>
      <c r="E62" s="24" t="n">
        <v>500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1.5*4_Маяк</t>
        </is>
      </c>
      <c r="C63" s="31" t="inlineStr">
        <is>
          <t>КГ</t>
        </is>
      </c>
      <c r="D63" s="28" t="n">
        <v>1001022246661</v>
      </c>
      <c r="E63" s="24" t="n">
        <v>10</v>
      </c>
      <c r="F63" s="23" t="n"/>
      <c r="G63" s="23">
        <f>E63*1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СОЧНЫЙ ГРИЛЬ ПМ сос п/о мгс 0,41кг 8шт.</t>
        </is>
      </c>
      <c r="C64" s="36" t="inlineStr">
        <is>
          <t>ШТ</t>
        </is>
      </c>
      <c r="D64" s="28" t="n">
        <v>1001022246713</v>
      </c>
      <c r="E64" s="24" t="n">
        <v>120</v>
      </c>
      <c r="F64" s="23" t="n"/>
      <c r="G64" s="23">
        <f>E64*0.41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С СЫРОМ Папа может сос ц/о мгс 0.4кг 6шт</t>
        </is>
      </c>
      <c r="C65" s="36" t="inlineStr">
        <is>
          <t>ШТ</t>
        </is>
      </c>
      <c r="D65" s="28" t="n">
        <v>1001025176475</v>
      </c>
      <c r="E65" s="24" t="n">
        <v>30</v>
      </c>
      <c r="F65" s="23" t="n"/>
      <c r="G65" s="23">
        <f>E65*0.4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RIGHT(D66:D188,4)</f>
        <v/>
      </c>
      <c r="B66" s="27" t="inlineStr">
        <is>
          <t>ХОТ-ДОГ Папа может сос п/о мгс 0.35кг</t>
        </is>
      </c>
      <c r="C66" s="36" t="inlineStr">
        <is>
          <t>ШТ</t>
        </is>
      </c>
      <c r="D66" s="28" t="n">
        <v>1001025166776</v>
      </c>
      <c r="E66" s="24" t="n"/>
      <c r="F66" s="23" t="n"/>
      <c r="G66" s="23">
        <f>E66*0.35</f>
        <v/>
      </c>
      <c r="H66" s="14" t="n"/>
      <c r="I66" s="14" t="n"/>
      <c r="J66" s="40" t="n"/>
      <c r="K66" s="83" t="n"/>
    </row>
    <row r="67" ht="16.5" customHeight="1" s="95" thickBot="1">
      <c r="A67" s="97">
        <f>RIGHT(D67:D189,4)</f>
        <v/>
      </c>
      <c r="B67" s="47" t="inlineStr">
        <is>
          <t>ФИЛЕЙНЫЕ сос ц/о в/у 1/270 12шт_45с</t>
        </is>
      </c>
      <c r="C67" s="36" t="inlineStr">
        <is>
          <t>ШТ</t>
        </is>
      </c>
      <c r="D67" s="28" t="n">
        <v>1001022556297</v>
      </c>
      <c r="E67" s="24" t="n">
        <v>300</v>
      </c>
      <c r="F67" s="23" t="n"/>
      <c r="G67" s="23">
        <f>E67*0.27</f>
        <v/>
      </c>
      <c r="H67" s="14" t="n">
        <v>3.24</v>
      </c>
      <c r="I67" s="14" t="n">
        <v>45</v>
      </c>
      <c r="J67" s="40" t="n"/>
    </row>
    <row r="68" ht="16.5" customHeight="1" s="95" thickBot="1" thickTop="1">
      <c r="A68" s="97">
        <f>RIGHT(D68:D182,4)</f>
        <v/>
      </c>
      <c r="B68" s="75" t="inlineStr">
        <is>
          <t>Сардельки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7">
        <f>RIGHT(D69:D183,4)</f>
        <v/>
      </c>
      <c r="B69" s="47" t="inlineStr">
        <is>
          <t>СЫТНЫЕ Папа может сар б/о мгс 1*3 СНГ</t>
        </is>
      </c>
      <c r="C69" s="31" t="inlineStr">
        <is>
          <t>КГ</t>
        </is>
      </c>
      <c r="D69" s="28" t="n">
        <v>1001034063297</v>
      </c>
      <c r="E69" s="24" t="n">
        <v>20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40" t="n"/>
    </row>
    <row r="70" ht="16.5" customHeight="1" s="95">
      <c r="A70" s="97">
        <f>RIGHT(D70:D186,4)</f>
        <v/>
      </c>
      <c r="B70" s="47" t="inlineStr">
        <is>
          <t>ШПИКАЧКИ СОЧНЫЕ ПМ сар б/о мгс 0.4кг_45с</t>
        </is>
      </c>
      <c r="C70" s="34" t="inlineStr">
        <is>
          <t>ШТ</t>
        </is>
      </c>
      <c r="D70" s="28" t="n">
        <v>1001031076528</v>
      </c>
      <c r="E70" s="24" t="n">
        <v>40</v>
      </c>
      <c r="F70" s="23" t="n"/>
      <c r="G70" s="23">
        <f>E70*0.4</f>
        <v/>
      </c>
      <c r="H70" s="14" t="n"/>
      <c r="I70" s="14" t="n"/>
      <c r="J70" s="40" t="n"/>
    </row>
    <row r="71" ht="16.5" customHeight="1" s="95" thickBot="1">
      <c r="A71" s="97">
        <f>RIGHT(D71:D188,4)</f>
        <v/>
      </c>
      <c r="B71" s="47" t="inlineStr">
        <is>
          <t>ШПИКАЧКИ СОЧНЫЕ ПМ САР Б/О МГС 1*3 45с</t>
        </is>
      </c>
      <c r="C71" s="31" t="inlineStr">
        <is>
          <t>КГ</t>
        </is>
      </c>
      <c r="D71" s="28" t="n">
        <v>1001031076527</v>
      </c>
      <c r="E71" s="24" t="n">
        <v>50</v>
      </c>
      <c r="F71" s="23" t="n">
        <v>1.016666666666667</v>
      </c>
      <c r="G71" s="23">
        <f>E71*1</f>
        <v/>
      </c>
      <c r="H71" s="14" t="n">
        <v>3.05</v>
      </c>
      <c r="I71" s="14" t="n">
        <v>30</v>
      </c>
      <c r="J71" s="40" t="n"/>
    </row>
    <row r="72" ht="16.5" customHeight="1" s="95" thickBot="1" thickTop="1">
      <c r="A72" s="97">
        <f>RIGHT(D72:D189,4)</f>
        <v/>
      </c>
      <c r="B72" s="75" t="inlineStr">
        <is>
          <t>Полукопченые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5" thickTop="1">
      <c r="A73" s="97">
        <f>RIGHT(D73:D190,4)</f>
        <v/>
      </c>
      <c r="B73" s="27" t="inlineStr">
        <is>
          <t>БОЯNСКАЯ Папа может п/к в/у 0.28кг 8шт.</t>
        </is>
      </c>
      <c r="C73" s="34" t="inlineStr">
        <is>
          <t>ШТ</t>
        </is>
      </c>
      <c r="D73" s="28" t="n">
        <v>1001302276666</v>
      </c>
      <c r="E73" s="24" t="n">
        <v>80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>
      <c r="A74" s="97">
        <f>RIGHT(D74:D191,4)</f>
        <v/>
      </c>
      <c r="B74" s="27" t="inlineStr">
        <is>
          <t>ВЕНСКАЯ САЛЯМИ п/к в/у 0.33кг 8шт.</t>
        </is>
      </c>
      <c r="C74" s="34" t="inlineStr">
        <is>
          <t>ШТ</t>
        </is>
      </c>
      <c r="D74" s="28" t="n">
        <v>1001300516785</v>
      </c>
      <c r="E74" s="24" t="n"/>
      <c r="F74" s="23" t="n"/>
      <c r="G74" s="23">
        <f>E74*0.33</f>
        <v/>
      </c>
      <c r="H74" s="14" t="n"/>
      <c r="I74" s="14" t="n"/>
      <c r="J74" s="40" t="n"/>
    </row>
    <row r="75" ht="16.5" customHeight="1" s="95">
      <c r="A75" s="97">
        <f>RIGHT(D75:D191,4)</f>
        <v/>
      </c>
      <c r="B75" s="27" t="inlineStr">
        <is>
          <t>САЛЯМИ Папа может п/к в/у 0.28кг 8шт.</t>
        </is>
      </c>
      <c r="C75" s="34" t="inlineStr">
        <is>
          <t>ШТ</t>
        </is>
      </c>
      <c r="D75" s="28" t="n">
        <v>1001303106773</v>
      </c>
      <c r="E75" s="24" t="n">
        <v>40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 thickBot="1">
      <c r="A76" s="97">
        <f>RIGHT(D76:D192,4)</f>
        <v/>
      </c>
      <c r="B76" s="27" t="inlineStr">
        <is>
          <t>САЛЯМИ ФИНСКАЯ п/к в/у</t>
        </is>
      </c>
      <c r="C76" s="31" t="inlineStr">
        <is>
          <t>КГ</t>
        </is>
      </c>
      <c r="D76" s="28" t="n">
        <v>1001043094342</v>
      </c>
      <c r="E76" s="24" t="n"/>
      <c r="F76" s="23" t="n">
        <v>0.61875</v>
      </c>
      <c r="G76" s="23">
        <f>E76*1</f>
        <v/>
      </c>
      <c r="H76" s="14" t="n">
        <v>4.95</v>
      </c>
      <c r="I76" s="14" t="n">
        <v>45</v>
      </c>
      <c r="J76" s="40" t="n"/>
    </row>
    <row r="77" ht="16.5" customHeight="1" s="95" thickBot="1" thickTop="1">
      <c r="A77" s="97">
        <f>RIGHT(D77:D194,4)</f>
        <v/>
      </c>
      <c r="B77" s="75" t="inlineStr">
        <is>
          <t>Варенокопченые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RIGHT(D78:D195,4)</f>
        <v/>
      </c>
      <c r="B78" s="27" t="inlineStr">
        <is>
          <t>СЕРВЕЛАТ ЗЕРНИСТЫЙ ПМ в/к в/у срез 1/350</t>
        </is>
      </c>
      <c r="C78" s="34" t="inlineStr">
        <is>
          <t>ШТ</t>
        </is>
      </c>
      <c r="D78" s="28" t="n">
        <v>1001300386683</v>
      </c>
      <c r="E78" s="24" t="n">
        <v>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5">
      <c r="A79" s="97">
        <f>RIGHT(D79:D197,4)</f>
        <v/>
      </c>
      <c r="B79" s="27" t="inlineStr">
        <is>
          <t>БАЛЫКОВАЯ в/к в/у 0.33кг 8шт.</t>
        </is>
      </c>
      <c r="C79" s="34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RIGHT(D80:D198,4)</f>
        <v/>
      </c>
      <c r="B80" s="27" t="inlineStr">
        <is>
          <t>ОСТАНКИНСКАЯ в/к в/у 0.33кг 8шт.</t>
        </is>
      </c>
      <c r="C80" s="34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RIGHT(D81:D198,4)</f>
        <v/>
      </c>
      <c r="B81" s="27" t="inlineStr">
        <is>
          <t>СЕРВЕЛАТ ЕВРОПЕЙСКИЙ в/к в/у 0,33кг 8шт.</t>
        </is>
      </c>
      <c r="C81" s="34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ПМ в/к в/у 0.28кг</t>
        </is>
      </c>
      <c r="C82" s="34" t="inlineStr">
        <is>
          <t>ШТ</t>
        </is>
      </c>
      <c r="D82" s="28" t="n">
        <v>1001304506684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5">
      <c r="A83" s="97">
        <f>RIGHT(D83:D199,4)</f>
        <v/>
      </c>
      <c r="B83" s="27" t="inlineStr">
        <is>
          <t>СЕРВЕЛАТ КАРЕЛЬСКИЙ СН в/к в/у 0.28к</t>
        </is>
      </c>
      <c r="C83" s="34" t="inlineStr">
        <is>
          <t>ШТ</t>
        </is>
      </c>
      <c r="D83" s="28" t="n">
        <v>1001304506562</v>
      </c>
      <c r="E83" s="24" t="n"/>
      <c r="F83" s="23" t="n"/>
      <c r="G83" s="23">
        <f>E83*0.28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27" t="inlineStr">
        <is>
          <t>СЕРВЕЛАТ КРЕМЛЕВСКИЙ в/к в/у 0.33кг 8шт.</t>
        </is>
      </c>
      <c r="C84" s="34" t="inlineStr">
        <is>
          <t>ШТ</t>
        </is>
      </c>
      <c r="D84" s="28" t="n">
        <v>1001300456787</v>
      </c>
      <c r="E84" s="24" t="n">
        <v>40</v>
      </c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27" t="inlineStr">
        <is>
          <t>СЕРВЕЛАТ ОРЕХОВЫЙ СН в/к п/о 0,35кг 8шт</t>
        </is>
      </c>
      <c r="C85" s="34" t="inlineStr">
        <is>
          <t>ШТ</t>
        </is>
      </c>
      <c r="D85" s="28" t="n">
        <v>1001305196215</v>
      </c>
      <c r="E85" s="24" t="n"/>
      <c r="F85" s="23" t="n"/>
      <c r="G85" s="23">
        <f>E85*0.35</f>
        <v/>
      </c>
      <c r="H85" s="14" t="n"/>
      <c r="I85" s="14" t="n"/>
      <c r="J85" s="40" t="n"/>
    </row>
    <row r="86" ht="16.5" customHeight="1" s="95">
      <c r="A86" s="97">
        <f>RIGHT(D86:D201,4)</f>
        <v/>
      </c>
      <c r="B86" s="65" t="inlineStr">
        <is>
          <t>СЕРВЕЛАТ ОХОТНИЧИЙ в/к в/у срез 0.35кг</t>
        </is>
      </c>
      <c r="C86" s="34" t="inlineStr">
        <is>
          <t>ШТ</t>
        </is>
      </c>
      <c r="D86" s="28" t="n">
        <v>1001303986689</v>
      </c>
      <c r="E86" s="24" t="n">
        <v>200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ПРЕМИУМ в/к в/у 0.33кг 8шт.</t>
        </is>
      </c>
      <c r="C87" s="34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40" t="n"/>
    </row>
    <row r="88" ht="16.5" customHeight="1" s="95">
      <c r="A88" s="97">
        <f>RIGHT(D88:D202,4)</f>
        <v/>
      </c>
      <c r="B88" s="65" t="inlineStr">
        <is>
          <t>СЕРВЕЛАТ ФИНСКИЙ СН в/к в/у</t>
        </is>
      </c>
      <c r="C88" s="31" t="inlineStr">
        <is>
          <t>КГ</t>
        </is>
      </c>
      <c r="D88" s="28" t="n">
        <v>1001301876212</v>
      </c>
      <c r="E88" s="24" t="n"/>
      <c r="F88" s="23" t="n">
        <v>0.68</v>
      </c>
      <c r="G88" s="23">
        <f>E88*1</f>
        <v/>
      </c>
      <c r="H88" s="14" t="n"/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ОХОТНИЧИЙ в/к в/у</t>
        </is>
      </c>
      <c r="C89" s="31" t="inlineStr">
        <is>
          <t>КГ</t>
        </is>
      </c>
      <c r="D89" s="28" t="n">
        <v>1001053985341</v>
      </c>
      <c r="E89" s="24" t="n">
        <v>50</v>
      </c>
      <c r="F89" s="23" t="n">
        <v>0.7125</v>
      </c>
      <c r="G89" s="23">
        <f>E89*1</f>
        <v/>
      </c>
      <c r="H89" s="14" t="n">
        <v>5.7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СЕРВЕЛАТ ПРИМА в/к в/у 0.28кг 8шт.</t>
        </is>
      </c>
      <c r="C90" s="34" t="inlineStr">
        <is>
          <t>ШТ</t>
        </is>
      </c>
      <c r="D90" s="28" t="n">
        <v>1001303056692</v>
      </c>
      <c r="E90" s="24" t="n">
        <v>40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40" t="n"/>
    </row>
    <row r="91" ht="16.5" customHeight="1" s="95">
      <c r="A91" s="97">
        <f>RIGHT(D91:D205,4)</f>
        <v/>
      </c>
      <c r="B91" s="65" t="inlineStr">
        <is>
          <t>МРАМОРНАЯ И БАЛЫКОВАЯ в/к с/н мгс 1/90</t>
        </is>
      </c>
      <c r="C91" s="34" t="inlineStr">
        <is>
          <t>ШТ</t>
        </is>
      </c>
      <c r="D91" s="28" t="n">
        <v>1001215576586</v>
      </c>
      <c r="E91" s="24" t="n"/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RIGHT(D92:D203,4)</f>
        <v/>
      </c>
      <c r="B92" s="65" t="inlineStr">
        <is>
          <t>МЯСНОЕ АССОРТИ к/з с/н мгс 1/90 10шт.</t>
        </is>
      </c>
      <c r="C92" s="34" t="inlineStr">
        <is>
          <t>ШТ</t>
        </is>
      </c>
      <c r="D92" s="28" t="n">
        <v>1001225416228</v>
      </c>
      <c r="E92" s="24" t="n">
        <v>40</v>
      </c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RIGHT(D93:D203,4)</f>
        <v/>
      </c>
      <c r="B93" s="27" t="inlineStr">
        <is>
          <t>СЕРВЕЛАТ ФИНСКИЙ в/к в/у_45с</t>
        </is>
      </c>
      <c r="C93" s="31" t="inlineStr">
        <is>
          <t>КГ</t>
        </is>
      </c>
      <c r="D93" s="28" t="n">
        <v>1001051875544</v>
      </c>
      <c r="E93" s="24" t="n">
        <v>50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40" t="n"/>
    </row>
    <row r="94" ht="16.5" customHeight="1" s="95">
      <c r="A94" s="97">
        <f>RIGHT(D94:D204,4)</f>
        <v/>
      </c>
      <c r="B94" s="27" t="inlineStr">
        <is>
          <t>СЕРВЕЛАТ ФИНСКИЙ СН в/к п/о 0.35кг 8шт</t>
        </is>
      </c>
      <c r="C94" s="34" t="inlineStr">
        <is>
          <t>ШТ</t>
        </is>
      </c>
      <c r="D94" s="28" t="n">
        <v>1001301876213</v>
      </c>
      <c r="E94" s="24" t="n"/>
      <c r="F94" s="23" t="n"/>
      <c r="G94" s="23">
        <f>E94*0.35</f>
        <v/>
      </c>
      <c r="H94" s="14" t="n"/>
      <c r="I94" s="14" t="n"/>
      <c r="J94" s="40" t="n"/>
    </row>
    <row r="95" ht="15.75" customHeight="1" s="95" thickBot="1">
      <c r="A95" s="97">
        <f>RIGHT(D95:D205,4)</f>
        <v/>
      </c>
      <c r="B95" s="27" t="inlineStr">
        <is>
          <t>СЕРВЕЛАТ ФИНСКИЙ в/к в/у срез 0.35кг_45c</t>
        </is>
      </c>
      <c r="C95" s="37" t="inlineStr">
        <is>
          <t>ШТ</t>
        </is>
      </c>
      <c r="D95" s="28" t="n">
        <v>1001301876697</v>
      </c>
      <c r="E95" s="24" t="n">
        <v>400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40" t="n"/>
    </row>
    <row r="96" ht="16.5" customHeight="1" s="95" thickBot="1" thickTop="1">
      <c r="A96" s="97">
        <f>RIGHT(D96:D206,4)</f>
        <v/>
      </c>
      <c r="B96" s="75" t="inlineStr">
        <is>
          <t>Сырокопченые колбасы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6.5" customHeight="1" s="95" thickTop="1">
      <c r="A97" s="97">
        <f>RIGHT(D97:D207,4)</f>
        <v/>
      </c>
      <c r="B97" s="27" t="inlineStr">
        <is>
          <t>АРОМАТНАЯ Папа может с/к в/у 1/250 8шт.</t>
        </is>
      </c>
      <c r="C97" s="34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5">
      <c r="A98" s="97">
        <f>RIGHT(D98:D208,4)</f>
        <v/>
      </c>
      <c r="B98" s="27" t="inlineStr">
        <is>
          <t>АРОМАТНАЯ с/к с/н в/у 1/100*8_60с</t>
        </is>
      </c>
      <c r="C98" s="34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5">
      <c r="A99" s="97">
        <f>RIGHT(D99:D209,4)</f>
        <v/>
      </c>
      <c r="B99" s="27" t="inlineStr">
        <is>
          <t xml:space="preserve"> ИТАЛЬЯНСКОЕ АССОРТИ с/в с/н мгс 1/90</t>
        </is>
      </c>
      <c r="C99" s="34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40" t="n"/>
    </row>
    <row r="100" ht="16.5" customHeight="1" s="95">
      <c r="A100" s="97">
        <f>RIGHT(D100:D210,4)</f>
        <v/>
      </c>
      <c r="B100" s="27" t="inlineStr">
        <is>
          <t xml:space="preserve"> ОХОТНИЧЬЯ Папа может с/к в/у 1/220 8шт.</t>
        </is>
      </c>
      <c r="C100" s="34" t="inlineStr">
        <is>
          <t>ШТ</t>
        </is>
      </c>
      <c r="D100" s="28" t="n">
        <v>1001060755931</v>
      </c>
      <c r="E100" s="24" t="n">
        <v>120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Папа может с/к в/у</t>
        </is>
      </c>
      <c r="C101" s="31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40" t="n"/>
    </row>
    <row r="102" ht="16.5" customHeight="1" s="95">
      <c r="A102" s="97">
        <f>RIGHT(D102:D213,4)</f>
        <v/>
      </c>
      <c r="B102" s="27" t="inlineStr">
        <is>
          <t>ПОСОЛЬСКАЯ с/к с/н в/у 1/100 10шт.</t>
        </is>
      </c>
      <c r="C102" s="34" t="inlineStr">
        <is>
          <t>ШТ</t>
        </is>
      </c>
      <c r="D102" s="28" t="n">
        <v>1001203146555</v>
      </c>
      <c r="E102" s="24" t="n"/>
      <c r="F102" s="23" t="n"/>
      <c r="G102" s="23">
        <f>E102*0.1</f>
        <v/>
      </c>
      <c r="H102" s="14" t="n"/>
      <c r="I102" s="14" t="n"/>
      <c r="J102" s="40" t="n"/>
    </row>
    <row r="103" ht="16.5" customHeight="1" s="95">
      <c r="A103" s="97">
        <f>RIGHT(D103:D217,4)</f>
        <v/>
      </c>
      <c r="B103" s="27" t="inlineStr">
        <is>
          <t>САЛЯМИ ИТАЛЬЯНСКАЯ с/к в/у 1/250*8_120c</t>
        </is>
      </c>
      <c r="C103" s="34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>
      <c r="A104" s="97">
        <f>RIGHT(D104:D218,4)</f>
        <v/>
      </c>
      <c r="B104" s="27" t="inlineStr">
        <is>
          <t>САЛЯМИ МЕЛКОЗЕРНЕНАЯ с/к в/у 1/120_60с</t>
        </is>
      </c>
      <c r="C104" s="34" t="inlineStr">
        <is>
          <t>ШТ</t>
        </is>
      </c>
      <c r="D104" s="28" t="n">
        <v>1001193115682</v>
      </c>
      <c r="E104" s="24" t="n">
        <v>200</v>
      </c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RIGHT(D106:D222,4)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RIGHT(D107:D223,4)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/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RIGHT(D108:D224,4)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RIGHT(D109:D225,4)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>
        <v>50</v>
      </c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RIGHT(D110:D226,4)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RIGHT(D112:D228,4)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RIGHT(D113:D228,4)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 thickBot="1">
      <c r="A114" s="97">
        <f>RIGHT(D114:D226,4)</f>
        <v/>
      </c>
      <c r="B114" s="27" t="inlineStr">
        <is>
          <t>ВЕТЧ.МЯСНАЯ Папа может п/о 0.4кг 8шт.</t>
        </is>
      </c>
      <c r="C114" s="38" t="inlineStr">
        <is>
          <t>ШТ</t>
        </is>
      </c>
      <c r="D114" s="52" t="n">
        <v>1001094053215</v>
      </c>
      <c r="E114" s="24" t="n">
        <v>40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40" t="n"/>
    </row>
    <row r="115" ht="16.5" customHeight="1" s="95" thickBot="1" thickTop="1">
      <c r="A115" s="97">
        <f>RIGHT(D115:D229,4)</f>
        <v/>
      </c>
      <c r="B115" s="75" t="inlineStr">
        <is>
          <t>Копчености варенокопченые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7">
        <f>RIGHT(D116:D232,4)</f>
        <v/>
      </c>
      <c r="B116" s="48" t="inlineStr">
        <is>
          <t>СВИНИНА ДЕЛИКАТЕСНАЯ к/в мл/к в/у 0.3кг</t>
        </is>
      </c>
      <c r="C116" s="36" t="inlineStr">
        <is>
          <t>ШТ</t>
        </is>
      </c>
      <c r="D116" s="28" t="n">
        <v>1001082576281</v>
      </c>
      <c r="E116" s="24" t="n">
        <v>120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40" t="n"/>
    </row>
    <row r="117" ht="16.5" customHeight="1" s="95">
      <c r="A117" s="97">
        <f>RIGHT(D117:D233,4)</f>
        <v/>
      </c>
      <c r="B117" s="48" t="inlineStr">
        <is>
          <t>БАЛЫК И ШЕЙКА с/в с/н мгс 1/90 10 шт</t>
        </is>
      </c>
      <c r="C117" s="36" t="inlineStr">
        <is>
          <t>ШТ</t>
        </is>
      </c>
      <c r="D117" s="28" t="n">
        <v>1001225406223</v>
      </c>
      <c r="E117" s="24" t="n"/>
      <c r="F117" s="23" t="n"/>
      <c r="G117" s="23">
        <f>E117*0.09</f>
        <v/>
      </c>
      <c r="H117" s="99" t="n"/>
      <c r="I117" s="99" t="n"/>
      <c r="J117" s="96" t="n"/>
    </row>
    <row r="118" ht="16.5" customHeight="1" s="95" thickBot="1">
      <c r="A118" s="97">
        <f>RIGHT(D118:D233,4)</f>
        <v/>
      </c>
      <c r="B118" s="48" t="inlineStr">
        <is>
          <t xml:space="preserve">БЕКОН с/к с/н в/у 1/180 10шт. </t>
        </is>
      </c>
      <c r="C118" s="36" t="inlineStr">
        <is>
          <t>ШТ</t>
        </is>
      </c>
      <c r="D118" s="28" t="n">
        <v>1001233296445</v>
      </c>
      <c r="E118" s="24" t="n"/>
      <c r="F118" s="23" t="n"/>
      <c r="G118" s="23">
        <f>E118*0.18</f>
        <v/>
      </c>
      <c r="H118" s="99" t="n"/>
      <c r="I118" s="99" t="n"/>
      <c r="J118" s="96" t="n"/>
    </row>
    <row r="119" ht="16.5" customHeight="1" s="95" thickBot="1" thickTop="1">
      <c r="A119" s="97">
        <f>RIGHT(D119:D234,4)</f>
        <v/>
      </c>
      <c r="B119" s="75" t="inlineStr">
        <is>
          <t>Паштеты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Bot="1" thickTop="1">
      <c r="A120" s="97">
        <f>RIGHT(D120:D237,4)</f>
        <v/>
      </c>
      <c r="B120" s="75" t="inlineStr">
        <is>
          <t>Пельмени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Top="1">
      <c r="A121" s="97">
        <f>RIGHT(D121:D238,4)</f>
        <v/>
      </c>
      <c r="B121" s="48" t="inlineStr">
        <is>
          <t>ОСТАН.ТРАДИЦ. пельм кор.0.5кг зам._120с</t>
        </is>
      </c>
      <c r="C121" s="34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АДЖИКОЙ пл.0.45кг зам. </t>
        </is>
      </c>
      <c r="C122" s="34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БЕЛ.ГРИБАМИ пл.0.45кг зам. </t>
        </is>
      </c>
      <c r="C123" s="34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 thickBot="1">
      <c r="A124" s="97">
        <f>RIGHT(D124:D239,4)</f>
        <v/>
      </c>
      <c r="B124" s="48" t="inlineStr">
        <is>
          <t>ОСТАН.ТРАДИЦ.пельм пл.0.9кг зам._120с</t>
        </is>
      </c>
      <c r="C124" s="37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3" t="n">
        <v>120</v>
      </c>
      <c r="J124" s="40" t="n"/>
    </row>
    <row r="125" ht="16.5" customHeight="1" s="95" thickBot="1" thickTop="1">
      <c r="A125" s="97">
        <f>RIGHT(D125:D240,4)</f>
        <v/>
      </c>
      <c r="B125" s="75" t="inlineStr">
        <is>
          <t>Полуфабрикаты с картофелем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RIGHT(D126:D241,4)</f>
        <v/>
      </c>
      <c r="B126" s="48" t="inlineStr">
        <is>
          <t>С КАРТОФЕЛЕМ вареники кор.0.5кг зам_120</t>
        </is>
      </c>
      <c r="C126" s="37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Блины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Format="1" customHeight="1" s="91" thickBot="1" thickTop="1">
      <c r="A128" s="97">
        <f>RIGHT(D128:D243,4)</f>
        <v/>
      </c>
      <c r="B128" s="92" t="inlineStr">
        <is>
          <t>С КУРИЦЕЙ И ГРИБАМИ 1/420 10шт.зам.</t>
        </is>
      </c>
      <c r="C128" s="93" t="inlineStr">
        <is>
          <t>ШТ</t>
        </is>
      </c>
      <c r="D128" s="86" t="n">
        <v>1002133974956</v>
      </c>
      <c r="E128" s="87" t="n"/>
      <c r="F128" s="88" t="n">
        <v>0.42</v>
      </c>
      <c r="G128" s="88">
        <f>E128*0.42</f>
        <v/>
      </c>
      <c r="H128" s="89" t="n">
        <v>4.2</v>
      </c>
      <c r="I128" s="94" t="n">
        <v>120</v>
      </c>
      <c r="J128" s="89" t="n"/>
      <c r="K128" s="90" t="n"/>
    </row>
    <row r="129" ht="16.5" customHeight="1" s="95" thickTop="1">
      <c r="A129" s="97">
        <f>RIGHT(D129:D244,4)</f>
        <v/>
      </c>
      <c r="B129" s="48" t="inlineStr">
        <is>
          <t>БЛИНЧ.С МЯСОМ пл.1/420 10шт.зам.</t>
        </is>
      </c>
      <c r="C129" s="34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>
      <c r="A130" s="97">
        <f>RIGHT(D130:D245,4)</f>
        <v/>
      </c>
      <c r="B130" s="48" t="inlineStr">
        <is>
          <t>БЛИНЧ. С ТВОРОГОМ 1/420 12шт.зам.</t>
        </is>
      </c>
      <c r="C130" s="37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Консервы мясные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75" t="inlineStr">
        <is>
          <t>Мясокостные замороженные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48" t="inlineStr">
        <is>
          <t xml:space="preserve"> РАГУ СВИНОЕ 1кг 8шт.зам_120с </t>
        </is>
      </c>
      <c r="C133" s="37" t="inlineStr">
        <is>
          <t>ШТ</t>
        </is>
      </c>
      <c r="D133" s="69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3" t="n">
        <v>120</v>
      </c>
      <c r="J133" s="40" t="n"/>
    </row>
    <row r="134" ht="15.75" customHeight="1" s="95" thickTop="1">
      <c r="A134" s="97">
        <f>RIGHT(D134:D249,4)</f>
        <v/>
      </c>
      <c r="B134" s="48" t="inlineStr">
        <is>
          <t>ШАШЛЫК ИЗ СВИНИНЫ зам.</t>
        </is>
      </c>
      <c r="C134" s="31" t="inlineStr">
        <is>
          <t>КГ</t>
        </is>
      </c>
      <c r="D134" s="69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3" t="n">
        <v>90</v>
      </c>
      <c r="J134" s="40" t="n"/>
    </row>
    <row r="135" ht="15.75" customHeight="1" s="95" thickBot="1">
      <c r="A135" s="97">
        <f>RIGHT(D135:D250,4)</f>
        <v/>
      </c>
      <c r="B135" s="48" t="inlineStr">
        <is>
          <t>РЕБРЫШКИ ОБЫКНОВЕННЫЕ 1кг 12шт.зам.</t>
        </is>
      </c>
      <c r="C135" s="37" t="inlineStr">
        <is>
          <t>ШТ</t>
        </is>
      </c>
      <c r="D135" s="70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3" t="n">
        <v>120</v>
      </c>
      <c r="J135" s="40" t="n"/>
    </row>
    <row r="136" ht="16.5" customHeight="1" s="95" thickBot="1" thickTop="1">
      <c r="A136" s="78" t="n"/>
      <c r="B136" s="78" t="inlineStr">
        <is>
          <t>ВСЕГО:</t>
        </is>
      </c>
      <c r="C136" s="16" t="n"/>
      <c r="D136" s="49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5" thickTop="1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2024-06-14T12:58:39Z</dcterms:modified>
  <cp:lastModifiedBy>Uaer4</cp:lastModifiedBy>
  <cp:lastPrinted>2023-11-08T08:22:20Z</cp:lastPrinted>
</cp:coreProperties>
</file>