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40" windowHeight="11895"/>
  </bookViews>
  <sheets>
    <sheet name="Дист 1" sheetId="1" r:id="rId1"/>
    <sheet name="кск формула" sheetId="2" r:id="rId2"/>
  </sheets>
  <definedNames>
    <definedName name="_xlnm._FilterDatabase" localSheetId="0" hidden="1">'Дист 1'!$A$9:$J$114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4" i="1"/>
  <c r="F114" i="1"/>
  <c r="E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4" i="1" s="1"/>
  <c r="A11" i="1"/>
</calcChain>
</file>

<file path=xl/sharedStrings.xml><?xml version="1.0" encoding="utf-8"?>
<sst xmlns="http://schemas.openxmlformats.org/spreadsheetml/2006/main" count="305" uniqueCount="139">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</sst>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38"/>
  <sheetViews>
    <sheetView tabSelected="1" zoomScale="87" zoomScaleNormal="87" workbookViewId="0">
      <pane ySplit="9" topLeftCell="A88" activePane="bottomLeft" state="frozen"/>
      <selection pane="bottomLeft" activeCell="E92" sqref="E9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45167</v>
      </c>
      <c r="E3" s="7" t="s">
        <v>3</v>
      </c>
      <c r="F3" s="86"/>
      <c r="G3" s="90">
        <v>45170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 t="shared" ref="A11:A19" si="0">RIGHT(D11:D113,4)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0"/>
      <c r="K14" s="85"/>
      <c r="L14" s="85"/>
    </row>
    <row r="15" spans="1:12" s="15" customFormat="1" ht="16.5" customHeight="1" x14ac:dyDescent="0.25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0"/>
      <c r="K15" s="85"/>
      <c r="L15" s="85"/>
    </row>
    <row r="16" spans="1:12" s="15" customFormat="1" ht="16.5" customHeight="1" x14ac:dyDescent="0.25">
      <c r="A16" s="79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0</v>
      </c>
      <c r="F16" s="23"/>
      <c r="G16" s="23">
        <f>E16*0.45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0</v>
      </c>
      <c r="F17" s="23"/>
      <c r="G17" s="23">
        <f>E17*0.35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0</v>
      </c>
      <c r="F19" s="23"/>
      <c r="G19" s="23">
        <f>E19*0.45</f>
        <v>0</v>
      </c>
      <c r="H19" s="14"/>
      <c r="I19" s="14"/>
      <c r="J19" s="40"/>
      <c r="K19" s="85"/>
      <c r="L19" s="85"/>
    </row>
    <row r="20" spans="1:12" ht="16.5" customHeight="1" x14ac:dyDescent="0.25">
      <c r="A20" s="79" t="str">
        <f>RIGHT(D20:D120,4)</f>
        <v>4063</v>
      </c>
      <c r="B20" s="27" t="s">
        <v>33</v>
      </c>
      <c r="C20" s="32" t="s">
        <v>23</v>
      </c>
      <c r="D20" s="28">
        <v>1001012484063</v>
      </c>
      <c r="E20" s="24">
        <v>1400</v>
      </c>
      <c r="F20" s="23">
        <v>1.366666666666666</v>
      </c>
      <c r="G20" s="23">
        <f>E20*1</f>
        <v>1400</v>
      </c>
      <c r="H20" s="14">
        <v>4.0999999999999996</v>
      </c>
      <c r="I20" s="14">
        <v>60</v>
      </c>
      <c r="J20" s="40"/>
    </row>
    <row r="21" spans="1:12" ht="16.5" customHeight="1" x14ac:dyDescent="0.25">
      <c r="A21" s="79" t="str">
        <f>RIGHT(D21:D121,4)</f>
        <v>6333</v>
      </c>
      <c r="B21" s="27" t="s">
        <v>34</v>
      </c>
      <c r="C21" s="35" t="s">
        <v>25</v>
      </c>
      <c r="D21" s="28">
        <v>1001012486333</v>
      </c>
      <c r="E21" s="24">
        <v>0</v>
      </c>
      <c r="F21" s="23">
        <v>0.4</v>
      </c>
      <c r="G21" s="23">
        <f>E21*0.4</f>
        <v>0</v>
      </c>
      <c r="H21" s="14">
        <v>3.2</v>
      </c>
      <c r="I21" s="14">
        <v>60</v>
      </c>
      <c r="J21" s="40"/>
    </row>
    <row r="22" spans="1:12" ht="16.5" customHeight="1" x14ac:dyDescent="0.25">
      <c r="A22" s="79" t="str">
        <f>RIGHT(D22:D122,4)</f>
        <v>4574</v>
      </c>
      <c r="B22" s="27" t="s">
        <v>35</v>
      </c>
      <c r="C22" s="32" t="s">
        <v>23</v>
      </c>
      <c r="D22" s="28">
        <v>1001012634574</v>
      </c>
      <c r="E22" s="24">
        <v>60</v>
      </c>
      <c r="F22" s="23">
        <v>1.366666666666666</v>
      </c>
      <c r="G22" s="23">
        <f>E22*1</f>
        <v>60</v>
      </c>
      <c r="H22" s="14">
        <v>4.0999999999999996</v>
      </c>
      <c r="I22" s="14">
        <v>60</v>
      </c>
      <c r="J22" s="40"/>
    </row>
    <row r="23" spans="1:12" ht="16.5" customHeight="1" x14ac:dyDescent="0.25">
      <c r="A23" s="79" t="str">
        <f>RIGHT(D23:D123,4)</f>
        <v>5336</v>
      </c>
      <c r="B23" s="27" t="s">
        <v>36</v>
      </c>
      <c r="C23" s="32" t="s">
        <v>23</v>
      </c>
      <c r="D23" s="28">
        <v>1001012815336</v>
      </c>
      <c r="E23" s="24">
        <v>20</v>
      </c>
      <c r="F23" s="23">
        <v>2</v>
      </c>
      <c r="G23" s="23">
        <f>E23*1</f>
        <v>20</v>
      </c>
      <c r="H23" s="14">
        <v>4</v>
      </c>
      <c r="I23" s="14">
        <v>60</v>
      </c>
      <c r="J23" s="40"/>
    </row>
    <row r="24" spans="1:12" ht="16.5" customHeight="1" x14ac:dyDescent="0.25">
      <c r="A24" s="79" t="str">
        <f>RIGHT(D24:D124,4)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0"/>
    </row>
    <row r="25" spans="1:12" ht="16.5" customHeight="1" x14ac:dyDescent="0.25">
      <c r="A25" s="79" t="str">
        <f>RIGHT(D25:D126,4)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0"/>
    </row>
    <row r="26" spans="1:12" ht="16.5" customHeight="1" x14ac:dyDescent="0.25">
      <c r="A26" s="79" t="str">
        <f>RIGHT(D26:D128,4)</f>
        <v>5247</v>
      </c>
      <c r="B26" s="27" t="s">
        <v>39</v>
      </c>
      <c r="C26" s="31" t="s">
        <v>23</v>
      </c>
      <c r="D26" s="28">
        <v>1001010855247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30</v>
      </c>
      <c r="J26" s="40"/>
    </row>
    <row r="27" spans="1:12" ht="16.5" customHeight="1" x14ac:dyDescent="0.25">
      <c r="A27" s="79" t="str">
        <f>RIGHT(D27:D129,4)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0"/>
    </row>
    <row r="28" spans="1:12" ht="16.5" customHeight="1" x14ac:dyDescent="0.25">
      <c r="A28" s="79" t="str">
        <f>RIGHT(D28:D131,4)</f>
        <v>4813</v>
      </c>
      <c r="B28" s="27" t="s">
        <v>41</v>
      </c>
      <c r="C28" s="31" t="s">
        <v>23</v>
      </c>
      <c r="D28" s="28">
        <v>1001012564813</v>
      </c>
      <c r="E28" s="24">
        <v>140</v>
      </c>
      <c r="F28" s="23">
        <v>1.366666666666666</v>
      </c>
      <c r="G28" s="23">
        <f>E28*1</f>
        <v>140</v>
      </c>
      <c r="H28" s="14">
        <v>4.0999999999999996</v>
      </c>
      <c r="I28" s="14">
        <v>60</v>
      </c>
      <c r="J28" s="40"/>
    </row>
    <row r="29" spans="1:12" ht="16.5" customHeight="1" x14ac:dyDescent="0.25">
      <c r="A29" s="79" t="str">
        <f>RIGHT(D29:D132,4)</f>
        <v>6348</v>
      </c>
      <c r="B29" s="27" t="s">
        <v>42</v>
      </c>
      <c r="C29" s="34" t="s">
        <v>25</v>
      </c>
      <c r="D29" s="28">
        <v>1001012566348</v>
      </c>
      <c r="E29" s="24">
        <v>0</v>
      </c>
      <c r="F29" s="23">
        <v>0.4</v>
      </c>
      <c r="G29" s="23">
        <f>E29*0.4</f>
        <v>0</v>
      </c>
      <c r="H29" s="14">
        <v>3.2</v>
      </c>
      <c r="I29" s="14">
        <v>60</v>
      </c>
      <c r="J29" s="40"/>
    </row>
    <row r="30" spans="1:12" ht="16.5" customHeight="1" x14ac:dyDescent="0.25">
      <c r="A30" s="79" t="str">
        <f>RIGHT(D30:D134,4)</f>
        <v>5851</v>
      </c>
      <c r="B30" s="27" t="s">
        <v>43</v>
      </c>
      <c r="C30" s="31" t="s">
        <v>23</v>
      </c>
      <c r="D30" s="28">
        <v>1001012505851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2" ht="16.5" customHeight="1" thickBot="1" x14ac:dyDescent="0.3">
      <c r="A31" s="79" t="str">
        <f>RIGHT(D31:D135,4)</f>
        <v>6353</v>
      </c>
      <c r="B31" s="27" t="s">
        <v>44</v>
      </c>
      <c r="C31" s="34" t="s">
        <v>25</v>
      </c>
      <c r="D31" s="28">
        <v>1001012506353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2" ht="16.5" customHeight="1" thickTop="1" thickBot="1" x14ac:dyDescent="0.3">
      <c r="A32" s="79" t="str">
        <f>RIGHT(D32:D136,4)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 x14ac:dyDescent="0.25">
      <c r="A33" s="79" t="str">
        <f>RIGHT(D33:D138,4)</f>
        <v>6601</v>
      </c>
      <c r="B33" s="27" t="s">
        <v>46</v>
      </c>
      <c r="C33" s="31" t="s">
        <v>23</v>
      </c>
      <c r="D33" s="28">
        <v>1001022296601</v>
      </c>
      <c r="E33" s="24">
        <v>0</v>
      </c>
      <c r="F33" s="23"/>
      <c r="G33" s="23">
        <f>E33*1</f>
        <v>0</v>
      </c>
      <c r="H33" s="14"/>
      <c r="I33" s="14"/>
      <c r="J33" s="40"/>
      <c r="K33" s="85"/>
      <c r="L33" s="85"/>
    </row>
    <row r="34" spans="1:12" s="15" customFormat="1" ht="16.5" customHeight="1" x14ac:dyDescent="0.25">
      <c r="A34" s="79" t="str">
        <f>RIGHT(D34:D138,4)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RIGHT(D35:D139,4)</f>
        <v>6438</v>
      </c>
      <c r="B35" s="27" t="s">
        <v>48</v>
      </c>
      <c r="C35" s="34" t="s">
        <v>25</v>
      </c>
      <c r="D35" s="28">
        <v>1001024636438</v>
      </c>
      <c r="E35" s="24">
        <v>0</v>
      </c>
      <c r="F35" s="23"/>
      <c r="G35" s="23">
        <f>E35*0.3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RIGHT(D36:D141,4)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5"/>
      <c r="L36" s="85"/>
    </row>
    <row r="37" spans="1:12" ht="16.5" customHeight="1" x14ac:dyDescent="0.25">
      <c r="A37" s="79" t="str">
        <f>RIGHT(D37:D146,4)</f>
        <v>6123</v>
      </c>
      <c r="B37" s="27" t="s">
        <v>50</v>
      </c>
      <c r="C37" s="32" t="s">
        <v>23</v>
      </c>
      <c r="D37" s="28">
        <v>1001024976123</v>
      </c>
      <c r="E37" s="24">
        <v>0</v>
      </c>
      <c r="F37" s="23"/>
      <c r="G37" s="23">
        <f>E37*1</f>
        <v>0</v>
      </c>
      <c r="H37" s="14"/>
      <c r="I37" s="14"/>
      <c r="J37" s="40"/>
    </row>
    <row r="38" spans="1:12" ht="16.5" customHeight="1" x14ac:dyDescent="0.25">
      <c r="A38" s="79" t="str">
        <f>RIGHT(D38:D149,4)</f>
        <v>6042</v>
      </c>
      <c r="B38" s="27" t="s">
        <v>51</v>
      </c>
      <c r="C38" s="34" t="s">
        <v>25</v>
      </c>
      <c r="D38" s="28">
        <v>1001024906042</v>
      </c>
      <c r="E38" s="24">
        <v>0</v>
      </c>
      <c r="F38" s="23">
        <v>0.4</v>
      </c>
      <c r="G38" s="23">
        <f>E38*0.4</f>
        <v>0</v>
      </c>
      <c r="H38" s="14">
        <v>3.2</v>
      </c>
      <c r="I38" s="14">
        <v>45</v>
      </c>
      <c r="J38" s="40"/>
    </row>
    <row r="39" spans="1:12" ht="16.5" customHeight="1" x14ac:dyDescent="0.25">
      <c r="A39" s="79" t="str">
        <f>RIGHT(D39:D150,4)</f>
        <v>6062</v>
      </c>
      <c r="B39" s="27" t="s">
        <v>52</v>
      </c>
      <c r="C39" s="32" t="s">
        <v>23</v>
      </c>
      <c r="D39" s="28">
        <v>1001024906062</v>
      </c>
      <c r="E39" s="24">
        <v>0</v>
      </c>
      <c r="F39" s="23">
        <v>2.125</v>
      </c>
      <c r="G39" s="23">
        <f>E39*1</f>
        <v>0</v>
      </c>
      <c r="H39" s="14">
        <v>4.25</v>
      </c>
      <c r="I39" s="14">
        <v>45</v>
      </c>
      <c r="J39" s="40"/>
    </row>
    <row r="40" spans="1:12" s="15" customFormat="1" ht="16.5" customHeight="1" x14ac:dyDescent="0.25">
      <c r="A40" s="79" t="str">
        <f t="shared" ref="A40:A45" si="1">RIGHT(D40:D153,4)</f>
        <v>5818</v>
      </c>
      <c r="B40" s="71" t="s">
        <v>53</v>
      </c>
      <c r="C40" s="31" t="s">
        <v>23</v>
      </c>
      <c r="D40" s="28">
        <v>1001022725818</v>
      </c>
      <c r="E40" s="24">
        <v>0</v>
      </c>
      <c r="F40" s="23">
        <v>1.0666666666666671</v>
      </c>
      <c r="G40" s="23">
        <f>E40*1</f>
        <v>0</v>
      </c>
      <c r="H40" s="14">
        <v>3.2</v>
      </c>
      <c r="I40" s="14">
        <v>45</v>
      </c>
      <c r="J40" s="40"/>
      <c r="K40" s="85"/>
      <c r="L40" s="85"/>
    </row>
    <row r="41" spans="1:12" ht="16.5" customHeight="1" x14ac:dyDescent="0.25">
      <c r="A41" s="79" t="str">
        <f t="shared" si="1"/>
        <v>6641</v>
      </c>
      <c r="B41" s="46" t="s">
        <v>54</v>
      </c>
      <c r="C41" s="34" t="s">
        <v>25</v>
      </c>
      <c r="D41" s="28">
        <v>6641</v>
      </c>
      <c r="E41" s="24">
        <v>0</v>
      </c>
      <c r="F41" s="23">
        <v>0.45</v>
      </c>
      <c r="G41" s="23">
        <f>E41*0.41</f>
        <v>0</v>
      </c>
      <c r="H41" s="14">
        <v>4.5</v>
      </c>
      <c r="I41" s="14">
        <v>45</v>
      </c>
      <c r="J41" s="40"/>
    </row>
    <row r="42" spans="1:12" ht="16.5" customHeight="1" x14ac:dyDescent="0.25">
      <c r="A42" s="79" t="str">
        <f t="shared" si="1"/>
        <v>5820</v>
      </c>
      <c r="B42" s="46" t="s">
        <v>55</v>
      </c>
      <c r="C42" s="31" t="s">
        <v>23</v>
      </c>
      <c r="D42" s="28">
        <v>1001022465820</v>
      </c>
      <c r="E42" s="24">
        <v>0</v>
      </c>
      <c r="F42" s="23"/>
      <c r="G42" s="23">
        <f>E42*1</f>
        <v>0</v>
      </c>
      <c r="H42" s="14"/>
      <c r="I42" s="14">
        <v>45</v>
      </c>
      <c r="J42" s="40"/>
    </row>
    <row r="43" spans="1:12" ht="16.5" customHeight="1" x14ac:dyDescent="0.25">
      <c r="A43" s="79" t="str">
        <f t="shared" si="1"/>
        <v>6590</v>
      </c>
      <c r="B43" s="46" t="s">
        <v>56</v>
      </c>
      <c r="C43" s="34" t="s">
        <v>25</v>
      </c>
      <c r="D43" s="28">
        <v>1001020846590</v>
      </c>
      <c r="E43" s="24">
        <v>0</v>
      </c>
      <c r="F43" s="23"/>
      <c r="G43" s="23">
        <f>E43*0.41</f>
        <v>0</v>
      </c>
      <c r="H43" s="14"/>
      <c r="I43" s="14"/>
      <c r="J43" s="40"/>
    </row>
    <row r="44" spans="1:12" ht="16.5" customHeight="1" x14ac:dyDescent="0.25">
      <c r="A44" s="79" t="str">
        <f t="shared" si="1"/>
        <v>6563</v>
      </c>
      <c r="B44" s="46" t="s">
        <v>57</v>
      </c>
      <c r="C44" s="31" t="s">
        <v>23</v>
      </c>
      <c r="D44" s="28">
        <v>1001020846563</v>
      </c>
      <c r="E44" s="24">
        <v>0</v>
      </c>
      <c r="F44" s="23"/>
      <c r="G44" s="23">
        <f>E44*1</f>
        <v>0</v>
      </c>
      <c r="H44" s="14"/>
      <c r="I44" s="14"/>
      <c r="J44" s="40"/>
    </row>
    <row r="45" spans="1:12" ht="16.5" customHeight="1" x14ac:dyDescent="0.25">
      <c r="A45" s="79" t="str">
        <f t="shared" si="1"/>
        <v>6646</v>
      </c>
      <c r="B45" s="46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0"/>
    </row>
    <row r="46" spans="1:12" ht="16.5" customHeight="1" x14ac:dyDescent="0.25">
      <c r="A46" s="79" t="str">
        <f t="shared" ref="A46:A52" si="2">RIGHT(D46:D156,4)</f>
        <v>6644</v>
      </c>
      <c r="B46" s="46" t="s">
        <v>59</v>
      </c>
      <c r="C46" s="34" t="s">
        <v>25</v>
      </c>
      <c r="D46" s="28">
        <v>6644</v>
      </c>
      <c r="E46" s="24">
        <v>0</v>
      </c>
      <c r="F46" s="23">
        <v>0.45</v>
      </c>
      <c r="G46" s="23">
        <f>E46*0.41</f>
        <v>0</v>
      </c>
      <c r="H46" s="14">
        <v>4.5</v>
      </c>
      <c r="I46" s="14">
        <v>45</v>
      </c>
      <c r="J46" s="40"/>
    </row>
    <row r="47" spans="1:12" ht="16.5" customHeight="1" x14ac:dyDescent="0.25">
      <c r="A47" s="79" t="str">
        <f t="shared" si="2"/>
        <v>3678</v>
      </c>
      <c r="B47" s="46" t="s">
        <v>60</v>
      </c>
      <c r="C47" s="31" t="s">
        <v>23</v>
      </c>
      <c r="D47" s="28">
        <v>1001022373678</v>
      </c>
      <c r="E47" s="24">
        <v>700</v>
      </c>
      <c r="F47" s="23">
        <v>2.125</v>
      </c>
      <c r="G47" s="23">
        <f>E47*1</f>
        <v>700</v>
      </c>
      <c r="H47" s="14">
        <v>4.25</v>
      </c>
      <c r="I47" s="14">
        <v>45</v>
      </c>
      <c r="J47" s="40"/>
    </row>
    <row r="48" spans="1:12" s="15" customFormat="1" ht="16.5" customHeight="1" x14ac:dyDescent="0.25">
      <c r="A48" s="79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650</v>
      </c>
      <c r="F48" s="23">
        <v>1.033333333333333</v>
      </c>
      <c r="G48" s="23">
        <f>E48*1</f>
        <v>650</v>
      </c>
      <c r="H48" s="14">
        <v>6.2000000000000011</v>
      </c>
      <c r="I48" s="14">
        <v>45</v>
      </c>
      <c r="J48" s="40"/>
      <c r="K48" s="85"/>
      <c r="L48" s="85"/>
    </row>
    <row r="49" spans="1:12" s="15" customFormat="1" ht="16.5" customHeight="1" x14ac:dyDescent="0.25">
      <c r="A49" s="79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0</v>
      </c>
      <c r="F49" s="23"/>
      <c r="G49" s="23">
        <f>E49*1</f>
        <v>0</v>
      </c>
      <c r="H49" s="14"/>
      <c r="I49" s="14"/>
      <c r="J49" s="40"/>
      <c r="K49" s="85"/>
      <c r="L49" s="85"/>
    </row>
    <row r="50" spans="1:12" s="15" customFormat="1" ht="16.5" customHeight="1" x14ac:dyDescent="0.25">
      <c r="A50" s="79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0</v>
      </c>
      <c r="F50" s="23"/>
      <c r="G50" s="23">
        <f>E50*0.41</f>
        <v>0</v>
      </c>
      <c r="H50" s="14"/>
      <c r="I50" s="14"/>
      <c r="J50" s="40"/>
      <c r="K50" s="85"/>
      <c r="L50" s="85"/>
    </row>
    <row r="51" spans="1:12" s="15" customFormat="1" ht="16.5" customHeight="1" x14ac:dyDescent="0.25">
      <c r="A51" s="79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0</v>
      </c>
      <c r="F51" s="23"/>
      <c r="G51" s="23">
        <f>E51*0.4</f>
        <v>0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0</v>
      </c>
      <c r="F52" s="23"/>
      <c r="G52" s="23">
        <f>E52*0.38</f>
        <v>0</v>
      </c>
      <c r="H52" s="14"/>
      <c r="I52" s="14"/>
      <c r="J52" s="40"/>
      <c r="K52" s="85"/>
      <c r="L52" s="85"/>
    </row>
    <row r="53" spans="1:12" ht="16.5" customHeight="1" thickBot="1" x14ac:dyDescent="0.3">
      <c r="A53" s="79" t="str">
        <f>RIGHT(D53:D159,4)</f>
        <v>6297</v>
      </c>
      <c r="B53" s="47" t="s">
        <v>66</v>
      </c>
      <c r="C53" s="36" t="s">
        <v>25</v>
      </c>
      <c r="D53" s="28">
        <v>1001022556297</v>
      </c>
      <c r="E53" s="24">
        <v>0</v>
      </c>
      <c r="F53" s="23"/>
      <c r="G53" s="23">
        <f>E53*0.27</f>
        <v>0</v>
      </c>
      <c r="H53" s="14">
        <v>3.24</v>
      </c>
      <c r="I53" s="14">
        <v>45</v>
      </c>
      <c r="J53" s="40"/>
    </row>
    <row r="54" spans="1:12" ht="16.5" customHeight="1" thickTop="1" thickBot="1" x14ac:dyDescent="0.3">
      <c r="A54" s="79" t="str">
        <f>RIGHT(D54:D160,4)</f>
        <v/>
      </c>
      <c r="B54" s="75" t="s">
        <v>67</v>
      </c>
      <c r="C54" s="75"/>
      <c r="D54" s="75"/>
      <c r="E54" s="75"/>
      <c r="F54" s="74"/>
      <c r="G54" s="75"/>
      <c r="H54" s="75"/>
      <c r="I54" s="75"/>
      <c r="J54" s="76"/>
    </row>
    <row r="55" spans="1:12" ht="16.5" customHeight="1" thickTop="1" x14ac:dyDescent="0.25">
      <c r="A55" s="79" t="str">
        <f>RIGHT(D55:D161,4)</f>
        <v>6606</v>
      </c>
      <c r="B55" s="47" t="s">
        <v>68</v>
      </c>
      <c r="C55" s="31" t="s">
        <v>23</v>
      </c>
      <c r="D55" s="28">
        <v>1001034066606</v>
      </c>
      <c r="E55" s="24">
        <v>0</v>
      </c>
      <c r="F55" s="23">
        <v>1.013333333333333</v>
      </c>
      <c r="G55" s="23">
        <f>E55*1</f>
        <v>0</v>
      </c>
      <c r="H55" s="14">
        <v>3.04</v>
      </c>
      <c r="I55" s="14">
        <v>30</v>
      </c>
      <c r="J55" s="40"/>
    </row>
    <row r="56" spans="1:12" ht="16.5" customHeight="1" x14ac:dyDescent="0.25">
      <c r="A56" s="79" t="str">
        <f>RIGHT(D56:D162,4)</f>
        <v>6648</v>
      </c>
      <c r="B56" s="47" t="s">
        <v>69</v>
      </c>
      <c r="C56" s="31" t="s">
        <v>23</v>
      </c>
      <c r="D56" s="28">
        <v>1001031896648</v>
      </c>
      <c r="E56" s="24">
        <v>0</v>
      </c>
      <c r="F56" s="23"/>
      <c r="G56" s="23">
        <f>E56*1</f>
        <v>0</v>
      </c>
      <c r="H56" s="14"/>
      <c r="I56" s="14"/>
      <c r="J56" s="40"/>
    </row>
    <row r="57" spans="1:12" ht="16.5" customHeight="1" x14ac:dyDescent="0.25">
      <c r="A57" s="79" t="str">
        <f>RIGHT(D57:D163,4)</f>
        <v>6650</v>
      </c>
      <c r="B57" s="47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0"/>
    </row>
    <row r="58" spans="1:12" ht="16.5" customHeight="1" thickBot="1" x14ac:dyDescent="0.3">
      <c r="A58" s="79" t="str">
        <f>RIGHT(D58:D166,4)</f>
        <v>6527</v>
      </c>
      <c r="B58" s="47" t="s">
        <v>71</v>
      </c>
      <c r="C58" s="31" t="s">
        <v>23</v>
      </c>
      <c r="D58" s="28">
        <v>1001031076527</v>
      </c>
      <c r="E58" s="24">
        <v>0</v>
      </c>
      <c r="F58" s="23">
        <v>1.0166666666666671</v>
      </c>
      <c r="G58" s="23">
        <f>E58*1</f>
        <v>0</v>
      </c>
      <c r="H58" s="14">
        <v>3.05</v>
      </c>
      <c r="I58" s="14">
        <v>30</v>
      </c>
      <c r="J58" s="40"/>
    </row>
    <row r="59" spans="1:12" ht="16.5" customHeight="1" thickTop="1" thickBot="1" x14ac:dyDescent="0.3">
      <c r="A59" s="79" t="str">
        <f>RIGHT(D59:D167,4)</f>
        <v/>
      </c>
      <c r="B59" s="75" t="s">
        <v>72</v>
      </c>
      <c r="C59" s="75"/>
      <c r="D59" s="75"/>
      <c r="E59" s="75"/>
      <c r="F59" s="74"/>
      <c r="G59" s="75"/>
      <c r="H59" s="75"/>
      <c r="I59" s="75"/>
      <c r="J59" s="76"/>
    </row>
    <row r="60" spans="1:12" ht="16.5" customHeight="1" thickTop="1" x14ac:dyDescent="0.25">
      <c r="A60" s="79" t="str">
        <f>RIGHT(D60:D168,4)</f>
        <v>6397</v>
      </c>
      <c r="B60" s="27" t="s">
        <v>73</v>
      </c>
      <c r="C60" s="34" t="s">
        <v>25</v>
      </c>
      <c r="D60" s="28">
        <v>1001302276397</v>
      </c>
      <c r="E60" s="24">
        <v>0</v>
      </c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40"/>
    </row>
    <row r="61" spans="1:12" ht="16.5" customHeight="1" x14ac:dyDescent="0.25">
      <c r="A61" s="79" t="str">
        <f>RIGHT(D61:D169,4)</f>
        <v>6658</v>
      </c>
      <c r="B61" s="27" t="s">
        <v>74</v>
      </c>
      <c r="C61" s="34" t="s">
        <v>25</v>
      </c>
      <c r="D61" s="28">
        <v>1001305256658</v>
      </c>
      <c r="E61" s="24">
        <v>0</v>
      </c>
      <c r="F61" s="23"/>
      <c r="G61" s="23">
        <f>E61*0.33</f>
        <v>0</v>
      </c>
      <c r="H61" s="14"/>
      <c r="I61" s="14"/>
      <c r="J61" s="40"/>
    </row>
    <row r="62" spans="1:12" ht="16.5" customHeight="1" x14ac:dyDescent="0.25">
      <c r="A62" s="79" t="str">
        <f>RIGHT(D62:D169,4)</f>
        <v>6669</v>
      </c>
      <c r="B62" s="27" t="s">
        <v>75</v>
      </c>
      <c r="C62" s="34" t="s">
        <v>25</v>
      </c>
      <c r="D62" s="28">
        <v>6669</v>
      </c>
      <c r="E62" s="24">
        <v>0</v>
      </c>
      <c r="F62" s="23">
        <v>0.28000000000000003</v>
      </c>
      <c r="G62" s="23">
        <f>E62*0.28</f>
        <v>0</v>
      </c>
      <c r="H62" s="14">
        <v>2.2400000000000002</v>
      </c>
      <c r="I62" s="14">
        <v>45</v>
      </c>
      <c r="J62" s="40"/>
    </row>
    <row r="63" spans="1:12" ht="16.5" customHeight="1" thickBot="1" x14ac:dyDescent="0.3">
      <c r="A63" s="79" t="str">
        <f>RIGHT(D63:D170,4)</f>
        <v>4342</v>
      </c>
      <c r="B63" s="27" t="s">
        <v>76</v>
      </c>
      <c r="C63" s="31" t="s">
        <v>23</v>
      </c>
      <c r="D63" s="28">
        <v>1001043094342</v>
      </c>
      <c r="E63" s="24">
        <v>0</v>
      </c>
      <c r="F63" s="23">
        <v>0.61875000000000002</v>
      </c>
      <c r="G63" s="23">
        <f>E63*1</f>
        <v>0</v>
      </c>
      <c r="H63" s="14">
        <v>4.95</v>
      </c>
      <c r="I63" s="14">
        <v>45</v>
      </c>
      <c r="J63" s="40"/>
    </row>
    <row r="64" spans="1:12" ht="16.5" customHeight="1" thickTop="1" thickBot="1" x14ac:dyDescent="0.3">
      <c r="A64" s="7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79" t="str">
        <f>RIGHT(D65:D173,4)</f>
        <v>6683</v>
      </c>
      <c r="B65" s="27" t="s">
        <v>78</v>
      </c>
      <c r="C65" s="34" t="s">
        <v>25</v>
      </c>
      <c r="D65" s="28">
        <v>6683</v>
      </c>
      <c r="E65" s="24">
        <v>0</v>
      </c>
      <c r="F65" s="23">
        <v>0.35</v>
      </c>
      <c r="G65" s="23">
        <f>E65*0.35</f>
        <v>0</v>
      </c>
      <c r="H65" s="14">
        <v>2.8</v>
      </c>
      <c r="I65" s="14">
        <v>45</v>
      </c>
      <c r="J65" s="40"/>
    </row>
    <row r="66" spans="1:10" ht="16.5" customHeight="1" x14ac:dyDescent="0.25">
      <c r="A66" s="79" t="str">
        <f>RIGHT(D66:D174,4)</f>
        <v>6636</v>
      </c>
      <c r="B66" s="27" t="s">
        <v>79</v>
      </c>
      <c r="C66" s="34" t="s">
        <v>25</v>
      </c>
      <c r="D66" s="28">
        <v>1001303636636</v>
      </c>
      <c r="E66" s="24">
        <v>0</v>
      </c>
      <c r="F66" s="23"/>
      <c r="G66" s="23">
        <f>E66*0.35</f>
        <v>0</v>
      </c>
      <c r="H66" s="14"/>
      <c r="I66" s="14"/>
      <c r="J66" s="40"/>
    </row>
    <row r="67" spans="1:10" ht="16.5" customHeight="1" x14ac:dyDescent="0.25">
      <c r="A67" s="79" t="str">
        <f>RIGHT(D67:D177,4)</f>
        <v>6684</v>
      </c>
      <c r="B67" s="27" t="s">
        <v>80</v>
      </c>
      <c r="C67" s="34" t="s">
        <v>25</v>
      </c>
      <c r="D67" s="28">
        <v>6684</v>
      </c>
      <c r="E67" s="24">
        <v>0</v>
      </c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40"/>
    </row>
    <row r="68" spans="1:10" ht="16.5" customHeight="1" x14ac:dyDescent="0.25">
      <c r="A68" s="79" t="str">
        <f>RIGHT(D68:D178,4)</f>
        <v>6562</v>
      </c>
      <c r="B68" s="27" t="s">
        <v>81</v>
      </c>
      <c r="C68" s="34" t="s">
        <v>25</v>
      </c>
      <c r="D68" s="28">
        <v>1001304506562</v>
      </c>
      <c r="E68" s="24">
        <v>0</v>
      </c>
      <c r="F68" s="23"/>
      <c r="G68" s="23">
        <f>E68*0.28</f>
        <v>0</v>
      </c>
      <c r="H68" s="14"/>
      <c r="I68" s="14"/>
      <c r="J68" s="40"/>
    </row>
    <row r="69" spans="1:10" ht="16.5" customHeight="1" x14ac:dyDescent="0.25">
      <c r="A69" s="79" t="str">
        <f>RIGHT(D69:D179,4)</f>
        <v>6535</v>
      </c>
      <c r="B69" s="27" t="s">
        <v>82</v>
      </c>
      <c r="C69" s="34" t="s">
        <v>25</v>
      </c>
      <c r="D69" s="28">
        <v>6535</v>
      </c>
      <c r="E69" s="24">
        <v>0</v>
      </c>
      <c r="F69" s="23"/>
      <c r="G69" s="23">
        <f>E69*0.35</f>
        <v>0</v>
      </c>
      <c r="H69" s="14"/>
      <c r="I69" s="14"/>
      <c r="J69" s="40"/>
    </row>
    <row r="70" spans="1:10" ht="16.5" customHeight="1" x14ac:dyDescent="0.25">
      <c r="A70" s="79" t="str">
        <f>RIGHT(D70:D180,4)</f>
        <v>6564</v>
      </c>
      <c r="B70" s="27" t="s">
        <v>83</v>
      </c>
      <c r="C70" s="34" t="s">
        <v>25</v>
      </c>
      <c r="D70" s="28">
        <v>1001305196564</v>
      </c>
      <c r="E70" s="24">
        <v>0</v>
      </c>
      <c r="F70" s="23"/>
      <c r="G70" s="23">
        <f>E70*0.31</f>
        <v>0</v>
      </c>
      <c r="H70" s="14"/>
      <c r="I70" s="14"/>
      <c r="J70" s="40"/>
    </row>
    <row r="71" spans="1:10" ht="16.5" customHeight="1" x14ac:dyDescent="0.25">
      <c r="A71" s="79" t="str">
        <f>RIGHT(D71:D178,4)</f>
        <v>6689</v>
      </c>
      <c r="B71" s="65" t="s">
        <v>84</v>
      </c>
      <c r="C71" s="34" t="s">
        <v>25</v>
      </c>
      <c r="D71" s="28">
        <v>6689</v>
      </c>
      <c r="E71" s="24">
        <v>0</v>
      </c>
      <c r="F71" s="23">
        <v>0.35</v>
      </c>
      <c r="G71" s="23">
        <f>E71*0.35</f>
        <v>0</v>
      </c>
      <c r="H71" s="14">
        <v>2.8</v>
      </c>
      <c r="I71" s="14">
        <v>45</v>
      </c>
      <c r="J71" s="40"/>
    </row>
    <row r="72" spans="1:10" ht="16.5" customHeight="1" x14ac:dyDescent="0.25">
      <c r="A72" s="79" t="str">
        <f>RIGHT(D72:D179,4)</f>
        <v>5341</v>
      </c>
      <c r="B72" s="65" t="s">
        <v>85</v>
      </c>
      <c r="C72" s="31" t="s">
        <v>23</v>
      </c>
      <c r="D72" s="28">
        <v>1001053985341</v>
      </c>
      <c r="E72" s="24">
        <v>0</v>
      </c>
      <c r="F72" s="23">
        <v>0.71250000000000002</v>
      </c>
      <c r="G72" s="23">
        <f>E72*1</f>
        <v>0</v>
      </c>
      <c r="H72" s="14">
        <v>5.7</v>
      </c>
      <c r="I72" s="14">
        <v>45</v>
      </c>
      <c r="J72" s="40"/>
    </row>
    <row r="73" spans="1:10" ht="16.5" customHeight="1" x14ac:dyDescent="0.25">
      <c r="A73" s="79" t="str">
        <f>RIGHT(D73:D180,4)</f>
        <v>6692</v>
      </c>
      <c r="B73" s="65" t="s">
        <v>86</v>
      </c>
      <c r="C73" s="34" t="s">
        <v>25</v>
      </c>
      <c r="D73" s="28">
        <v>6692</v>
      </c>
      <c r="E73" s="24">
        <v>0</v>
      </c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0" ht="16.5" customHeight="1" x14ac:dyDescent="0.25">
      <c r="A74" s="79" t="str">
        <f>RIGHT(D74:D181,4)</f>
        <v>6566</v>
      </c>
      <c r="B74" s="65" t="s">
        <v>87</v>
      </c>
      <c r="C74" s="34" t="s">
        <v>25</v>
      </c>
      <c r="D74" s="28">
        <v>1001305306566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RIGHT(D75:D181,4)</f>
        <v>5544</v>
      </c>
      <c r="B75" s="27" t="s">
        <v>88</v>
      </c>
      <c r="C75" s="31" t="s">
        <v>23</v>
      </c>
      <c r="D75" s="28">
        <v>1001051875544</v>
      </c>
      <c r="E75" s="24">
        <v>0</v>
      </c>
      <c r="F75" s="23">
        <v>0.85</v>
      </c>
      <c r="G75" s="23">
        <f>E75*1</f>
        <v>0</v>
      </c>
      <c r="H75" s="14">
        <v>5.0999999999999996</v>
      </c>
      <c r="I75" s="14">
        <v>45</v>
      </c>
      <c r="J75" s="40"/>
    </row>
    <row r="76" spans="1:10" ht="16.5" customHeight="1" x14ac:dyDescent="0.25">
      <c r="A76" s="79" t="str">
        <f>RIGHT(D76:D183,4)</f>
        <v>6534</v>
      </c>
      <c r="B76" s="27" t="s">
        <v>89</v>
      </c>
      <c r="C76" s="34" t="s">
        <v>25</v>
      </c>
      <c r="D76" s="28">
        <v>1001301876534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5.75" customHeight="1" thickBot="1" x14ac:dyDescent="0.3">
      <c r="A77" s="79" t="str">
        <f>RIGHT(D77:D183,4)</f>
        <v>6697</v>
      </c>
      <c r="B77" s="27" t="s">
        <v>90</v>
      </c>
      <c r="C77" s="37" t="s">
        <v>25</v>
      </c>
      <c r="D77" s="28">
        <v>6697</v>
      </c>
      <c r="E77" s="24">
        <v>0</v>
      </c>
      <c r="F77" s="23">
        <v>0.35</v>
      </c>
      <c r="G77" s="23">
        <f>E77*0.35</f>
        <v>0</v>
      </c>
      <c r="H77" s="14">
        <v>2.8</v>
      </c>
      <c r="I77" s="14">
        <v>45</v>
      </c>
      <c r="J77" s="40"/>
    </row>
    <row r="78" spans="1:10" ht="16.5" customHeight="1" thickTop="1" thickBot="1" x14ac:dyDescent="0.3">
      <c r="A78" s="79" t="str">
        <f>RIGHT(D78:D184,4)</f>
        <v/>
      </c>
      <c r="B78" s="75" t="s">
        <v>91</v>
      </c>
      <c r="C78" s="75"/>
      <c r="D78" s="75"/>
      <c r="E78" s="75"/>
      <c r="F78" s="74"/>
      <c r="G78" s="75"/>
      <c r="H78" s="75"/>
      <c r="I78" s="75"/>
      <c r="J78" s="76"/>
    </row>
    <row r="79" spans="1:10" ht="16.5" customHeight="1" thickTop="1" x14ac:dyDescent="0.25">
      <c r="A79" s="79" t="str">
        <f>RIGHT(D79:D185,4)</f>
        <v>5706</v>
      </c>
      <c r="B79" s="27" t="s">
        <v>92</v>
      </c>
      <c r="C79" s="34" t="s">
        <v>25</v>
      </c>
      <c r="D79" s="28">
        <v>1001061975706</v>
      </c>
      <c r="E79" s="24">
        <v>0</v>
      </c>
      <c r="F79" s="23">
        <v>0.25</v>
      </c>
      <c r="G79" s="23">
        <f>E79*0.25</f>
        <v>0</v>
      </c>
      <c r="H79" s="14">
        <v>2</v>
      </c>
      <c r="I79" s="14">
        <v>120</v>
      </c>
      <c r="J79" s="40"/>
    </row>
    <row r="80" spans="1:10" ht="16.5" customHeight="1" x14ac:dyDescent="0.25">
      <c r="A80" s="79" t="str">
        <f>RIGHT(D80:D186,4)</f>
        <v>6454</v>
      </c>
      <c r="B80" s="27" t="s">
        <v>93</v>
      </c>
      <c r="C80" s="34" t="s">
        <v>25</v>
      </c>
      <c r="D80" s="28">
        <v>1001201976454</v>
      </c>
      <c r="E80" s="24">
        <v>0</v>
      </c>
      <c r="F80" s="23">
        <v>0.1</v>
      </c>
      <c r="G80" s="23">
        <f>E80*0.1</f>
        <v>0</v>
      </c>
      <c r="H80" s="14">
        <v>0.8</v>
      </c>
      <c r="I80" s="14">
        <v>60</v>
      </c>
      <c r="J80" s="40"/>
    </row>
    <row r="81" spans="1:10" ht="16.5" customHeight="1" x14ac:dyDescent="0.25">
      <c r="A81" s="79" t="str">
        <f>RIGHT(D81:D188,4)</f>
        <v>5931</v>
      </c>
      <c r="B81" s="27" t="s">
        <v>94</v>
      </c>
      <c r="C81" s="34" t="s">
        <v>25</v>
      </c>
      <c r="D81" s="28">
        <v>1001060755931</v>
      </c>
      <c r="E81" s="24">
        <v>0</v>
      </c>
      <c r="F81" s="23">
        <v>0.22</v>
      </c>
      <c r="G81" s="23">
        <f>E81*0.22</f>
        <v>0</v>
      </c>
      <c r="H81" s="14">
        <v>1.76</v>
      </c>
      <c r="I81" s="14">
        <v>120</v>
      </c>
      <c r="J81" s="40"/>
    </row>
    <row r="82" spans="1:10" ht="16.5" customHeight="1" x14ac:dyDescent="0.25">
      <c r="A82" s="79" t="str">
        <f>RIGHT(D82:D190,4)</f>
        <v>5708</v>
      </c>
      <c r="B82" s="27" t="s">
        <v>95</v>
      </c>
      <c r="C82" s="31" t="s">
        <v>23</v>
      </c>
      <c r="D82" s="28">
        <v>1001063145708</v>
      </c>
      <c r="E82" s="24">
        <v>0</v>
      </c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40"/>
    </row>
    <row r="83" spans="1:10" ht="16.5" customHeight="1" x14ac:dyDescent="0.25">
      <c r="A83" s="79" t="str">
        <f>RIGHT(D83:D195,4)</f>
        <v>4993</v>
      </c>
      <c r="B83" s="27" t="s">
        <v>96</v>
      </c>
      <c r="C83" s="34" t="s">
        <v>25</v>
      </c>
      <c r="D83" s="28">
        <v>1001060764993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RIGHT(D84:D196,4)</f>
        <v>5682</v>
      </c>
      <c r="B84" s="27" t="s">
        <v>97</v>
      </c>
      <c r="C84" s="34" t="s">
        <v>25</v>
      </c>
      <c r="D84" s="28">
        <v>1001193115682</v>
      </c>
      <c r="E84" s="24">
        <v>0</v>
      </c>
      <c r="F84" s="23">
        <v>0.12</v>
      </c>
      <c r="G84" s="23">
        <f>E84*0.12</f>
        <v>0</v>
      </c>
      <c r="H84" s="14">
        <v>0.96</v>
      </c>
      <c r="I84" s="14">
        <v>60</v>
      </c>
      <c r="J84" s="40"/>
    </row>
    <row r="85" spans="1:10" ht="16.5" customHeight="1" x14ac:dyDescent="0.25">
      <c r="A85" s="79" t="str">
        <f t="shared" ref="A85:A90" si="3">RIGHT(D85:D199,4)</f>
        <v>4117</v>
      </c>
      <c r="B85" s="27" t="s">
        <v>98</v>
      </c>
      <c r="C85" s="31" t="s">
        <v>23</v>
      </c>
      <c r="D85" s="28">
        <v>1001062504117</v>
      </c>
      <c r="E85" s="24">
        <v>0</v>
      </c>
      <c r="F85" s="23">
        <v>0.48749999999999999</v>
      </c>
      <c r="G85" s="23">
        <f>E85*1</f>
        <v>0</v>
      </c>
      <c r="H85" s="14">
        <v>3.9</v>
      </c>
      <c r="I85" s="14">
        <v>120</v>
      </c>
      <c r="J85" s="40"/>
    </row>
    <row r="86" spans="1:10" ht="16.5" customHeight="1" x14ac:dyDescent="0.25">
      <c r="A86" s="79" t="str">
        <f t="shared" si="3"/>
        <v>5483</v>
      </c>
      <c r="B86" s="27" t="s">
        <v>99</v>
      </c>
      <c r="C86" s="34" t="s">
        <v>25</v>
      </c>
      <c r="D86" s="28">
        <v>1001062505483</v>
      </c>
      <c r="E86" s="24">
        <v>0</v>
      </c>
      <c r="F86" s="23">
        <v>0.25</v>
      </c>
      <c r="G86" s="23">
        <f>E86*0.25</f>
        <v>0</v>
      </c>
      <c r="H86" s="14">
        <v>2</v>
      </c>
      <c r="I86" s="14">
        <v>120</v>
      </c>
      <c r="J86" s="40"/>
    </row>
    <row r="87" spans="1:10" ht="16.5" customHeight="1" thickBot="1" x14ac:dyDescent="0.3">
      <c r="A87" s="79" t="str">
        <f t="shared" si="3"/>
        <v>6453</v>
      </c>
      <c r="B87" s="27" t="s">
        <v>100</v>
      </c>
      <c r="C87" s="34" t="s">
        <v>25</v>
      </c>
      <c r="D87" s="28">
        <v>1001202506453</v>
      </c>
      <c r="E87" s="24">
        <v>0</v>
      </c>
      <c r="F87" s="23">
        <v>0.1</v>
      </c>
      <c r="G87" s="23">
        <f>E87*0.1</f>
        <v>0</v>
      </c>
      <c r="H87" s="14">
        <v>0.8</v>
      </c>
      <c r="I87" s="14">
        <v>60</v>
      </c>
      <c r="J87" s="40"/>
    </row>
    <row r="88" spans="1:10" ht="16.5" customHeight="1" thickTop="1" thickBot="1" x14ac:dyDescent="0.3">
      <c r="A88" s="79" t="str">
        <f t="shared" si="3"/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79" t="str">
        <f t="shared" si="3"/>
        <v>4614</v>
      </c>
      <c r="B89" s="29" t="s">
        <v>102</v>
      </c>
      <c r="C89" s="33" t="s">
        <v>23</v>
      </c>
      <c r="D89" s="30">
        <v>1001092444614</v>
      </c>
      <c r="E89" s="24">
        <v>0</v>
      </c>
      <c r="F89" s="23">
        <v>1.5249999999999999</v>
      </c>
      <c r="G89" s="23">
        <f>E89*1</f>
        <v>0</v>
      </c>
      <c r="H89" s="14">
        <v>6.1</v>
      </c>
      <c r="I89" s="14">
        <v>60</v>
      </c>
      <c r="J89" s="40"/>
    </row>
    <row r="90" spans="1:10" ht="16.5" customHeight="1" x14ac:dyDescent="0.25">
      <c r="A90" s="79" t="str">
        <f t="shared" si="3"/>
        <v>4611</v>
      </c>
      <c r="B90" s="29" t="s">
        <v>103</v>
      </c>
      <c r="C90" s="38" t="s">
        <v>25</v>
      </c>
      <c r="D90" s="83">
        <v>1001092444611</v>
      </c>
      <c r="E90" s="24">
        <v>0</v>
      </c>
      <c r="F90" s="23"/>
      <c r="G90" s="23">
        <f>E90*0.4</f>
        <v>0</v>
      </c>
      <c r="H90" s="14"/>
      <c r="I90" s="14"/>
      <c r="J90" s="40"/>
    </row>
    <row r="91" spans="1:10" ht="16.5" customHeight="1" thickBot="1" x14ac:dyDescent="0.3">
      <c r="A91" s="79" t="str">
        <f>RIGHT(D91:D204,4)</f>
        <v>3215</v>
      </c>
      <c r="B91" s="27" t="s">
        <v>104</v>
      </c>
      <c r="C91" s="38" t="s">
        <v>25</v>
      </c>
      <c r="D91" s="52">
        <v>1001094053215</v>
      </c>
      <c r="E91" s="24">
        <v>0</v>
      </c>
      <c r="F91" s="23">
        <v>0.4</v>
      </c>
      <c r="G91" s="23">
        <f>E91*0.4</f>
        <v>0</v>
      </c>
      <c r="H91" s="14">
        <v>3.2</v>
      </c>
      <c r="I91" s="14">
        <v>60</v>
      </c>
      <c r="J91" s="40"/>
    </row>
    <row r="92" spans="1:10" ht="16.5" customHeight="1" thickTop="1" thickBot="1" x14ac:dyDescent="0.3">
      <c r="A92" s="79" t="str">
        <f>RIGHT(D92:D207,4)</f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5.75" customHeight="1" thickTop="1" x14ac:dyDescent="0.25">
      <c r="A93" s="79" t="str">
        <f>RIGHT(D93:D209,4)</f>
        <v>6450</v>
      </c>
      <c r="B93" s="48" t="s">
        <v>106</v>
      </c>
      <c r="C93" s="36" t="s">
        <v>25</v>
      </c>
      <c r="D93" s="28">
        <v>1001233296450</v>
      </c>
      <c r="E93" s="24">
        <v>0</v>
      </c>
      <c r="F93" s="82"/>
      <c r="G93" s="23">
        <f>E93*0.1</f>
        <v>0</v>
      </c>
      <c r="H93" s="14"/>
      <c r="I93" s="14">
        <v>30</v>
      </c>
      <c r="J93" s="40"/>
    </row>
    <row r="94" spans="1:10" x14ac:dyDescent="0.25">
      <c r="A94" s="79" t="str">
        <f>RIGHT(D94:D211,4)</f>
        <v>6279</v>
      </c>
      <c r="B94" s="48" t="s">
        <v>107</v>
      </c>
      <c r="C94" s="36" t="s">
        <v>25</v>
      </c>
      <c r="D94" s="28">
        <v>1001220286279</v>
      </c>
      <c r="E94" s="24">
        <v>0</v>
      </c>
      <c r="F94" s="82"/>
      <c r="G94" s="23">
        <f>E94*0.15</f>
        <v>0</v>
      </c>
      <c r="H94" s="14"/>
      <c r="I94" s="14"/>
      <c r="J94" s="40"/>
    </row>
    <row r="95" spans="1:10" x14ac:dyDescent="0.25">
      <c r="A95" s="79" t="str">
        <f>RIGHT(D95:D212,4)</f>
        <v>6448</v>
      </c>
      <c r="B95" s="48" t="s">
        <v>108</v>
      </c>
      <c r="C95" s="36" t="s">
        <v>25</v>
      </c>
      <c r="D95" s="28">
        <v>1001234146448</v>
      </c>
      <c r="E95" s="24">
        <v>0</v>
      </c>
      <c r="F95" s="82"/>
      <c r="G95" s="23">
        <f>E95*0.1</f>
        <v>0</v>
      </c>
      <c r="H95" s="14"/>
      <c r="I95" s="14"/>
      <c r="J95" s="40"/>
    </row>
    <row r="96" spans="1:10" ht="16.5" customHeight="1" thickBot="1" x14ac:dyDescent="0.3">
      <c r="A96" s="79" t="str">
        <f>RIGHT(D96:D210,4)</f>
        <v>6281</v>
      </c>
      <c r="B96" s="48" t="s">
        <v>109</v>
      </c>
      <c r="C96" s="36" t="s">
        <v>25</v>
      </c>
      <c r="D96" s="28">
        <v>1001082576281</v>
      </c>
      <c r="E96" s="24">
        <v>0</v>
      </c>
      <c r="F96" s="23">
        <v>0.3</v>
      </c>
      <c r="G96" s="23">
        <f>E96*0.3</f>
        <v>0</v>
      </c>
      <c r="H96" s="14">
        <v>1.8</v>
      </c>
      <c r="I96" s="14">
        <v>30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thickBot="1" x14ac:dyDescent="0.3">
      <c r="A98" s="79" t="str">
        <f>RIGHT(D98:D215,4)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79" t="str">
        <f>RIGHT(D99:D216,4)</f>
        <v>4669</v>
      </c>
      <c r="B99" s="48" t="s">
        <v>112</v>
      </c>
      <c r="C99" s="34" t="s">
        <v>25</v>
      </c>
      <c r="D99" s="28">
        <v>1002112604669</v>
      </c>
      <c r="E99" s="24">
        <v>0</v>
      </c>
      <c r="F99" s="23">
        <v>0.5</v>
      </c>
      <c r="G99" s="23">
        <f>E99*0.5</f>
        <v>0</v>
      </c>
      <c r="H99" s="14">
        <v>8</v>
      </c>
      <c r="I99" s="73">
        <v>120</v>
      </c>
      <c r="J99" s="40"/>
    </row>
    <row r="100" spans="1:10" ht="16.5" customHeight="1" x14ac:dyDescent="0.25">
      <c r="A100" s="79" t="str">
        <f>RIGHT(D100:D217,4)</f>
        <v>6155</v>
      </c>
      <c r="B100" s="48" t="s">
        <v>113</v>
      </c>
      <c r="C100" s="34" t="s">
        <v>25</v>
      </c>
      <c r="D100" s="28">
        <v>1002115036155</v>
      </c>
      <c r="E100" s="24">
        <v>0</v>
      </c>
      <c r="F100" s="23"/>
      <c r="G100" s="23">
        <f>E100*0.45</f>
        <v>0</v>
      </c>
      <c r="H100" s="14"/>
      <c r="I100" s="73"/>
      <c r="J100" s="40"/>
    </row>
    <row r="101" spans="1:10" ht="16.5" customHeight="1" x14ac:dyDescent="0.25">
      <c r="A101" s="79" t="str">
        <f>RIGHT(D101:D218,4)</f>
        <v>6157</v>
      </c>
      <c r="B101" s="48" t="s">
        <v>114</v>
      </c>
      <c r="C101" s="34" t="s">
        <v>25</v>
      </c>
      <c r="D101" s="28">
        <v>1002115056157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thickBot="1" x14ac:dyDescent="0.3">
      <c r="A102" s="79" t="str">
        <f t="shared" ref="A102:A113" si="4">RIGHT(D102:D217,4)</f>
        <v>4663</v>
      </c>
      <c r="B102" s="48" t="s">
        <v>115</v>
      </c>
      <c r="C102" s="37" t="s">
        <v>25</v>
      </c>
      <c r="D102" s="28">
        <v>1002112604663</v>
      </c>
      <c r="E102" s="24">
        <v>0</v>
      </c>
      <c r="F102" s="23">
        <v>0.9</v>
      </c>
      <c r="G102" s="23">
        <f>E102*0.9</f>
        <v>0</v>
      </c>
      <c r="H102" s="14">
        <v>9</v>
      </c>
      <c r="I102" s="73">
        <v>120</v>
      </c>
      <c r="J102" s="40"/>
    </row>
    <row r="103" spans="1:10" ht="16.5" customHeight="1" thickTop="1" thickBot="1" x14ac:dyDescent="0.3">
      <c r="A103" s="79" t="str">
        <f t="shared" si="4"/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thickBot="1" x14ac:dyDescent="0.3">
      <c r="A104" s="79" t="str">
        <f t="shared" si="4"/>
        <v>4945</v>
      </c>
      <c r="B104" s="48" t="s">
        <v>117</v>
      </c>
      <c r="C104" s="37" t="s">
        <v>25</v>
      </c>
      <c r="D104" s="28">
        <v>1002151784945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thickTop="1" thickBot="1" x14ac:dyDescent="0.3">
      <c r="A105" s="79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79" t="str">
        <f t="shared" si="4"/>
        <v>4956</v>
      </c>
      <c r="B106" s="48" t="s">
        <v>119</v>
      </c>
      <c r="C106" s="37" t="s">
        <v>25</v>
      </c>
      <c r="D106" s="28">
        <v>1002133974956</v>
      </c>
      <c r="E106" s="24">
        <v>0</v>
      </c>
      <c r="F106" s="23">
        <v>0.42</v>
      </c>
      <c r="G106" s="23">
        <f>E106*0.42</f>
        <v>0</v>
      </c>
      <c r="H106" s="14">
        <v>4.2</v>
      </c>
      <c r="I106" s="73">
        <v>120</v>
      </c>
      <c r="J106" s="40"/>
    </row>
    <row r="107" spans="1:10" ht="16.5" customHeight="1" thickTop="1" x14ac:dyDescent="0.25">
      <c r="A107" s="79" t="str">
        <f t="shared" si="4"/>
        <v>1762</v>
      </c>
      <c r="B107" s="48" t="s">
        <v>120</v>
      </c>
      <c r="C107" s="34" t="s">
        <v>25</v>
      </c>
      <c r="D107" s="28">
        <v>1002131151762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Bot="1" x14ac:dyDescent="0.3">
      <c r="A108" s="79" t="str">
        <f t="shared" si="4"/>
        <v>1764</v>
      </c>
      <c r="B108" s="48" t="s">
        <v>121</v>
      </c>
      <c r="C108" s="37" t="s">
        <v>25</v>
      </c>
      <c r="D108" s="28">
        <v>1002131181764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thickBot="1" x14ac:dyDescent="0.3">
      <c r="A109" s="79" t="str">
        <f t="shared" si="4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4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4"/>
        <v>6004</v>
      </c>
      <c r="B111" s="48" t="s">
        <v>124</v>
      </c>
      <c r="C111" s="37" t="s">
        <v>25</v>
      </c>
      <c r="D111" s="69" t="s">
        <v>125</v>
      </c>
      <c r="E111" s="24">
        <v>0</v>
      </c>
      <c r="F111" s="23">
        <v>1</v>
      </c>
      <c r="G111" s="23">
        <f>E111*1</f>
        <v>0</v>
      </c>
      <c r="H111" s="14">
        <v>8</v>
      </c>
      <c r="I111" s="73">
        <v>120</v>
      </c>
      <c r="J111" s="40"/>
    </row>
    <row r="112" spans="1:10" ht="15.75" customHeight="1" thickTop="1" x14ac:dyDescent="0.25">
      <c r="A112" s="79" t="str">
        <f t="shared" si="4"/>
        <v>5417</v>
      </c>
      <c r="B112" s="48" t="s">
        <v>126</v>
      </c>
      <c r="C112" s="31" t="s">
        <v>23</v>
      </c>
      <c r="D112" s="69" t="s">
        <v>127</v>
      </c>
      <c r="E112" s="24">
        <v>0</v>
      </c>
      <c r="F112" s="23">
        <v>2</v>
      </c>
      <c r="G112" s="23">
        <f>E112*1</f>
        <v>0</v>
      </c>
      <c r="H112" s="14">
        <v>6</v>
      </c>
      <c r="I112" s="73">
        <v>90</v>
      </c>
      <c r="J112" s="40"/>
    </row>
    <row r="113" spans="1:10" ht="15.75" customHeight="1" thickBot="1" x14ac:dyDescent="0.3">
      <c r="A113" s="79" t="str">
        <f t="shared" si="4"/>
        <v>6019</v>
      </c>
      <c r="B113" s="48" t="s">
        <v>128</v>
      </c>
      <c r="C113" s="37" t="s">
        <v>25</v>
      </c>
      <c r="D113" s="70" t="s">
        <v>129</v>
      </c>
      <c r="E113" s="24">
        <v>0</v>
      </c>
      <c r="F113" s="23">
        <v>1</v>
      </c>
      <c r="G113" s="23">
        <f>E113*1</f>
        <v>0</v>
      </c>
      <c r="H113" s="14">
        <v>12</v>
      </c>
      <c r="I113" s="73">
        <v>120</v>
      </c>
      <c r="J113" s="40"/>
    </row>
    <row r="114" spans="1:10" ht="16.5" customHeight="1" thickTop="1" thickBot="1" x14ac:dyDescent="0.3">
      <c r="A114" s="78"/>
      <c r="B114" s="78" t="s">
        <v>130</v>
      </c>
      <c r="C114" s="16"/>
      <c r="D114" s="49"/>
      <c r="E114" s="17">
        <f>SUM(E5:E113)</f>
        <v>3020</v>
      </c>
      <c r="F114" s="17">
        <f>SUM(F10:F113)</f>
        <v>39.732916666666668</v>
      </c>
      <c r="G114" s="17">
        <f>SUM(G11:G113)</f>
        <v>3020</v>
      </c>
      <c r="H114" s="17">
        <f>SUM(H10:H110)</f>
        <v>182.67999999999995</v>
      </c>
      <c r="I114" s="17"/>
      <c r="J114" s="17"/>
    </row>
    <row r="115" spans="1:10" ht="15.75" customHeight="1" thickTop="1" x14ac:dyDescent="0.25">
      <c r="B115" s="54"/>
      <c r="C115" s="18"/>
      <c r="D115" s="53"/>
      <c r="F115" s="19"/>
      <c r="G115" s="19"/>
      <c r="H115" s="20"/>
      <c r="I115" s="20"/>
      <c r="J115" s="21"/>
    </row>
    <row r="116" spans="1:10" x14ac:dyDescent="0.25">
      <c r="B116" s="54"/>
      <c r="C116" s="18"/>
      <c r="D116" s="53"/>
      <c r="F116" s="19"/>
      <c r="G116" s="19"/>
      <c r="H116" s="20"/>
      <c r="I116" s="20"/>
      <c r="J116" s="21"/>
    </row>
    <row r="117" spans="1:10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</sheetData>
  <autoFilter ref="A9:J114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7">
      <formula1>40</formula1>
    </dataValidation>
    <dataValidation type="textLength" operator="equal" allowBlank="1" showInputMessage="1" showErrorMessage="1" sqref="D111:D113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104</v>
      </c>
    </row>
    <row r="2" spans="2:3" x14ac:dyDescent="0.25">
      <c r="B2" s="59" t="s">
        <v>131</v>
      </c>
      <c r="C2" s="84"/>
    </row>
    <row r="3" spans="2:3" x14ac:dyDescent="0.25">
      <c r="B3" s="27" t="s">
        <v>60</v>
      </c>
      <c r="C3" s="64"/>
    </row>
    <row r="4" spans="2:3" x14ac:dyDescent="0.25">
      <c r="B4" s="45" t="s">
        <v>61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98</v>
      </c>
      <c r="C6" s="62"/>
    </row>
    <row r="7" spans="2:3" x14ac:dyDescent="0.25">
      <c r="B7" s="72" t="s">
        <v>76</v>
      </c>
      <c r="C7" s="84"/>
    </row>
    <row r="8" spans="2:3" x14ac:dyDescent="0.25">
      <c r="B8" s="27" t="s">
        <v>35</v>
      </c>
    </row>
    <row r="9" spans="2:3" x14ac:dyDescent="0.25">
      <c r="B9" s="81" t="s">
        <v>103</v>
      </c>
      <c r="C9" s="84"/>
    </row>
    <row r="10" spans="2:3" x14ac:dyDescent="0.25">
      <c r="B10" s="29" t="s">
        <v>102</v>
      </c>
    </row>
    <row r="11" spans="2:3" x14ac:dyDescent="0.25">
      <c r="B11" s="27" t="s">
        <v>41</v>
      </c>
    </row>
    <row r="12" spans="2:3" x14ac:dyDescent="0.25">
      <c r="B12" s="27" t="s">
        <v>96</v>
      </c>
    </row>
    <row r="13" spans="2:3" x14ac:dyDescent="0.25">
      <c r="B13" s="27" t="s">
        <v>132</v>
      </c>
    </row>
    <row r="14" spans="2:3" x14ac:dyDescent="0.25">
      <c r="B14" s="27" t="s">
        <v>133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85</v>
      </c>
      <c r="C19" s="62"/>
    </row>
    <row r="20" spans="2:3" x14ac:dyDescent="0.25">
      <c r="B20" s="71" t="s">
        <v>99</v>
      </c>
    </row>
    <row r="21" spans="2:3" x14ac:dyDescent="0.25">
      <c r="B21" s="59" t="s">
        <v>134</v>
      </c>
      <c r="C21" s="84"/>
    </row>
    <row r="22" spans="2:3" x14ac:dyDescent="0.25">
      <c r="B22" s="68" t="s">
        <v>135</v>
      </c>
      <c r="C22" s="62"/>
    </row>
    <row r="23" spans="2:3" x14ac:dyDescent="0.25">
      <c r="B23" s="27" t="s">
        <v>88</v>
      </c>
    </row>
    <row r="24" spans="2:3" x14ac:dyDescent="0.25">
      <c r="B24" s="27" t="s">
        <v>97</v>
      </c>
    </row>
    <row r="25" spans="2:3" x14ac:dyDescent="0.25">
      <c r="B25" s="27" t="s">
        <v>92</v>
      </c>
    </row>
    <row r="26" spans="2:3" x14ac:dyDescent="0.25">
      <c r="B26" s="27" t="s">
        <v>95</v>
      </c>
    </row>
    <row r="27" spans="2:3" x14ac:dyDescent="0.25">
      <c r="B27" s="71" t="s">
        <v>53</v>
      </c>
    </row>
    <row r="28" spans="2:3" x14ac:dyDescent="0.25">
      <c r="B28" s="80" t="s">
        <v>55</v>
      </c>
      <c r="C28" s="62"/>
    </row>
    <row r="29" spans="2:3" x14ac:dyDescent="0.25">
      <c r="B29" s="46" t="s">
        <v>54</v>
      </c>
    </row>
    <row r="30" spans="2:3" x14ac:dyDescent="0.25">
      <c r="B30" s="71" t="s">
        <v>43</v>
      </c>
    </row>
    <row r="31" spans="2:3" x14ac:dyDescent="0.25">
      <c r="B31" s="67" t="s">
        <v>94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107</v>
      </c>
      <c r="C37" s="84"/>
    </row>
    <row r="38" spans="2:3" x14ac:dyDescent="0.25">
      <c r="B38" s="67" t="s">
        <v>109</v>
      </c>
      <c r="C38" s="62"/>
    </row>
    <row r="39" spans="2:3" x14ac:dyDescent="0.25">
      <c r="B39" s="27" t="s">
        <v>66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80</v>
      </c>
    </row>
    <row r="45" spans="2:3" x14ac:dyDescent="0.25">
      <c r="B45" s="27" t="s">
        <v>84</v>
      </c>
    </row>
    <row r="46" spans="2:3" x14ac:dyDescent="0.25">
      <c r="B46" s="67" t="s">
        <v>86</v>
      </c>
      <c r="C46" s="62"/>
    </row>
    <row r="47" spans="2:3" x14ac:dyDescent="0.25">
      <c r="B47" s="27" t="s">
        <v>73</v>
      </c>
    </row>
    <row r="48" spans="2:3" x14ac:dyDescent="0.25">
      <c r="B48" s="67" t="s">
        <v>75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63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65</v>
      </c>
      <c r="C53" s="62"/>
    </row>
    <row r="54" spans="2:3" x14ac:dyDescent="0.25">
      <c r="B54" s="81" t="s">
        <v>108</v>
      </c>
      <c r="C54" s="62"/>
    </row>
    <row r="55" spans="2:3" x14ac:dyDescent="0.25">
      <c r="B55" s="81" t="s">
        <v>106</v>
      </c>
      <c r="C55" s="84"/>
    </row>
    <row r="56" spans="2:3" x14ac:dyDescent="0.25">
      <c r="B56" s="71" t="s">
        <v>100</v>
      </c>
    </row>
    <row r="57" spans="2:3" x14ac:dyDescent="0.25">
      <c r="B57" s="27" t="s">
        <v>93</v>
      </c>
    </row>
    <row r="58" spans="2:3" x14ac:dyDescent="0.25">
      <c r="B58" s="81" t="s">
        <v>62</v>
      </c>
      <c r="C58" s="62"/>
    </row>
    <row r="59" spans="2:3" x14ac:dyDescent="0.25">
      <c r="B59" s="81" t="s">
        <v>64</v>
      </c>
      <c r="C59" s="62"/>
    </row>
    <row r="60" spans="2:3" x14ac:dyDescent="0.25">
      <c r="B60" s="81" t="s">
        <v>136</v>
      </c>
      <c r="C60" s="84"/>
    </row>
    <row r="61" spans="2:3" x14ac:dyDescent="0.25">
      <c r="B61" s="27" t="s">
        <v>90</v>
      </c>
    </row>
    <row r="62" spans="2:3" x14ac:dyDescent="0.25">
      <c r="B62" s="67" t="s">
        <v>78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71</v>
      </c>
    </row>
    <row r="65" spans="2:3" x14ac:dyDescent="0.25">
      <c r="B65" s="56" t="s">
        <v>49</v>
      </c>
      <c r="C65" s="62"/>
    </row>
    <row r="66" spans="2:3" x14ac:dyDescent="0.25">
      <c r="B66" s="56" t="s">
        <v>56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89</v>
      </c>
      <c r="C72" s="84"/>
    </row>
    <row r="73" spans="2:3" x14ac:dyDescent="0.25">
      <c r="B73" s="81" t="s">
        <v>82</v>
      </c>
      <c r="C73" s="84"/>
    </row>
    <row r="74" spans="2:3" x14ac:dyDescent="0.25">
      <c r="B74" s="81" t="s">
        <v>81</v>
      </c>
      <c r="C74" s="84"/>
    </row>
    <row r="75" spans="2:3" x14ac:dyDescent="0.25">
      <c r="B75" s="81" t="s">
        <v>83</v>
      </c>
      <c r="C75" s="84"/>
    </row>
    <row r="76" spans="2:3" x14ac:dyDescent="0.25">
      <c r="B76" s="61" t="s">
        <v>68</v>
      </c>
      <c r="C76" s="62"/>
    </row>
    <row r="77" spans="2:3" x14ac:dyDescent="0.25">
      <c r="B77" s="61" t="s">
        <v>137</v>
      </c>
      <c r="C77" s="62"/>
    </row>
    <row r="78" spans="2:3" x14ac:dyDescent="0.25">
      <c r="B78" s="61" t="s">
        <v>57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79</v>
      </c>
      <c r="C80" s="62"/>
    </row>
    <row r="81" spans="2:4" x14ac:dyDescent="0.25">
      <c r="B81" s="61" t="s">
        <v>58</v>
      </c>
      <c r="C81" s="62"/>
    </row>
    <row r="82" spans="2:4" x14ac:dyDescent="0.25">
      <c r="B82" s="61" t="s">
        <v>69</v>
      </c>
      <c r="C82" s="62"/>
    </row>
    <row r="83" spans="2:4" x14ac:dyDescent="0.25">
      <c r="B83" s="61" t="s">
        <v>70</v>
      </c>
      <c r="C83" s="62"/>
    </row>
    <row r="84" spans="2:4" x14ac:dyDescent="0.25">
      <c r="B84" s="61" t="s">
        <v>138</v>
      </c>
      <c r="C84" s="62"/>
    </row>
    <row r="85" spans="2:4" x14ac:dyDescent="0.25">
      <c r="B85" s="61" t="s">
        <v>87</v>
      </c>
      <c r="C85" s="62"/>
    </row>
    <row r="86" spans="2:4" x14ac:dyDescent="0.25">
      <c r="B86" s="68" t="s">
        <v>74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2023-08-28T09:28:34Z</dcterms:modified>
</cp:coreProperties>
</file>