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060" windowHeight="12030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A40" i="1" l="1"/>
  <c r="G40" i="1"/>
  <c r="D87" i="2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<sst xmlns="http://schemas.openxmlformats.org/spreadsheetml/2006/main" count="307" uniqueCount="140">
  <si>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</si>
  <si>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</si>
  <si>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</si>
  <si>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</si>
  <si>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</si>
  <si>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</si>
  <si>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</si>
  <si>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</si>
  <si>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</si>
  <si>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</si>
  <si>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</si>
  <si>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</si>
  <si>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</si>
  <si>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</si>
  <si>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</si>
  <si>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</si>
  <si>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</si>
  <si>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</si>
  <si>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</si>
  <si>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</si>
  <si>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</si>
  <si>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</si>
  <si>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</si>
  <si>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</si>
  <si>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</si>
  <si>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</si>
  <si>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</si>
  <si>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</si>
  <si>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</si>
  <si>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</si>
  <si>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</si>
  <si>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</si>
  <si>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</si>
  <si>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</si>
  <si>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</si>
  <si>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</si>
  <si>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</si>
  <si>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</si>
  <si>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</si>
  <si>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</si>
  <si>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</si>
  <si>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</si>
  <si>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</si>
  <si>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</si>
  <si>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</si>
  <si>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</si>
  <si>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</si>
  <si>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</si>
  <si>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</si>
  <si>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</si>
  <si>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</si>
  <si>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</si>
  <si>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</si>
  <si>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</si>
  <si>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</si>
  <si>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</si>
  <si>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</si>
  <si>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</si>
  <si>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</si>
  <si>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</si>
  <si>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</si>
  <si>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</si>
  <si>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</si>
  <si>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</si>
  <si>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</si>
  <si>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</si>
  <si>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</si>
  <si>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</si>
  <si>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</si>
  <si>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</si>
  <si>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</si>
  <si>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</si>
  <si>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</si>
  <si>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</si>
  <si>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</si>
  <si>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</si>
  <si>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</si>
  <si>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</si>
  <si>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</si>
  <si>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</si>
  <si>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</si>
  <si>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</si>
  <si>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</si>
  <si>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</si>
  <si>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</si>
  <si>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</si>
  <si>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</si>
  <si>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</si>
  <si>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</si>
  <si>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</si>
  <si>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</si>
  <si>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</si>
  <si>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</si>
  <si>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</si>
  <si>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</si>
  <si>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</si>
  <si>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</si>
  <si>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</si>
  <si>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</si>
  <si>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</si>
  <si>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</si>
  <si>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</si>
  <si>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</si>
  <si>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</si>
  <si>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</si>
  <si>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</si>
  <si>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</si>
  <si>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</si>
  <si>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</si>
  <si>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</si>
  <si>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</si>
  <si>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</si>
  <si>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</si>
  <si>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</si>
  <si>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</si>
  <si>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</si>
  <si>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</si>
  <si>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</si>
  <si>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</si>
  <si>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</si>
  <si>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</si>
  <si>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</si>
  <si>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</si>
  <si>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</si>
  <si>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</si>
  <si>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</si>
  <si>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</si>
  <si>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</si>
  <si>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</si>
  <si>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</si>
  <si>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</si>
  <si>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</si>
  <si>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</si>
  <si>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</si>
  <si>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</si>
  <si>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</si>
  <si>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</si>
  <si>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</si>
  <si>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</si>
  <si>
    <t>МОЛОЧНЫЕ ПМ сос п/о мгс 0.41кг 10шт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</si>
</sst>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45178</v>
      </c>
      <c r="E3" s="7" t="s">
        <v>3</v>
      </c>
      <c r="F3" s="86"/>
      <c r="G3" s="90">
        <v>45181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210</v>
      </c>
      <c r="F12" s="23"/>
      <c r="G12" s="23">
        <f>E12*0.84</f>
        <v>176.4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80</v>
      </c>
      <c r="F15" s="23"/>
      <c r="G15" s="23">
        <f>E15*1</f>
        <v>80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240</v>
      </c>
      <c r="F16" s="23"/>
      <c r="G16" s="23">
        <f>E16*0.45</f>
        <v>108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240</v>
      </c>
      <c r="F17" s="23"/>
      <c r="G17" s="23">
        <f>E17*0.35</f>
        <v>84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80</v>
      </c>
      <c r="F18" s="23"/>
      <c r="G18" s="23">
        <f>E18*1</f>
        <v>80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280</v>
      </c>
      <c r="F19" s="23"/>
      <c r="G19" s="23">
        <f>E19*0.45</f>
        <v>126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1300</v>
      </c>
      <c r="F20" s="23">
        <v>1.366666666666666</v>
      </c>
      <c r="G20" s="23">
        <f>E20*1</f>
        <v>1300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4400</v>
      </c>
      <c r="F21" s="23">
        <v>0.4</v>
      </c>
      <c r="G21" s="23">
        <f>E21*0.4</f>
        <v>1760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50</v>
      </c>
      <c r="F25" s="23">
        <v>2</v>
      </c>
      <c r="G25" s="23">
        <f>E25*1</f>
        <v>50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120</v>
      </c>
      <c r="F28" s="23">
        <v>1.366666666666666</v>
      </c>
      <c r="G28" s="23">
        <f>E28*1</f>
        <v>120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6392</v>
      </c>
      <c r="B29" s="27" t="s">
        <v>42</v>
      </c>
      <c r="C29" s="34" t="s">
        <v>25</v>
      </c>
      <c r="D29" s="28">
        <v>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600</v>
      </c>
      <c r="F30" s="23">
        <v>1.366666666666666</v>
      </c>
      <c r="G30" s="23">
        <f>E30*1</f>
        <v>600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1600</v>
      </c>
      <c r="F31" s="23">
        <v>0.4</v>
      </c>
      <c r="G31" s="23">
        <f>E31*0.4</f>
        <v>640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40</v>
      </c>
      <c r="F33" s="23"/>
      <c r="G33" s="23">
        <f>E33*1</f>
        <v>40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360</v>
      </c>
      <c r="F35" s="23"/>
      <c r="G35" s="23">
        <f>E35*0.3</f>
        <v>108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60</v>
      </c>
      <c r="F36" s="23"/>
      <c r="G36" s="23">
        <f>E36*0.41</f>
        <v>24.599999999999998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300</v>
      </c>
      <c r="F37" s="23"/>
      <c r="G37" s="23">
        <f>E37*1</f>
        <v>300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1600</v>
      </c>
      <c r="F38" s="23">
        <v>0.4</v>
      </c>
      <c r="G38" s="23">
        <f>E38*0.4</f>
        <v>640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400</v>
      </c>
      <c r="F39" s="23">
        <v>2.125</v>
      </c>
      <c r="G39" s="23">
        <f>E39*1</f>
        <v>400</v>
      </c>
      <c r="H39" s="14">
        <v>4.25</v>
      </c>
      <c r="I39" s="14">
        <v>45</v>
      </c>
      <c r="J39" s="40"/>
    </row>
    <row r="40" spans="1:12" ht="16.5" customHeight="1" x14ac:dyDescent="0.25">
      <c r="A40" s="79" t="str">
        <f>RIGHT(D40:D152,4)</f>
        <v>6643</v>
      </c>
      <c r="B40" s="27" t="s">
        <v>139</v>
      </c>
      <c r="C40" s="34" t="s">
        <v>25</v>
      </c>
      <c r="D40" s="28">
        <v>6643</v>
      </c>
      <c r="E40" s="24">
        <v>50</v>
      </c>
      <c r="F40" s="23"/>
      <c r="G40" s="23">
        <f>E40*0.41</f>
        <v>20.5</v>
      </c>
      <c r="H40" s="14"/>
      <c r="I40" s="14"/>
      <c r="J40" s="40"/>
    </row>
    <row r="41" spans="1:12" s="15" customFormat="1" ht="16.5" customHeight="1" x14ac:dyDescent="0.25">
      <c r="A41" s="79" t="str">
        <f t="shared" ref="A41:A46" si="1">RIGHT(D41:D154,4)</f>
        <v>5818</v>
      </c>
      <c r="B41" s="71" t="s">
        <v>53</v>
      </c>
      <c r="C41" s="31" t="s">
        <v>23</v>
      </c>
      <c r="D41" s="28">
        <v>1001022725818</v>
      </c>
      <c r="E41" s="24">
        <v>200</v>
      </c>
      <c r="F41" s="23">
        <v>1.0666666666666671</v>
      </c>
      <c r="G41" s="23">
        <f>E41*1</f>
        <v>200</v>
      </c>
      <c r="H41" s="14">
        <v>3.2</v>
      </c>
      <c r="I41" s="14">
        <v>45</v>
      </c>
      <c r="J41" s="40"/>
      <c r="K41" s="85"/>
      <c r="L41" s="85"/>
    </row>
    <row r="42" spans="1:12" ht="16.5" customHeight="1" x14ac:dyDescent="0.25">
      <c r="A42" s="79" t="str">
        <f t="shared" si="1"/>
        <v>6641</v>
      </c>
      <c r="B42" s="46" t="s">
        <v>54</v>
      </c>
      <c r="C42" s="34" t="s">
        <v>25</v>
      </c>
      <c r="D42" s="28">
        <v>6641</v>
      </c>
      <c r="E42" s="24">
        <v>1050</v>
      </c>
      <c r="F42" s="23">
        <v>0.45</v>
      </c>
      <c r="G42" s="23">
        <f>E42*0.41</f>
        <v>430.5</v>
      </c>
      <c r="H42" s="14">
        <v>4.5</v>
      </c>
      <c r="I42" s="14">
        <v>45</v>
      </c>
      <c r="J42" s="40"/>
    </row>
    <row r="43" spans="1:12" ht="16.5" customHeight="1" x14ac:dyDescent="0.25">
      <c r="A43" s="79" t="str">
        <f t="shared" si="1"/>
        <v>5820</v>
      </c>
      <c r="B43" s="46" t="s">
        <v>55</v>
      </c>
      <c r="C43" s="31" t="s">
        <v>23</v>
      </c>
      <c r="D43" s="28">
        <v>1001022465820</v>
      </c>
      <c r="E43" s="24">
        <v>30</v>
      </c>
      <c r="F43" s="23"/>
      <c r="G43" s="23">
        <f>E43*1</f>
        <v>30</v>
      </c>
      <c r="H43" s="14"/>
      <c r="I43" s="14">
        <v>45</v>
      </c>
      <c r="J43" s="40"/>
    </row>
    <row r="44" spans="1:12" ht="16.5" customHeight="1" x14ac:dyDescent="0.25">
      <c r="A44" s="79" t="str">
        <f t="shared" si="1"/>
        <v>6590</v>
      </c>
      <c r="B44" s="46" t="s">
        <v>56</v>
      </c>
      <c r="C44" s="34" t="s">
        <v>25</v>
      </c>
      <c r="D44" s="28">
        <v>1001020846590</v>
      </c>
      <c r="E44" s="24">
        <v>320</v>
      </c>
      <c r="F44" s="23"/>
      <c r="G44" s="23">
        <f>E44*0.41</f>
        <v>131.19999999999999</v>
      </c>
      <c r="H44" s="14"/>
      <c r="I44" s="14"/>
      <c r="J44" s="40"/>
    </row>
    <row r="45" spans="1:12" ht="16.5" customHeight="1" x14ac:dyDescent="0.25">
      <c r="A45" s="79" t="str">
        <f t="shared" si="1"/>
        <v>6563</v>
      </c>
      <c r="B45" s="46" t="s">
        <v>57</v>
      </c>
      <c r="C45" s="31" t="s">
        <v>23</v>
      </c>
      <c r="D45" s="28">
        <v>1001020846563</v>
      </c>
      <c r="E45" s="24">
        <v>80</v>
      </c>
      <c r="F45" s="23"/>
      <c r="G45" s="23">
        <f>E45*1</f>
        <v>80</v>
      </c>
      <c r="H45" s="14"/>
      <c r="I45" s="14"/>
      <c r="J45" s="40"/>
    </row>
    <row r="46" spans="1:12" ht="16.5" customHeight="1" x14ac:dyDescent="0.25">
      <c r="A46" s="79" t="str">
        <f t="shared" si="1"/>
        <v>6646</v>
      </c>
      <c r="B46" s="46" t="s">
        <v>58</v>
      </c>
      <c r="C46" s="34" t="s">
        <v>25</v>
      </c>
      <c r="D46" s="28">
        <v>6646</v>
      </c>
      <c r="E46" s="24">
        <v>0</v>
      </c>
      <c r="F46" s="23"/>
      <c r="G46" s="23">
        <f>E46*0.3</f>
        <v>0</v>
      </c>
      <c r="H46" s="14"/>
      <c r="I46" s="14"/>
      <c r="J46" s="40"/>
    </row>
    <row r="47" spans="1:12" ht="16.5" customHeight="1" x14ac:dyDescent="0.25">
      <c r="A47" s="79" t="str">
        <f t="shared" ref="A47:A53" si="2">RIGHT(D47:D157,4)</f>
        <v>6644</v>
      </c>
      <c r="B47" s="46" t="s">
        <v>59</v>
      </c>
      <c r="C47" s="34" t="s">
        <v>25</v>
      </c>
      <c r="D47" s="28">
        <v>6644</v>
      </c>
      <c r="E47" s="24">
        <v>2400</v>
      </c>
      <c r="F47" s="23">
        <v>0.45</v>
      </c>
      <c r="G47" s="23">
        <f>E47*0.41</f>
        <v>983.99999999999989</v>
      </c>
      <c r="H47" s="14">
        <v>4.5</v>
      </c>
      <c r="I47" s="14">
        <v>45</v>
      </c>
      <c r="J47" s="40"/>
    </row>
    <row r="48" spans="1:12" ht="16.5" customHeight="1" x14ac:dyDescent="0.25">
      <c r="A48" s="79" t="str">
        <f t="shared" si="2"/>
        <v>3678</v>
      </c>
      <c r="B48" s="46" t="s">
        <v>60</v>
      </c>
      <c r="C48" s="31" t="s">
        <v>23</v>
      </c>
      <c r="D48" s="28">
        <v>1001022373678</v>
      </c>
      <c r="E48" s="24">
        <v>200</v>
      </c>
      <c r="F48" s="23">
        <v>2.125</v>
      </c>
      <c r="G48" s="23">
        <f>E48*1</f>
        <v>200</v>
      </c>
      <c r="H48" s="14">
        <v>4.25</v>
      </c>
      <c r="I48" s="14">
        <v>45</v>
      </c>
      <c r="J48" s="40"/>
    </row>
    <row r="49" spans="1:12" s="15" customFormat="1" ht="16.5" customHeight="1" x14ac:dyDescent="0.25">
      <c r="A49" s="79" t="str">
        <f t="shared" si="2"/>
        <v>3717</v>
      </c>
      <c r="B49" s="27" t="s">
        <v>61</v>
      </c>
      <c r="C49" s="31" t="s">
        <v>23</v>
      </c>
      <c r="D49" s="28">
        <v>1001022373717</v>
      </c>
      <c r="E49" s="24">
        <v>600</v>
      </c>
      <c r="F49" s="23">
        <v>1.033333333333333</v>
      </c>
      <c r="G49" s="23">
        <f>E49*1</f>
        <v>600</v>
      </c>
      <c r="H49" s="14">
        <v>6.2000000000000011</v>
      </c>
      <c r="I49" s="14">
        <v>45</v>
      </c>
      <c r="J49" s="40"/>
      <c r="K49" s="85"/>
      <c r="L49" s="85"/>
    </row>
    <row r="50" spans="1:12" s="15" customFormat="1" ht="16.5" customHeight="1" x14ac:dyDescent="0.25">
      <c r="A50" s="79" t="str">
        <f t="shared" si="2"/>
        <v>6461</v>
      </c>
      <c r="B50" s="27" t="s">
        <v>62</v>
      </c>
      <c r="C50" s="31" t="s">
        <v>23</v>
      </c>
      <c r="D50" s="28">
        <v>1001022246461</v>
      </c>
      <c r="E50" s="24">
        <v>0</v>
      </c>
      <c r="F50" s="23"/>
      <c r="G50" s="23">
        <f>E50*1</f>
        <v>0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6642</v>
      </c>
      <c r="B51" s="27" t="s">
        <v>63</v>
      </c>
      <c r="C51" s="36" t="s">
        <v>25</v>
      </c>
      <c r="D51" s="28">
        <v>6642</v>
      </c>
      <c r="E51" s="24">
        <v>1400</v>
      </c>
      <c r="F51" s="23"/>
      <c r="G51" s="23">
        <f>E51*0.41</f>
        <v>574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6475</v>
      </c>
      <c r="B52" s="27" t="s">
        <v>64</v>
      </c>
      <c r="C52" s="36" t="s">
        <v>25</v>
      </c>
      <c r="D52" s="28">
        <v>1001025176475</v>
      </c>
      <c r="E52" s="24">
        <v>120</v>
      </c>
      <c r="F52" s="23"/>
      <c r="G52" s="23">
        <f>E52*0.4</f>
        <v>48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6439</v>
      </c>
      <c r="B53" s="27" t="s">
        <v>65</v>
      </c>
      <c r="C53" s="36" t="s">
        <v>25</v>
      </c>
      <c r="D53" s="28">
        <v>1001025166439</v>
      </c>
      <c r="E53" s="24">
        <v>80</v>
      </c>
      <c r="F53" s="23"/>
      <c r="G53" s="23">
        <f>E53*0.38</f>
        <v>30.4</v>
      </c>
      <c r="H53" s="14"/>
      <c r="I53" s="14"/>
      <c r="J53" s="40"/>
      <c r="K53" s="85"/>
      <c r="L53" s="85"/>
    </row>
    <row r="54" spans="1:12" ht="16.5" customHeight="1" thickBot="1" x14ac:dyDescent="0.3">
      <c r="A54" s="79" t="str">
        <f>RIGHT(D54:D160,4)</f>
        <v>6297</v>
      </c>
      <c r="B54" s="47" t="s">
        <v>66</v>
      </c>
      <c r="C54" s="36" t="s">
        <v>25</v>
      </c>
      <c r="D54" s="28">
        <v>1001022556297</v>
      </c>
      <c r="E54" s="24">
        <v>600</v>
      </c>
      <c r="F54" s="23"/>
      <c r="G54" s="23">
        <f>E54*0.27</f>
        <v>162</v>
      </c>
      <c r="H54" s="14">
        <v>3.24</v>
      </c>
      <c r="I54" s="14">
        <v>45</v>
      </c>
      <c r="J54" s="40"/>
    </row>
    <row r="55" spans="1:12" ht="16.5" customHeight="1" thickTop="1" thickBot="1" x14ac:dyDescent="0.3">
      <c r="A55" s="79" t="str">
        <f>RIGHT(D55:D161,4)</f>
        <v/>
      </c>
      <c r="B55" s="75" t="s">
        <v>67</v>
      </c>
      <c r="C55" s="75"/>
      <c r="D55" s="75"/>
      <c r="E55" s="75"/>
      <c r="F55" s="74"/>
      <c r="G55" s="75"/>
      <c r="H55" s="75"/>
      <c r="I55" s="75"/>
      <c r="J55" s="76"/>
    </row>
    <row r="56" spans="1:12" ht="16.5" customHeight="1" thickTop="1" x14ac:dyDescent="0.25">
      <c r="A56" s="79" t="str">
        <f>RIGHT(D56:D162,4)</f>
        <v>6606</v>
      </c>
      <c r="B56" s="47" t="s">
        <v>68</v>
      </c>
      <c r="C56" s="31" t="s">
        <v>23</v>
      </c>
      <c r="D56" s="28">
        <v>1001034066606</v>
      </c>
      <c r="E56" s="24">
        <v>150</v>
      </c>
      <c r="F56" s="23">
        <v>1.013333333333333</v>
      </c>
      <c r="G56" s="23">
        <f>E56*1</f>
        <v>150</v>
      </c>
      <c r="H56" s="14">
        <v>3.04</v>
      </c>
      <c r="I56" s="14">
        <v>30</v>
      </c>
      <c r="J56" s="40"/>
    </row>
    <row r="57" spans="1:12" ht="16.5" customHeight="1" x14ac:dyDescent="0.25">
      <c r="A57" s="79" t="str">
        <f>RIGHT(D57:D163,4)</f>
        <v>6648</v>
      </c>
      <c r="B57" s="47" t="s">
        <v>69</v>
      </c>
      <c r="C57" s="31" t="s">
        <v>23</v>
      </c>
      <c r="D57" s="28">
        <v>1001031896648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2" ht="16.5" customHeight="1" x14ac:dyDescent="0.25">
      <c r="A58" s="79" t="str">
        <f>RIGHT(D58:D164,4)</f>
        <v>6650</v>
      </c>
      <c r="B58" s="47" t="s">
        <v>70</v>
      </c>
      <c r="C58" s="31" t="s">
        <v>23</v>
      </c>
      <c r="D58" s="28">
        <v>1001035266650</v>
      </c>
      <c r="E58" s="24">
        <v>20</v>
      </c>
      <c r="F58" s="23"/>
      <c r="G58" s="23">
        <f>E58*1</f>
        <v>20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71</v>
      </c>
      <c r="C59" s="31" t="s">
        <v>23</v>
      </c>
      <c r="D59" s="28">
        <v>1001031076527</v>
      </c>
      <c r="E59" s="24">
        <v>360</v>
      </c>
      <c r="F59" s="23">
        <v>1.0166666666666671</v>
      </c>
      <c r="G59" s="23">
        <f>E59*1</f>
        <v>360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72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6666</v>
      </c>
      <c r="B61" s="27" t="s">
        <v>73</v>
      </c>
      <c r="C61" s="34" t="s">
        <v>25</v>
      </c>
      <c r="D61" s="28">
        <v>6666</v>
      </c>
      <c r="E61" s="24">
        <v>400</v>
      </c>
      <c r="F61" s="23">
        <v>0.28000000000000003</v>
      </c>
      <c r="G61" s="23">
        <f>E61*0.28</f>
        <v>112.00000000000001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74</v>
      </c>
      <c r="C62" s="34" t="s">
        <v>25</v>
      </c>
      <c r="D62" s="28">
        <v>1001305256658</v>
      </c>
      <c r="E62" s="24">
        <v>45</v>
      </c>
      <c r="F62" s="23"/>
      <c r="G62" s="23">
        <f>E62*0.33</f>
        <v>14.850000000000001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75</v>
      </c>
      <c r="C63" s="34" t="s">
        <v>25</v>
      </c>
      <c r="D63" s="28">
        <v>6669</v>
      </c>
      <c r="E63" s="24">
        <v>600</v>
      </c>
      <c r="F63" s="23">
        <v>0.28000000000000003</v>
      </c>
      <c r="G63" s="23">
        <f>E63*0.28</f>
        <v>168.00000000000003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76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77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78</v>
      </c>
      <c r="C66" s="34" t="s">
        <v>25</v>
      </c>
      <c r="D66" s="28">
        <v>6683</v>
      </c>
      <c r="E66" s="24">
        <v>800</v>
      </c>
      <c r="F66" s="23">
        <v>0.35</v>
      </c>
      <c r="G66" s="23">
        <f>E66*0.35</f>
        <v>280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79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80</v>
      </c>
      <c r="C68" s="34" t="s">
        <v>25</v>
      </c>
      <c r="D68" s="28">
        <v>6684</v>
      </c>
      <c r="E68" s="24">
        <v>1000</v>
      </c>
      <c r="F68" s="23">
        <v>0.28000000000000003</v>
      </c>
      <c r="G68" s="23">
        <f>E68*0.28</f>
        <v>280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81</v>
      </c>
      <c r="C69" s="34" t="s">
        <v>25</v>
      </c>
      <c r="D69" s="28">
        <v>1001304506562</v>
      </c>
      <c r="E69" s="24">
        <v>360</v>
      </c>
      <c r="F69" s="23"/>
      <c r="G69" s="23">
        <f>E69*0.28</f>
        <v>100.80000000000001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82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83</v>
      </c>
      <c r="C71" s="34" t="s">
        <v>25</v>
      </c>
      <c r="D71" s="28">
        <v>1001305196564</v>
      </c>
      <c r="E71" s="24">
        <v>80</v>
      </c>
      <c r="F71" s="23"/>
      <c r="G71" s="23">
        <f>E71*0.31</f>
        <v>24.8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84</v>
      </c>
      <c r="C72" s="34" t="s">
        <v>25</v>
      </c>
      <c r="D72" s="28">
        <v>6689</v>
      </c>
      <c r="E72" s="24">
        <v>2200</v>
      </c>
      <c r="F72" s="23">
        <v>0.35</v>
      </c>
      <c r="G72" s="23">
        <f>E72*0.35</f>
        <v>770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85</v>
      </c>
      <c r="C73" s="31" t="s">
        <v>23</v>
      </c>
      <c r="D73" s="28">
        <v>1001053985341</v>
      </c>
      <c r="E73" s="24">
        <v>200</v>
      </c>
      <c r="F73" s="23">
        <v>0.71250000000000002</v>
      </c>
      <c r="G73" s="23">
        <f>E73*1</f>
        <v>200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86</v>
      </c>
      <c r="C74" s="34" t="s">
        <v>25</v>
      </c>
      <c r="D74" s="28">
        <v>6692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87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88</v>
      </c>
      <c r="C76" s="31" t="s">
        <v>23</v>
      </c>
      <c r="D76" s="28">
        <v>1001051875544</v>
      </c>
      <c r="E76" s="24">
        <v>700</v>
      </c>
      <c r="F76" s="23">
        <v>0.85</v>
      </c>
      <c r="G76" s="23">
        <f>E76*1</f>
        <v>700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89</v>
      </c>
      <c r="C77" s="34" t="s">
        <v>25</v>
      </c>
      <c r="D77" s="28">
        <v>1001301876534</v>
      </c>
      <c r="E77" s="24">
        <v>40</v>
      </c>
      <c r="F77" s="23"/>
      <c r="G77" s="23">
        <f>E77*0.35</f>
        <v>14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90</v>
      </c>
      <c r="C78" s="37" t="s">
        <v>25</v>
      </c>
      <c r="D78" s="28">
        <v>6697</v>
      </c>
      <c r="E78" s="24">
        <v>2000</v>
      </c>
      <c r="F78" s="23">
        <v>0.35</v>
      </c>
      <c r="G78" s="23">
        <f>E78*0.35</f>
        <v>700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91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92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93</v>
      </c>
      <c r="C81" s="34" t="s">
        <v>25</v>
      </c>
      <c r="D81" s="28">
        <v>1001201976454</v>
      </c>
      <c r="E81" s="24">
        <v>280</v>
      </c>
      <c r="F81" s="23">
        <v>0.1</v>
      </c>
      <c r="G81" s="23">
        <f>E81*0.1</f>
        <v>28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94</v>
      </c>
      <c r="C82" s="34" t="s">
        <v>25</v>
      </c>
      <c r="D82" s="28">
        <v>1001060755931</v>
      </c>
      <c r="E82" s="24">
        <v>400</v>
      </c>
      <c r="F82" s="23">
        <v>0.22</v>
      </c>
      <c r="G82" s="23">
        <f>E82*0.22</f>
        <v>88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95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96</v>
      </c>
      <c r="C84" s="34" t="s">
        <v>25</v>
      </c>
      <c r="D84" s="28">
        <v>1001060764993</v>
      </c>
      <c r="E84" s="24">
        <v>200</v>
      </c>
      <c r="F84" s="23">
        <v>0.25</v>
      </c>
      <c r="G84" s="23">
        <f>E84*0.25</f>
        <v>50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97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3">RIGHT(D86:D200,4)</f>
        <v>4117</v>
      </c>
      <c r="B86" s="27" t="s">
        <v>98</v>
      </c>
      <c r="C86" s="31" t="s">
        <v>23</v>
      </c>
      <c r="D86" s="28">
        <v>1001062504117</v>
      </c>
      <c r="E86" s="24">
        <v>50</v>
      </c>
      <c r="F86" s="23">
        <v>0.48749999999999999</v>
      </c>
      <c r="G86" s="23">
        <f>E86*1</f>
        <v>50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3"/>
        <v>5483</v>
      </c>
      <c r="B87" s="27" t="s">
        <v>99</v>
      </c>
      <c r="C87" s="34" t="s">
        <v>25</v>
      </c>
      <c r="D87" s="28">
        <v>1001062505483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3"/>
        <v>6453</v>
      </c>
      <c r="B88" s="27" t="s">
        <v>100</v>
      </c>
      <c r="C88" s="34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3"/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3"/>
        <v>4614</v>
      </c>
      <c r="B90" s="29" t="s">
        <v>102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3"/>
        <v>4611</v>
      </c>
      <c r="B91" s="29" t="s">
        <v>103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104</v>
      </c>
      <c r="C92" s="38" t="s">
        <v>25</v>
      </c>
      <c r="D92" s="52">
        <v>1001094053215</v>
      </c>
      <c r="E92" s="24">
        <v>160</v>
      </c>
      <c r="F92" s="23">
        <v>0.4</v>
      </c>
      <c r="G92" s="23">
        <f>E92*0.4</f>
        <v>64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105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106</v>
      </c>
      <c r="C94" s="36" t="s">
        <v>25</v>
      </c>
      <c r="D94" s="28">
        <v>1001233296450</v>
      </c>
      <c r="E94" s="24">
        <v>200</v>
      </c>
      <c r="F94" s="82"/>
      <c r="G94" s="23">
        <f>E94*0.1</f>
        <v>20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107</v>
      </c>
      <c r="C95" s="36" t="s">
        <v>25</v>
      </c>
      <c r="D95" s="28">
        <v>1001220286279</v>
      </c>
      <c r="E95" s="24">
        <v>40</v>
      </c>
      <c r="F95" s="82"/>
      <c r="G95" s="23">
        <f>E95*0.15</f>
        <v>6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108</v>
      </c>
      <c r="C96" s="36" t="s">
        <v>25</v>
      </c>
      <c r="D96" s="28">
        <v>1001234146448</v>
      </c>
      <c r="E96" s="24">
        <v>60</v>
      </c>
      <c r="F96" s="82"/>
      <c r="G96" s="23">
        <f>E96*0.1</f>
        <v>6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109</v>
      </c>
      <c r="C97" s="36" t="s">
        <v>25</v>
      </c>
      <c r="D97" s="28">
        <v>1001082576281</v>
      </c>
      <c r="E97" s="24">
        <v>240</v>
      </c>
      <c r="F97" s="23">
        <v>0.3</v>
      </c>
      <c r="G97" s="23">
        <f>E97*0.3</f>
        <v>72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110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112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113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114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4">RIGHT(D103:D218,4)</f>
        <v>4663</v>
      </c>
      <c r="B103" s="48" t="s">
        <v>115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4"/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4"/>
        <v>4945</v>
      </c>
      <c r="B105" s="48" t="s">
        <v>117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4"/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4"/>
        <v>4956</v>
      </c>
      <c r="B107" s="48" t="s">
        <v>119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4"/>
        <v>1762</v>
      </c>
      <c r="B108" s="48" t="s">
        <v>120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4"/>
        <v>1764</v>
      </c>
      <c r="B109" s="48" t="s">
        <v>121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4"/>
        <v/>
      </c>
      <c r="B110" s="75" t="s">
        <v>122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4"/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4"/>
        <v>6004</v>
      </c>
      <c r="B112" s="48" t="s">
        <v>124</v>
      </c>
      <c r="C112" s="37" t="s">
        <v>25</v>
      </c>
      <c r="D112" s="69" t="s">
        <v>125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4"/>
        <v>5417</v>
      </c>
      <c r="B113" s="48" t="s">
        <v>126</v>
      </c>
      <c r="C113" s="31" t="s">
        <v>23</v>
      </c>
      <c r="D113" s="69" t="s">
        <v>127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4"/>
        <v>6019</v>
      </c>
      <c r="B114" s="48" t="s">
        <v>128</v>
      </c>
      <c r="C114" s="37" t="s">
        <v>25</v>
      </c>
      <c r="D114" s="70" t="s">
        <v>129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130</v>
      </c>
      <c r="C115" s="16"/>
      <c r="D115" s="49"/>
      <c r="E115" s="17">
        <f>SUM(E5:E114)</f>
        <v>31445</v>
      </c>
      <c r="F115" s="17">
        <f>SUM(F10:F114)</f>
        <v>39.732916666666668</v>
      </c>
      <c r="G115" s="17">
        <f>SUM(G11:G114)</f>
        <v>15030.049999999997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104</v>
      </c>
    </row>
    <row r="2" spans="2:3" x14ac:dyDescent="0.25">
      <c r="B2" s="59" t="s">
        <v>131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98</v>
      </c>
      <c r="C6" s="62"/>
    </row>
    <row r="7" spans="2:3" x14ac:dyDescent="0.25">
      <c r="B7" s="72" t="s">
        <v>76</v>
      </c>
      <c r="C7" s="84"/>
    </row>
    <row r="8" spans="2:3" x14ac:dyDescent="0.25">
      <c r="B8" s="27" t="s">
        <v>35</v>
      </c>
    </row>
    <row r="9" spans="2:3" x14ac:dyDescent="0.25">
      <c r="B9" s="81" t="s">
        <v>103</v>
      </c>
      <c r="C9" s="84"/>
    </row>
    <row r="10" spans="2:3" x14ac:dyDescent="0.25">
      <c r="B10" s="29" t="s">
        <v>102</v>
      </c>
    </row>
    <row r="11" spans="2:3" x14ac:dyDescent="0.25">
      <c r="B11" s="27" t="s">
        <v>41</v>
      </c>
    </row>
    <row r="12" spans="2:3" x14ac:dyDescent="0.25">
      <c r="B12" s="27" t="s">
        <v>96</v>
      </c>
    </row>
    <row r="13" spans="2:3" x14ac:dyDescent="0.25">
      <c r="B13" s="27" t="s">
        <v>132</v>
      </c>
    </row>
    <row r="14" spans="2:3" x14ac:dyDescent="0.25">
      <c r="B14" s="27" t="s">
        <v>133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85</v>
      </c>
      <c r="C19" s="62"/>
    </row>
    <row r="20" spans="2:3" x14ac:dyDescent="0.25">
      <c r="B20" s="71" t="s">
        <v>99</v>
      </c>
    </row>
    <row r="21" spans="2:3" x14ac:dyDescent="0.25">
      <c r="B21" s="59" t="s">
        <v>134</v>
      </c>
      <c r="C21" s="84"/>
    </row>
    <row r="22" spans="2:3" x14ac:dyDescent="0.25">
      <c r="B22" s="68" t="s">
        <v>135</v>
      </c>
      <c r="C22" s="62"/>
    </row>
    <row r="23" spans="2:3" x14ac:dyDescent="0.25">
      <c r="B23" s="27" t="s">
        <v>88</v>
      </c>
    </row>
    <row r="24" spans="2:3" x14ac:dyDescent="0.25">
      <c r="B24" s="27" t="s">
        <v>97</v>
      </c>
    </row>
    <row r="25" spans="2:3" x14ac:dyDescent="0.25">
      <c r="B25" s="27" t="s">
        <v>92</v>
      </c>
    </row>
    <row r="26" spans="2:3" x14ac:dyDescent="0.25">
      <c r="B26" s="27" t="s">
        <v>95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94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107</v>
      </c>
      <c r="C37" s="84"/>
    </row>
    <row r="38" spans="2:3" x14ac:dyDescent="0.25">
      <c r="B38" s="67" t="s">
        <v>109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80</v>
      </c>
    </row>
    <row r="45" spans="2:3" x14ac:dyDescent="0.25">
      <c r="B45" s="27" t="s">
        <v>84</v>
      </c>
    </row>
    <row r="46" spans="2:3" x14ac:dyDescent="0.25">
      <c r="B46" s="67" t="s">
        <v>86</v>
      </c>
      <c r="C46" s="62"/>
    </row>
    <row r="47" spans="2:3" x14ac:dyDescent="0.25">
      <c r="B47" s="27" t="s">
        <v>73</v>
      </c>
    </row>
    <row r="48" spans="2:3" x14ac:dyDescent="0.25">
      <c r="B48" s="67" t="s">
        <v>75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108</v>
      </c>
      <c r="C54" s="62"/>
    </row>
    <row r="55" spans="2:3" x14ac:dyDescent="0.25">
      <c r="B55" s="81" t="s">
        <v>106</v>
      </c>
      <c r="C55" s="84"/>
    </row>
    <row r="56" spans="2:3" x14ac:dyDescent="0.25">
      <c r="B56" s="71" t="s">
        <v>100</v>
      </c>
    </row>
    <row r="57" spans="2:3" x14ac:dyDescent="0.25">
      <c r="B57" s="27" t="s">
        <v>93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90</v>
      </c>
    </row>
    <row r="62" spans="2:3" x14ac:dyDescent="0.25">
      <c r="B62" s="67" t="s">
        <v>78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71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89</v>
      </c>
      <c r="C72" s="84"/>
    </row>
    <row r="73" spans="2:3" x14ac:dyDescent="0.25">
      <c r="B73" s="81" t="s">
        <v>82</v>
      </c>
      <c r="C73" s="84"/>
    </row>
    <row r="74" spans="2:3" x14ac:dyDescent="0.25">
      <c r="B74" s="81" t="s">
        <v>81</v>
      </c>
      <c r="C74" s="84"/>
    </row>
    <row r="75" spans="2:3" x14ac:dyDescent="0.25">
      <c r="B75" s="81" t="s">
        <v>83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79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138</v>
      </c>
      <c r="C84" s="62"/>
    </row>
    <row r="85" spans="2:4" x14ac:dyDescent="0.25">
      <c r="B85" s="61" t="s">
        <v>87</v>
      </c>
      <c r="C85" s="62"/>
    </row>
    <row r="86" spans="2:4" x14ac:dyDescent="0.25">
      <c r="B86" s="68" t="s">
        <v>74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2023-09-07T13:00:34Z</dcterms:modified>
</cp:coreProperties>
</file>