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8" i="1" l="1"/>
</calcChain>
</file>

<file path=xl/sharedStrings.xml><?xml version="1.0" encoding="utf-8"?>
<sst xmlns="http://schemas.openxmlformats.org/spreadsheetml/2006/main" count="313" uniqueCount="145">
  <si>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</si>
  <si>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</si>
  <si>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</si>
  <si>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</si>
  <si>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</si>
  <si>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</si>
  <si>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</si>
  <si>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</si>
  <si>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</si>
  <si>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</si>
  <si>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</si>
  <si>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</si>
  <si>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</si>
  <si>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</si>
  <si>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</si>
  <si>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</si>
  <si>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</si>
  <si>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</si>
  <si>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</si>
  <si>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</si>
  <si>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</si>
  <si>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</si>
  <si>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</si>
  <si>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</si>
  <si>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</si>
  <si>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</si>
  <si>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</si>
  <si>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</si>
  <si>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</si>
  <si>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</si>
  <si>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</si>
  <si>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</si>
  <si>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</si>
  <si>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</si>
  <si>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</si>
  <si>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</si>
  <si>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</si>
  <si>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</si>
  <si>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</si>
  <si>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</si>
  <si>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</si>
  <si>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</si>
  <si>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</si>
  <si>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</si>
  <si>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</si>
  <si>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</si>
  <si>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</si>
  <si>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</si>
  <si>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</si>
  <si>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</si>
  <si>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</si>
  <si>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</si>
  <si>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</si>
  <si>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</si>
  <si>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ПМ сос п/о мгс 0.41кг 10шт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</si>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</sst>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2"/>
  <sheetViews>
    <sheetView tabSelected="1" zoomScale="87" zoomScaleNormal="87" workbookViewId="0">
      <pane ySplit="9" topLeftCell="A94" activePane="bottomLeft" state="frozen"/>
      <selection pane="bottomLeft" activeCell="E118" sqref="E11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45202</v>
      </c>
      <c r="E3" s="7" t="s">
        <v>3</v>
      </c>
      <c r="F3" s="86"/>
      <c r="G3" s="90">
        <v>45205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90</v>
      </c>
      <c r="F12" s="23"/>
      <c r="G12" s="23">
        <f>E12*0.84</f>
        <v>75.599999999999994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RIGHT(D15:D120,4)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20</v>
      </c>
      <c r="F16" s="23"/>
      <c r="G16" s="23">
        <f>E16*1</f>
        <v>20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20</v>
      </c>
      <c r="F19" s="23"/>
      <c r="G19" s="23">
        <f>E19*1</f>
        <v>20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700</v>
      </c>
      <c r="F21" s="23">
        <v>1.366666666666666</v>
      </c>
      <c r="G21" s="23">
        <f>E21*1</f>
        <v>700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180</v>
      </c>
      <c r="F29" s="23">
        <v>1.366666666666666</v>
      </c>
      <c r="G29" s="23">
        <f>E29*1</f>
        <v>180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800</v>
      </c>
      <c r="F30" s="23">
        <v>0.4</v>
      </c>
      <c r="G30" s="23">
        <f>E30*0.4</f>
        <v>320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480</v>
      </c>
      <c r="F32" s="23">
        <v>0.4</v>
      </c>
      <c r="G32" s="23">
        <f>E32*0.4</f>
        <v>192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40</v>
      </c>
      <c r="F34" s="23"/>
      <c r="G34" s="23">
        <f>E34*1</f>
        <v>40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120</v>
      </c>
      <c r="F36" s="23"/>
      <c r="G36" s="23">
        <f>E36*0.3</f>
        <v>36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150</v>
      </c>
      <c r="F38" s="23"/>
      <c r="G38" s="23">
        <f>E38*1</f>
        <v>150</v>
      </c>
      <c r="H38" s="14"/>
      <c r="I38" s="14"/>
      <c r="J38" s="40"/>
    </row>
    <row r="39" spans="1:12" ht="16.5" customHeight="1" x14ac:dyDescent="0.25">
      <c r="A39" s="79" t="str">
        <f t="shared" ref="A39:A48" si="1">RIGHT(D39:D153,4)</f>
        <v>6042</v>
      </c>
      <c r="B39" s="27" t="s">
        <v>52</v>
      </c>
      <c r="C39" s="34" t="s">
        <v>25</v>
      </c>
      <c r="D39" s="28">
        <v>1001024906042</v>
      </c>
      <c r="E39" s="24">
        <v>600</v>
      </c>
      <c r="F39" s="23">
        <v>0.4</v>
      </c>
      <c r="G39" s="23">
        <f>E39*0.4</f>
        <v>240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20</v>
      </c>
      <c r="F40" s="23">
        <v>2.125</v>
      </c>
      <c r="G40" s="23">
        <f>E40*1</f>
        <v>20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50</v>
      </c>
      <c r="F42" s="23"/>
      <c r="G42" s="23">
        <f>E42*1</f>
        <v>50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50</v>
      </c>
      <c r="F43" s="23">
        <v>1.0666666666666671</v>
      </c>
      <c r="G43" s="23">
        <f>E43*1</f>
        <v>50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300</v>
      </c>
      <c r="F44" s="23">
        <v>0.45</v>
      </c>
      <c r="G44" s="23">
        <f>E44*0.41</f>
        <v>122.99999999999999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20</v>
      </c>
      <c r="F45" s="23"/>
      <c r="G45" s="23">
        <f>E45*1</f>
        <v>20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RIGHT(D49:D160,4)</f>
        <v>6644</v>
      </c>
      <c r="B49" s="46" t="s">
        <v>62</v>
      </c>
      <c r="C49" s="34" t="s">
        <v>25</v>
      </c>
      <c r="D49" s="28">
        <v>1001022376644</v>
      </c>
      <c r="E49" s="24">
        <v>1000</v>
      </c>
      <c r="F49" s="23">
        <v>0.45</v>
      </c>
      <c r="G49" s="23">
        <f>E49*0.41</f>
        <v>410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500</v>
      </c>
      <c r="F50" s="23">
        <v>2.125</v>
      </c>
      <c r="G50" s="23">
        <f>E50*1</f>
        <v>500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500</v>
      </c>
      <c r="F51" s="23">
        <v>1.033333333333333</v>
      </c>
      <c r="G51" s="23">
        <f>E51*1</f>
        <v>500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400</v>
      </c>
      <c r="F53" s="23"/>
      <c r="G53" s="23">
        <f>E53*0.41</f>
        <v>164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60</v>
      </c>
      <c r="F54" s="23"/>
      <c r="G54" s="23">
        <f>E54*0.4</f>
        <v>24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>RIGHT(D56:D163,4)</f>
        <v>6297</v>
      </c>
      <c r="B56" s="47" t="s">
        <v>69</v>
      </c>
      <c r="C56" s="36" t="s">
        <v>25</v>
      </c>
      <c r="D56" s="28">
        <v>1001022556297</v>
      </c>
      <c r="E56" s="24">
        <v>600</v>
      </c>
      <c r="F56" s="23"/>
      <c r="G56" s="23">
        <f>E56*0.27</f>
        <v>162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>RIGHT(D57:D164,4)</f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>RIGHT(D58:D165,4)</f>
        <v>6606</v>
      </c>
      <c r="B58" s="47" t="s">
        <v>71</v>
      </c>
      <c r="C58" s="31" t="s">
        <v>23</v>
      </c>
      <c r="D58" s="28">
        <v>1001034066606</v>
      </c>
      <c r="E58" s="24">
        <v>30</v>
      </c>
      <c r="F58" s="23">
        <v>1.013333333333333</v>
      </c>
      <c r="G58" s="23">
        <f>E58*1</f>
        <v>30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>RIGHT(D59:D166,4)</f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>RIGHT(D60:D167,4)</f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thickBot="1" x14ac:dyDescent="0.3">
      <c r="A61" s="79" t="str">
        <f>RIGHT(D61:D170,4)</f>
        <v>6527</v>
      </c>
      <c r="B61" s="47" t="s">
        <v>74</v>
      </c>
      <c r="C61" s="31" t="s">
        <v>23</v>
      </c>
      <c r="D61" s="28">
        <v>1001031076527</v>
      </c>
      <c r="E61" s="24">
        <v>50</v>
      </c>
      <c r="F61" s="23">
        <v>1.0166666666666671</v>
      </c>
      <c r="G61" s="23">
        <f>E61*1</f>
        <v>50</v>
      </c>
      <c r="H61" s="14">
        <v>3.05</v>
      </c>
      <c r="I61" s="14">
        <v>30</v>
      </c>
      <c r="J61" s="40"/>
    </row>
    <row r="62" spans="1:12" ht="16.5" customHeight="1" thickTop="1" thickBot="1" x14ac:dyDescent="0.3">
      <c r="A62" s="79" t="str">
        <f>RIGHT(D62:D171,4)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2" ht="16.5" customHeight="1" thickTop="1" x14ac:dyDescent="0.25">
      <c r="A63" s="79" t="str">
        <f>RIGHT(D63:D172,4)</f>
        <v>6666</v>
      </c>
      <c r="B63" s="27" t="s">
        <v>76</v>
      </c>
      <c r="C63" s="34" t="s">
        <v>25</v>
      </c>
      <c r="D63" s="28">
        <v>1001302276666</v>
      </c>
      <c r="E63" s="24">
        <v>280</v>
      </c>
      <c r="F63" s="23">
        <v>0.28000000000000003</v>
      </c>
      <c r="G63" s="23">
        <f>E63*0.28</f>
        <v>78.400000000000006</v>
      </c>
      <c r="H63" s="14">
        <v>2.2400000000000002</v>
      </c>
      <c r="I63" s="14">
        <v>45</v>
      </c>
      <c r="J63" s="40"/>
    </row>
    <row r="64" spans="1:12" ht="16.5" customHeight="1" x14ac:dyDescent="0.25">
      <c r="A64" s="79" t="str">
        <f>RIGHT(D64:D173,4)</f>
        <v>6658</v>
      </c>
      <c r="B64" s="27" t="s">
        <v>77</v>
      </c>
      <c r="C64" s="34" t="s">
        <v>25</v>
      </c>
      <c r="D64" s="28">
        <v>1001305256658</v>
      </c>
      <c r="E64" s="24">
        <v>0</v>
      </c>
      <c r="F64" s="23"/>
      <c r="G64" s="23">
        <f>E64*0.33</f>
        <v>0</v>
      </c>
      <c r="H64" s="14"/>
      <c r="I64" s="14"/>
      <c r="J64" s="40"/>
    </row>
    <row r="65" spans="1:10" ht="16.5" customHeight="1" x14ac:dyDescent="0.25">
      <c r="A65" s="79" t="str">
        <f>RIGHT(D65:D173,4)</f>
        <v>6669</v>
      </c>
      <c r="B65" s="27" t="s">
        <v>78</v>
      </c>
      <c r="C65" s="34" t="s">
        <v>25</v>
      </c>
      <c r="D65" s="28">
        <v>1001300516669</v>
      </c>
      <c r="E65" s="24">
        <v>120</v>
      </c>
      <c r="F65" s="23">
        <v>0.28000000000000003</v>
      </c>
      <c r="G65" s="23">
        <f>E65*0.28</f>
        <v>33.6</v>
      </c>
      <c r="H65" s="14">
        <v>2.2400000000000002</v>
      </c>
      <c r="I65" s="14">
        <v>45</v>
      </c>
      <c r="J65" s="40"/>
    </row>
    <row r="66" spans="1:10" ht="16.5" customHeight="1" thickBot="1" x14ac:dyDescent="0.3">
      <c r="A66" s="79" t="str">
        <f>RIGHT(D66:D174,4)</f>
        <v>4342</v>
      </c>
      <c r="B66" s="27" t="s">
        <v>79</v>
      </c>
      <c r="C66" s="31" t="s">
        <v>23</v>
      </c>
      <c r="D66" s="28">
        <v>1001043094342</v>
      </c>
      <c r="E66" s="24">
        <v>160</v>
      </c>
      <c r="F66" s="23">
        <v>0.61875000000000002</v>
      </c>
      <c r="G66" s="23">
        <f>E66*1</f>
        <v>160</v>
      </c>
      <c r="H66" s="14">
        <v>4.95</v>
      </c>
      <c r="I66" s="14">
        <v>45</v>
      </c>
      <c r="J66" s="40"/>
    </row>
    <row r="67" spans="1:10" ht="16.5" customHeight="1" thickTop="1" thickBot="1" x14ac:dyDescent="0.3">
      <c r="A67" s="79" t="str">
        <f>RIGHT(D67:D176,4)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79" t="str">
        <f>RIGHT(D68:D177,4)</f>
        <v>6683</v>
      </c>
      <c r="B68" s="27" t="s">
        <v>81</v>
      </c>
      <c r="C68" s="34" t="s">
        <v>25</v>
      </c>
      <c r="D68" s="28">
        <v>1001300386683</v>
      </c>
      <c r="E68" s="24">
        <v>400</v>
      </c>
      <c r="F68" s="23">
        <v>0.35</v>
      </c>
      <c r="G68" s="23">
        <f>E68*0.35</f>
        <v>140</v>
      </c>
      <c r="H68" s="14">
        <v>2.8</v>
      </c>
      <c r="I68" s="14">
        <v>45</v>
      </c>
      <c r="J68" s="40"/>
    </row>
    <row r="69" spans="1:10" ht="16.5" customHeight="1" x14ac:dyDescent="0.25">
      <c r="A69" s="79" t="str">
        <f>RIGHT(D69:D178,4)</f>
        <v>6636</v>
      </c>
      <c r="B69" s="27" t="s">
        <v>82</v>
      </c>
      <c r="C69" s="34" t="s">
        <v>25</v>
      </c>
      <c r="D69" s="28">
        <v>1001303636636</v>
      </c>
      <c r="E69" s="24">
        <v>0</v>
      </c>
      <c r="F69" s="23"/>
      <c r="G69" s="23">
        <f>E69*0.35</f>
        <v>0</v>
      </c>
      <c r="H69" s="14"/>
      <c r="I69" s="14"/>
      <c r="J69" s="40"/>
    </row>
    <row r="70" spans="1:10" ht="16.5" customHeight="1" x14ac:dyDescent="0.25">
      <c r="A70" s="79" t="str">
        <f>RIGHT(D70:D181,4)</f>
        <v>6684</v>
      </c>
      <c r="B70" s="27" t="s">
        <v>83</v>
      </c>
      <c r="C70" s="34" t="s">
        <v>25</v>
      </c>
      <c r="D70" s="28">
        <v>1001304506684</v>
      </c>
      <c r="E70" s="24">
        <v>400</v>
      </c>
      <c r="F70" s="23">
        <v>0.28000000000000003</v>
      </c>
      <c r="G70" s="23">
        <f>E70*0.28</f>
        <v>112.00000000000001</v>
      </c>
      <c r="H70" s="14">
        <v>2.2400000000000002</v>
      </c>
      <c r="I70" s="14">
        <v>45</v>
      </c>
      <c r="J70" s="40"/>
    </row>
    <row r="71" spans="1:10" ht="16.5" customHeight="1" x14ac:dyDescent="0.25">
      <c r="A71" s="79" t="str">
        <f>RIGHT(D71:D182,4)</f>
        <v>6562</v>
      </c>
      <c r="B71" s="27" t="s">
        <v>84</v>
      </c>
      <c r="C71" s="34" t="s">
        <v>25</v>
      </c>
      <c r="D71" s="28">
        <v>1001304506562</v>
      </c>
      <c r="E71" s="24">
        <v>120</v>
      </c>
      <c r="F71" s="23"/>
      <c r="G71" s="23">
        <f>E71*0.28</f>
        <v>33.6</v>
      </c>
      <c r="H71" s="14"/>
      <c r="I71" s="14"/>
      <c r="J71" s="40"/>
    </row>
    <row r="72" spans="1:10" ht="16.5" customHeight="1" x14ac:dyDescent="0.25">
      <c r="A72" s="79" t="str">
        <f>RIGHT(D72:D183,4)</f>
        <v>6535</v>
      </c>
      <c r="B72" s="27" t="s">
        <v>85</v>
      </c>
      <c r="C72" s="34" t="s">
        <v>25</v>
      </c>
      <c r="D72" s="28">
        <v>1001305196535</v>
      </c>
      <c r="E72" s="24">
        <v>0</v>
      </c>
      <c r="F72" s="23"/>
      <c r="G72" s="23">
        <f>E72*0.35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6564</v>
      </c>
      <c r="B73" s="27" t="s">
        <v>86</v>
      </c>
      <c r="C73" s="34" t="s">
        <v>25</v>
      </c>
      <c r="D73" s="28">
        <v>1001305196564</v>
      </c>
      <c r="E73" s="24">
        <v>0</v>
      </c>
      <c r="F73" s="23"/>
      <c r="G73" s="23">
        <f>E73*0.31</f>
        <v>0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87</v>
      </c>
      <c r="C74" s="34" t="s">
        <v>25</v>
      </c>
      <c r="D74" s="28">
        <v>1001303986689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88</v>
      </c>
      <c r="C75" s="31" t="s">
        <v>23</v>
      </c>
      <c r="D75" s="28">
        <v>1001053985341</v>
      </c>
      <c r="E75" s="24">
        <v>70</v>
      </c>
      <c r="F75" s="23">
        <v>0.71250000000000002</v>
      </c>
      <c r="G75" s="23">
        <f>E75*1</f>
        <v>70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89</v>
      </c>
      <c r="C76" s="34" t="s">
        <v>25</v>
      </c>
      <c r="D76" s="28">
        <v>1001303056692</v>
      </c>
      <c r="E76" s="24">
        <v>120</v>
      </c>
      <c r="F76" s="23">
        <v>0.28000000000000003</v>
      </c>
      <c r="G76" s="23">
        <f>E76*0.28</f>
        <v>33.6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90</v>
      </c>
      <c r="C77" s="34" t="s">
        <v>25</v>
      </c>
      <c r="D77" s="28">
        <v>6565</v>
      </c>
      <c r="E77" s="24">
        <v>0</v>
      </c>
      <c r="F77" s="23"/>
      <c r="G77" s="23">
        <f>E77*0.31</f>
        <v>0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91</v>
      </c>
      <c r="C78" s="34" t="s">
        <v>25</v>
      </c>
      <c r="D78" s="28">
        <v>1001305306566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92</v>
      </c>
      <c r="C79" s="31" t="s">
        <v>23</v>
      </c>
      <c r="D79" s="28">
        <v>1001051875544</v>
      </c>
      <c r="E79" s="24">
        <v>100</v>
      </c>
      <c r="F79" s="23">
        <v>0.85</v>
      </c>
      <c r="G79" s="23">
        <f>E79*1</f>
        <v>100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93</v>
      </c>
      <c r="C80" s="34" t="s">
        <v>25</v>
      </c>
      <c r="D80" s="28">
        <v>1001301876534</v>
      </c>
      <c r="E80" s="24">
        <v>0</v>
      </c>
      <c r="F80" s="23"/>
      <c r="G80" s="23">
        <f>E80*0.35</f>
        <v>0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94</v>
      </c>
      <c r="C81" s="37" t="s">
        <v>25</v>
      </c>
      <c r="D81" s="28">
        <v>1001301876697</v>
      </c>
      <c r="E81" s="24">
        <v>600</v>
      </c>
      <c r="F81" s="23">
        <v>0.35</v>
      </c>
      <c r="G81" s="23">
        <f>E81*0.35</f>
        <v>210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95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96</v>
      </c>
      <c r="C83" s="34" t="s">
        <v>25</v>
      </c>
      <c r="D83" s="28">
        <v>1001061975706</v>
      </c>
      <c r="E83" s="24">
        <v>600</v>
      </c>
      <c r="F83" s="23">
        <v>0.25</v>
      </c>
      <c r="G83" s="23">
        <f>E83*0.25</f>
        <v>150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97</v>
      </c>
      <c r="C84" s="34" t="s">
        <v>25</v>
      </c>
      <c r="D84" s="28">
        <v>1001201976454</v>
      </c>
      <c r="E84" s="24">
        <v>280</v>
      </c>
      <c r="F84" s="23">
        <v>0.1</v>
      </c>
      <c r="G84" s="23">
        <f>E84*0.1</f>
        <v>28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98</v>
      </c>
      <c r="C85" s="34" t="s">
        <v>25</v>
      </c>
      <c r="D85" s="28">
        <v>1001060755931</v>
      </c>
      <c r="E85" s="24">
        <v>0</v>
      </c>
      <c r="F85" s="23">
        <v>0.22</v>
      </c>
      <c r="G85" s="23">
        <f>E85*0.22</f>
        <v>0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99</v>
      </c>
      <c r="C86" s="31" t="s">
        <v>23</v>
      </c>
      <c r="D86" s="28">
        <v>1001063145708</v>
      </c>
      <c r="E86" s="24">
        <v>200</v>
      </c>
      <c r="F86" s="23">
        <v>0.51249999999999996</v>
      </c>
      <c r="G86" s="23">
        <f>E86*1</f>
        <v>200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100</v>
      </c>
      <c r="C87" s="34" t="s">
        <v>25</v>
      </c>
      <c r="D87" s="28">
        <v>1001060764993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101</v>
      </c>
      <c r="C88" s="34" t="s">
        <v>25</v>
      </c>
      <c r="D88" s="28">
        <v>1001193115682</v>
      </c>
      <c r="E88" s="24">
        <v>400</v>
      </c>
      <c r="F88" s="23">
        <v>0.12</v>
      </c>
      <c r="G88" s="23">
        <f>E88*0.12</f>
        <v>48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3">RIGHT(D89:D203,4)</f>
        <v>4117</v>
      </c>
      <c r="B89" s="27" t="s">
        <v>102</v>
      </c>
      <c r="C89" s="31" t="s">
        <v>23</v>
      </c>
      <c r="D89" s="28">
        <v>1001062504117</v>
      </c>
      <c r="E89" s="24">
        <v>0</v>
      </c>
      <c r="F89" s="23">
        <v>0.48749999999999999</v>
      </c>
      <c r="G89" s="23">
        <f>E89*1</f>
        <v>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3"/>
        <v>5483</v>
      </c>
      <c r="B90" s="27" t="s">
        <v>103</v>
      </c>
      <c r="C90" s="34" t="s">
        <v>25</v>
      </c>
      <c r="D90" s="28">
        <v>1001062505483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3"/>
        <v>6453</v>
      </c>
      <c r="B91" s="27" t="s">
        <v>104</v>
      </c>
      <c r="C91" s="34" t="s">
        <v>25</v>
      </c>
      <c r="D91" s="28">
        <v>1001202506453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3"/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3"/>
        <v>4614</v>
      </c>
      <c r="B93" s="29" t="s">
        <v>106</v>
      </c>
      <c r="C93" s="33" t="s">
        <v>23</v>
      </c>
      <c r="D93" s="30">
        <v>1001092444614</v>
      </c>
      <c r="E93" s="24">
        <v>0</v>
      </c>
      <c r="F93" s="23">
        <v>1.5249999999999999</v>
      </c>
      <c r="G93" s="23">
        <f>E93*1</f>
        <v>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3"/>
        <v>4611</v>
      </c>
      <c r="B94" s="29" t="s">
        <v>107</v>
      </c>
      <c r="C94" s="38" t="s">
        <v>25</v>
      </c>
      <c r="D94" s="83">
        <v>1001092444611</v>
      </c>
      <c r="E94" s="24">
        <v>0</v>
      </c>
      <c r="F94" s="23"/>
      <c r="G94" s="23">
        <f>E94*0.4</f>
        <v>0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108</v>
      </c>
      <c r="C95" s="38" t="s">
        <v>25</v>
      </c>
      <c r="D95" s="52">
        <v>1001094053215</v>
      </c>
      <c r="E95" s="24">
        <v>40</v>
      </c>
      <c r="F95" s="23">
        <v>0.4</v>
      </c>
      <c r="G95" s="23">
        <f>E95*0.4</f>
        <v>16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110</v>
      </c>
      <c r="C97" s="36" t="s">
        <v>25</v>
      </c>
      <c r="D97" s="28">
        <v>1001233296450</v>
      </c>
      <c r="E97" s="24">
        <v>0</v>
      </c>
      <c r="F97" s="82"/>
      <c r="G97" s="23">
        <f>E97*0.1</f>
        <v>0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111</v>
      </c>
      <c r="C98" s="36" t="s">
        <v>25</v>
      </c>
      <c r="D98" s="28">
        <v>1001220286279</v>
      </c>
      <c r="E98" s="24">
        <v>40</v>
      </c>
      <c r="F98" s="82"/>
      <c r="G98" s="23">
        <f>E98*0.15</f>
        <v>6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112</v>
      </c>
      <c r="C99" s="36" t="s">
        <v>25</v>
      </c>
      <c r="D99" s="28">
        <v>1001234146448</v>
      </c>
      <c r="E99" s="24">
        <v>0</v>
      </c>
      <c r="F99" s="82"/>
      <c r="G99" s="23">
        <f>E99*0.1</f>
        <v>0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113</v>
      </c>
      <c r="C100" s="36" t="s">
        <v>25</v>
      </c>
      <c r="D100" s="28">
        <v>1001082576281</v>
      </c>
      <c r="E100" s="24">
        <v>120</v>
      </c>
      <c r="F100" s="23">
        <v>0.3</v>
      </c>
      <c r="G100" s="23">
        <f>E100*0.3</f>
        <v>36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114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116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117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118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4">RIGHT(D106:D221,4)</f>
        <v>6313</v>
      </c>
      <c r="B106" s="48" t="s">
        <v>119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4945</v>
      </c>
      <c r="B108" s="48" t="s">
        <v>121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4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4"/>
        <v>4956</v>
      </c>
      <c r="B110" s="48" t="s">
        <v>123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4"/>
        <v>1762</v>
      </c>
      <c r="B111" s="48" t="s">
        <v>124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4"/>
        <v>1764</v>
      </c>
      <c r="B112" s="48" t="s">
        <v>125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4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4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4"/>
        <v>6004</v>
      </c>
      <c r="B115" s="48" t="s">
        <v>128</v>
      </c>
      <c r="C115" s="37" t="s">
        <v>25</v>
      </c>
      <c r="D115" s="69" t="s">
        <v>129</v>
      </c>
      <c r="E115" s="24">
        <v>0</v>
      </c>
      <c r="F115" s="23">
        <v>1</v>
      </c>
      <c r="G115" s="23">
        <f>E115*1</f>
        <v>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4"/>
        <v>5417</v>
      </c>
      <c r="B116" s="48" t="s">
        <v>130</v>
      </c>
      <c r="C116" s="31" t="s">
        <v>23</v>
      </c>
      <c r="D116" s="69" t="s">
        <v>131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4"/>
        <v>6019</v>
      </c>
      <c r="B117" s="48" t="s">
        <v>132</v>
      </c>
      <c r="C117" s="37" t="s">
        <v>25</v>
      </c>
      <c r="D117" s="70" t="s">
        <v>133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134</v>
      </c>
      <c r="C118" s="16"/>
      <c r="D118" s="49"/>
      <c r="E118" s="17">
        <f>SUM(E5:E117)</f>
        <v>13790</v>
      </c>
      <c r="F118" s="17">
        <f>SUM(F10:F117)</f>
        <v>39.732916666666668</v>
      </c>
      <c r="G118" s="17">
        <f>SUM(G11:G117)</f>
        <v>6753.8000000000011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1">
      <formula1>40</formula1>
    </dataValidation>
    <dataValidation type="textLength" operator="equal" allowBlank="1" showInputMessage="1" showErrorMessage="1" sqref="D115:D117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108</v>
      </c>
    </row>
    <row r="2" spans="2:3" x14ac:dyDescent="0.25">
      <c r="B2" s="59" t="s">
        <v>135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102</v>
      </c>
      <c r="C6" s="62"/>
    </row>
    <row r="7" spans="2:3" x14ac:dyDescent="0.25">
      <c r="B7" s="72" t="s">
        <v>79</v>
      </c>
      <c r="C7" s="84"/>
    </row>
    <row r="8" spans="2:3" x14ac:dyDescent="0.25">
      <c r="B8" s="27" t="s">
        <v>36</v>
      </c>
    </row>
    <row r="9" spans="2:3" x14ac:dyDescent="0.25">
      <c r="B9" s="81" t="s">
        <v>107</v>
      </c>
      <c r="C9" s="84"/>
    </row>
    <row r="10" spans="2:3" x14ac:dyDescent="0.25">
      <c r="B10" s="29" t="s">
        <v>106</v>
      </c>
    </row>
    <row r="11" spans="2:3" x14ac:dyDescent="0.25">
      <c r="B11" s="27" t="s">
        <v>42</v>
      </c>
    </row>
    <row r="12" spans="2:3" x14ac:dyDescent="0.25">
      <c r="B12" s="27" t="s">
        <v>100</v>
      </c>
    </row>
    <row r="13" spans="2:3" x14ac:dyDescent="0.25">
      <c r="B13" s="27" t="s">
        <v>136</v>
      </c>
    </row>
    <row r="14" spans="2:3" x14ac:dyDescent="0.25">
      <c r="B14" s="27" t="s">
        <v>137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88</v>
      </c>
      <c r="C19" s="62"/>
    </row>
    <row r="20" spans="2:3" x14ac:dyDescent="0.25">
      <c r="B20" s="71" t="s">
        <v>103</v>
      </c>
    </row>
    <row r="21" spans="2:3" x14ac:dyDescent="0.25">
      <c r="B21" s="59" t="s">
        <v>138</v>
      </c>
      <c r="C21" s="84"/>
    </row>
    <row r="22" spans="2:3" x14ac:dyDescent="0.25">
      <c r="B22" s="68" t="s">
        <v>139</v>
      </c>
      <c r="C22" s="62"/>
    </row>
    <row r="23" spans="2:3" x14ac:dyDescent="0.25">
      <c r="B23" s="27" t="s">
        <v>92</v>
      </c>
    </row>
    <row r="24" spans="2:3" x14ac:dyDescent="0.25">
      <c r="B24" s="27" t="s">
        <v>101</v>
      </c>
    </row>
    <row r="25" spans="2:3" x14ac:dyDescent="0.25">
      <c r="B25" s="27" t="s">
        <v>96</v>
      </c>
    </row>
    <row r="26" spans="2:3" x14ac:dyDescent="0.25">
      <c r="B26" s="27" t="s">
        <v>99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98</v>
      </c>
      <c r="C31" s="62"/>
    </row>
    <row r="32" spans="2:3" x14ac:dyDescent="0.25">
      <c r="B32" s="81" t="s">
        <v>140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141</v>
      </c>
    </row>
    <row r="36" spans="2:3" x14ac:dyDescent="0.25">
      <c r="B36" s="27" t="s">
        <v>51</v>
      </c>
    </row>
    <row r="37" spans="2:3" x14ac:dyDescent="0.25">
      <c r="B37" s="81" t="s">
        <v>111</v>
      </c>
      <c r="C37" s="84"/>
    </row>
    <row r="38" spans="2:3" x14ac:dyDescent="0.25">
      <c r="B38" s="67" t="s">
        <v>113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7" t="s">
        <v>89</v>
      </c>
      <c r="C46" s="62"/>
    </row>
    <row r="47" spans="2:3" x14ac:dyDescent="0.25">
      <c r="B47" s="27" t="s">
        <v>76</v>
      </c>
    </row>
    <row r="48" spans="2:3" x14ac:dyDescent="0.25">
      <c r="B48" s="67" t="s">
        <v>78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112</v>
      </c>
      <c r="C54" s="62"/>
    </row>
    <row r="55" spans="2:3" x14ac:dyDescent="0.25">
      <c r="B55" s="81" t="s">
        <v>110</v>
      </c>
      <c r="C55" s="84"/>
    </row>
    <row r="56" spans="2:3" x14ac:dyDescent="0.25">
      <c r="B56" s="71" t="s">
        <v>104</v>
      </c>
    </row>
    <row r="57" spans="2:3" x14ac:dyDescent="0.25">
      <c r="B57" s="27" t="s">
        <v>97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142</v>
      </c>
      <c r="C60" s="84"/>
    </row>
    <row r="61" spans="2:3" x14ac:dyDescent="0.25">
      <c r="B61" s="27" t="s">
        <v>94</v>
      </c>
    </row>
    <row r="62" spans="2:3" x14ac:dyDescent="0.25">
      <c r="B62" s="67" t="s">
        <v>81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74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93</v>
      </c>
      <c r="C72" s="84"/>
    </row>
    <row r="73" spans="2:3" x14ac:dyDescent="0.25">
      <c r="B73" s="81" t="s">
        <v>85</v>
      </c>
      <c r="C73" s="84"/>
    </row>
    <row r="74" spans="2:3" x14ac:dyDescent="0.25">
      <c r="B74" s="81" t="s">
        <v>84</v>
      </c>
      <c r="C74" s="84"/>
    </row>
    <row r="75" spans="2:3" x14ac:dyDescent="0.25">
      <c r="B75" s="81" t="s">
        <v>86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143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82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144</v>
      </c>
      <c r="C84" s="62"/>
    </row>
    <row r="85" spans="2:4" x14ac:dyDescent="0.25">
      <c r="B85" s="61" t="s">
        <v>91</v>
      </c>
      <c r="C85" s="62"/>
    </row>
    <row r="86" spans="2:4" x14ac:dyDescent="0.25">
      <c r="B86" s="68" t="s">
        <v>77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2023-09-29T13:16:45Z</dcterms:modified>
</cp:coreProperties>
</file>