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1'!$B$9:$AY$120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4"/>
  <sheetViews>
    <sheetView tabSelected="1" zoomScale="87" zoomScaleNormal="87" workbookViewId="0">
      <pane ySplit="9" topLeftCell="A10" activePane="bottomLeft" state="frozen"/>
      <selection pane="bottomLeft" activeCell="J13" sqref="J13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45145</v>
      </c>
      <c r="E3" s="7" t="inlineStr">
        <is>
          <t xml:space="preserve">Доставка: </t>
        </is>
      </c>
      <c r="F3" s="90" t="n"/>
      <c r="G3" s="90" t="n">
        <v>45148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RIGHT(D11:D119,4)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0">
        <f>RIGHT(D12:D120,4)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0">
        <f>RIGHT(D13:D121,4)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0">
        <f>RIGHT(D14:D122,4)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0">
        <f>RIGHT(D15:D123,4)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0">
        <f>RIGHT(D16:D124,4)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1" t="n"/>
      <c r="K16" s="39" t="n"/>
    </row>
    <row r="17" ht="16.5" customFormat="1" customHeight="1" s="15">
      <c r="A17" s="80">
        <f>RIGHT(D17:D123,4)</f>
        <v/>
      </c>
      <c r="B17" s="27" t="inlineStr">
        <is>
          <t>ДОКТОРСКАЯ ТРАДИЦ. вар п/о</t>
        </is>
      </c>
      <c r="C17" s="31" t="inlineStr">
        <is>
          <t>КГ</t>
        </is>
      </c>
      <c r="D17" s="28" t="n">
        <v>1001010113248</v>
      </c>
      <c r="E17" s="24" t="n">
        <v>0</v>
      </c>
      <c r="F17" s="23" t="n">
        <v>1.2625</v>
      </c>
      <c r="G17" s="23">
        <f>E17*1</f>
        <v/>
      </c>
      <c r="H17" s="14" t="n">
        <v>10.1</v>
      </c>
      <c r="I17" s="14" t="n">
        <v>60</v>
      </c>
      <c r="J17" s="41" t="n"/>
      <c r="K17" s="39" t="n"/>
    </row>
    <row r="18" ht="16.5" customFormat="1" customHeight="1" s="15">
      <c r="A18" s="80">
        <f>RIGHT(D18:D125,4)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1" t="n"/>
      <c r="K18" s="39" t="n"/>
    </row>
    <row r="19" ht="16.5" customFormat="1" customHeight="1" s="15">
      <c r="A19" s="80">
        <f>RIGHT(D19:D126,4)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1" t="n"/>
      <c r="K19" s="39" t="n"/>
    </row>
    <row r="20" ht="16.5" customFormat="1" customHeight="1" s="15">
      <c r="A20" s="80">
        <f>RIGHT(D20:D127,4)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6595</v>
      </c>
      <c r="E20" s="24" t="n">
        <v>0</v>
      </c>
      <c r="F20" s="23" t="n"/>
      <c r="G20" s="23">
        <f>E20*0.45</f>
        <v/>
      </c>
      <c r="H20" s="14" t="n"/>
      <c r="I20" s="14" t="n"/>
      <c r="J20" s="41" t="n"/>
      <c r="K20" s="39" t="n"/>
    </row>
    <row r="21" ht="16.5" customHeight="1">
      <c r="A21" s="80">
        <f>RIGHT(D21:D126,4)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1" t="n"/>
    </row>
    <row r="22" ht="16.5" customHeight="1">
      <c r="A22" s="80">
        <f>RIGHT(D22:D127,4)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1" t="n"/>
    </row>
    <row r="23" ht="16.5" customHeight="1">
      <c r="A23" s="80">
        <f>RIGHT(D23:D128,4)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1" t="n"/>
    </row>
    <row r="24" ht="16.5" customHeight="1">
      <c r="A24" s="80">
        <f>RIGHT(D24:D129,4)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1" t="n"/>
    </row>
    <row r="25" ht="16.5" customHeight="1">
      <c r="A25" s="80">
        <f>RIGHT(D25:D130,4)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1" t="n"/>
    </row>
    <row r="26" ht="16.5" customHeight="1">
      <c r="A26" s="80">
        <f>RIGHT(D26:D132,4)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1" t="n"/>
    </row>
    <row r="27" ht="16.5" customHeight="1">
      <c r="A27" s="80">
        <f>RIGHT(D27:D134,4)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1" t="n"/>
    </row>
    <row r="28" ht="16.5" customHeight="1">
      <c r="A28" s="80">
        <f>RIGHT(D28:D135,4)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6597</v>
      </c>
      <c r="E28" s="24" t="n">
        <v>80</v>
      </c>
      <c r="F28" s="23" t="n"/>
      <c r="G28" s="23">
        <f>E28*0.45</f>
        <v/>
      </c>
      <c r="H28" s="14" t="n"/>
      <c r="I28" s="14" t="n"/>
      <c r="J28" s="41" t="n"/>
    </row>
    <row r="29" ht="16.5" customHeight="1">
      <c r="A29" s="80">
        <f>RIGHT(D29:D137,4)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1" t="n"/>
    </row>
    <row r="30" ht="16.5" customHeight="1">
      <c r="A30" s="80">
        <f>RIGHT(D30:D138,4)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1001012566348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1" t="n"/>
    </row>
    <row r="31" ht="16.5" customHeight="1">
      <c r="A31" s="80">
        <f>RIGHT(D31:D140,4)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1" t="n"/>
    </row>
    <row r="32" ht="16.5" customHeight="1" thickBot="1">
      <c r="A32" s="80">
        <f>RIGHT(D32:D141,4)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1" t="n"/>
    </row>
    <row r="33" ht="16.5" customHeight="1" thickBot="1" thickTop="1">
      <c r="A33" s="80">
        <f>RIGHT(D33:D142,4)</f>
        <v/>
      </c>
      <c r="B33" s="76" t="inlineStr">
        <is>
          <t>Сосиски</t>
        </is>
      </c>
      <c r="C33" s="76" t="n"/>
      <c r="D33" s="76" t="n"/>
      <c r="E33" s="76" t="n"/>
      <c r="F33" s="75" t="n"/>
      <c r="G33" s="76" t="n"/>
      <c r="H33" s="76" t="n"/>
      <c r="I33" s="76" t="n"/>
      <c r="J33" s="77" t="n"/>
    </row>
    <row r="34" ht="16.5" customFormat="1" customHeight="1" s="15" thickTop="1">
      <c r="A34" s="80">
        <f>RIGHT(D34:D144,4)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1" t="n"/>
      <c r="K34" s="39" t="n"/>
    </row>
    <row r="35" ht="16.5" customFormat="1" customHeight="1" s="15">
      <c r="A35" s="80">
        <f>RIGHT(D35:D144,4)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1" t="n"/>
      <c r="K35" s="39" t="n"/>
    </row>
    <row r="36" ht="16.5" customFormat="1" customHeight="1" s="15">
      <c r="A36" s="80">
        <f>RIGHT(D36:D145,4)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1" t="n"/>
      <c r="K36" s="39" t="n"/>
    </row>
    <row r="37" ht="16.5" customFormat="1" customHeight="1" s="15">
      <c r="A37" s="80">
        <f>RIGHT(D37:D147,4)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1" t="n"/>
      <c r="K37" s="39" t="n"/>
    </row>
    <row r="38" ht="16.5" customHeight="1">
      <c r="A38" s="80">
        <f>RIGHT(D38:D152,4)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1" t="n"/>
    </row>
    <row r="39" ht="16.5" customHeight="1">
      <c r="A39" s="80">
        <f>RIGHT(D39:D155,4)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1" t="n"/>
    </row>
    <row r="40" ht="16.5" customHeight="1">
      <c r="A40" s="80">
        <f>RIGHT(D40:D156,4)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1" t="n"/>
    </row>
    <row r="41" ht="16.5" customFormat="1" customHeight="1" s="15">
      <c r="A41" s="80">
        <f>RIGHT(D41:D159,4)</f>
        <v/>
      </c>
      <c r="B41" s="72" t="inlineStr">
        <is>
          <t>МЯСНЫЕ Папа может сос п/о мгс 1*3_45с</t>
        </is>
      </c>
      <c r="C41" s="31" t="inlineStr">
        <is>
          <t>КГ</t>
        </is>
      </c>
      <c r="D41" s="28" t="n">
        <v>1001022725818</v>
      </c>
      <c r="E41" s="24" t="n">
        <v>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41" t="n"/>
      <c r="K41" s="39" t="n"/>
    </row>
    <row r="42" ht="16.5" customHeight="1">
      <c r="A42" s="80">
        <f>RIGHT(D42:D160,4)</f>
        <v/>
      </c>
      <c r="B42" s="47" t="inlineStr">
        <is>
          <t>СЛИВОЧНЫЕ ПМ сос п/о мгс 0,41кг 10шт.</t>
        </is>
      </c>
      <c r="C42" s="34" t="inlineStr">
        <is>
          <t>ШТ</t>
        </is>
      </c>
      <c r="D42" s="28" t="n">
        <v>6641</v>
      </c>
      <c r="E42" s="24" t="n">
        <v>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41" t="n"/>
    </row>
    <row r="43" ht="16.5" customHeight="1">
      <c r="A43" s="80">
        <f>RIGHT(D43:D161,4)</f>
        <v/>
      </c>
      <c r="B43" s="47" t="inlineStr">
        <is>
          <t>СЛИВОЧНЫЕ Папа может сос п/о мгс 2*2_45с</t>
        </is>
      </c>
      <c r="C43" s="31" t="inlineStr">
        <is>
          <t>КГ</t>
        </is>
      </c>
      <c r="D43" s="28" t="n">
        <v>1001022465820</v>
      </c>
      <c r="E43" s="24" t="n">
        <v>0</v>
      </c>
      <c r="F43" s="23" t="n"/>
      <c r="G43" s="23">
        <f>E43*1</f>
        <v/>
      </c>
      <c r="H43" s="14" t="n"/>
      <c r="I43" s="14" t="n">
        <v>45</v>
      </c>
      <c r="J43" s="41" t="n"/>
    </row>
    <row r="44" ht="16.5" customHeight="1">
      <c r="A44" s="80">
        <f>RIGHT(D44:D162,4)</f>
        <v/>
      </c>
      <c r="B44" s="47" t="inlineStr">
        <is>
          <t>СЛИВОЧНЫЕ СН сос п/о мгс 0.41кг 10шт.</t>
        </is>
      </c>
      <c r="C44" s="34" t="inlineStr">
        <is>
          <t>ШТ</t>
        </is>
      </c>
      <c r="D44" s="28" t="n">
        <v>1001020846590</v>
      </c>
      <c r="E44" s="24" t="n">
        <v>600</v>
      </c>
      <c r="F44" s="23" t="n"/>
      <c r="G44" s="23">
        <f>E44*0.41</f>
        <v/>
      </c>
      <c r="H44" s="14" t="n"/>
      <c r="I44" s="14" t="n"/>
      <c r="J44" s="41" t="n"/>
    </row>
    <row r="45" ht="16.5" customHeight="1">
      <c r="A45" s="80">
        <f>RIGHT(D45:D163,4)</f>
        <v/>
      </c>
      <c r="B45" s="47" t="inlineStr">
        <is>
          <t>СЛИВОЧНЫЕ СН сос п/о мгс 1*6</t>
        </is>
      </c>
      <c r="C45" s="31" t="inlineStr">
        <is>
          <t>КГ</t>
        </is>
      </c>
      <c r="D45" s="28" t="n">
        <v>1001020846563</v>
      </c>
      <c r="E45" s="24" t="n">
        <v>120</v>
      </c>
      <c r="F45" s="23" t="n"/>
      <c r="G45" s="23">
        <f>E45*1</f>
        <v/>
      </c>
      <c r="H45" s="14" t="n"/>
      <c r="I45" s="14" t="n"/>
      <c r="J45" s="41" t="n"/>
    </row>
    <row r="46" ht="16.5" customHeight="1">
      <c r="A46" s="80">
        <f>RIGHT(D46:D162,4)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800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</row>
    <row r="47" ht="16.5" customHeight="1">
      <c r="A47" s="80">
        <f>RIGHT(D47:D163,4)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</row>
    <row r="48" ht="16.5" customFormat="1" customHeight="1" s="15">
      <c r="A48" s="80">
        <f>RIGHT(D48:D164,4)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800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39" t="n"/>
    </row>
    <row r="49" ht="16.5" customFormat="1" customHeight="1" s="15">
      <c r="A49" s="80">
        <f>RIGHT(D49:D165,4)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1" t="n"/>
      <c r="K49" s="39" t="n"/>
    </row>
    <row r="50" ht="16.5" customFormat="1" customHeight="1" s="15">
      <c r="A50" s="80">
        <f>RIGHT(D50:D166,4)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0</v>
      </c>
      <c r="F50" s="23" t="n"/>
      <c r="G50" s="23">
        <f>E50*0.41</f>
        <v/>
      </c>
      <c r="H50" s="14" t="n"/>
      <c r="I50" s="14" t="n"/>
      <c r="J50" s="41" t="n"/>
      <c r="K50" s="39" t="n"/>
    </row>
    <row r="51" ht="16.5" customFormat="1" customHeight="1" s="15">
      <c r="A51" s="80">
        <f>RIGHT(D51:D167,4)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0</v>
      </c>
      <c r="F51" s="23" t="n"/>
      <c r="G51" s="23">
        <f>E51*0.4</f>
        <v/>
      </c>
      <c r="H51" s="14" t="n"/>
      <c r="I51" s="14" t="n"/>
      <c r="J51" s="41" t="n"/>
      <c r="K51" s="39" t="n"/>
    </row>
    <row r="52" ht="16.5" customFormat="1" customHeight="1" s="15">
      <c r="A52" s="80">
        <f>RIGHT(D52:D168,4)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480</v>
      </c>
      <c r="F52" s="23" t="n"/>
      <c r="G52" s="23">
        <f>E52*0.38</f>
        <v/>
      </c>
      <c r="H52" s="14" t="n"/>
      <c r="I52" s="14" t="n"/>
      <c r="J52" s="41" t="n"/>
      <c r="K52" s="39" t="n"/>
    </row>
    <row r="53" ht="16.5" customHeight="1" thickBot="1">
      <c r="A53" s="80">
        <f>RIGHT(D53:D165,4)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</row>
    <row r="54" ht="16.5" customHeight="1" thickBot="1" thickTop="1">
      <c r="A54" s="80">
        <f>RIGHT(D54:D166,4)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</row>
    <row r="55" ht="16.5" customHeight="1" thickTop="1">
      <c r="A55" s="80">
        <f>RIGHT(D55:D167,4)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</row>
    <row r="56" ht="16.5" customHeight="1">
      <c r="A56" s="80">
        <f>RIGHT(D56:D168,4)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1" t="n"/>
    </row>
    <row r="57" ht="16.5" customHeight="1">
      <c r="A57" s="80">
        <f>RIGHT(D57:D169,4)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1" t="n"/>
    </row>
    <row r="58" ht="16.5" customHeight="1">
      <c r="A58" s="80">
        <f>RIGHT(D58:D170,4)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1" t="n"/>
    </row>
    <row r="59" ht="16.5" customHeight="1" thickBot="1">
      <c r="A59" s="80">
        <f>RIGHT(D59:D172,4)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</row>
    <row r="60" ht="16.5" customHeight="1" thickBot="1" thickTop="1">
      <c r="A60" s="80">
        <f>RIGHT(D60:D173,4)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</row>
    <row r="61" ht="16.5" customHeight="1" thickTop="1">
      <c r="A61" s="80">
        <f>RIGHT(D61:D174,4)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</row>
    <row r="62" ht="16.5" customHeight="1">
      <c r="A62" s="80">
        <f>RIGHT(D62:D175,4)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</row>
    <row r="63" ht="16.5" customHeight="1">
      <c r="A63" s="80">
        <f>RIGHT(D63:D175,4)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</row>
    <row r="64" ht="16.5" customHeight="1" thickBot="1">
      <c r="A64" s="80">
        <f>RIGHT(D64:D176,4)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</row>
    <row r="65" ht="16.5" customHeight="1" thickBot="1" thickTop="1">
      <c r="A65" s="80">
        <f>RIGHT(D65:D178,4)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</row>
    <row r="66" ht="16.5" customHeight="1" thickTop="1">
      <c r="A66" s="80">
        <f>RIGHT(D66:D179,4)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1001300386510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</row>
    <row r="67" ht="16.5" customHeight="1">
      <c r="A67" s="80">
        <f>RIGHT(D67:D180,4)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</row>
    <row r="68" ht="16.5" customHeight="1">
      <c r="A68" s="80">
        <f>RIGHT(D68:D180,4)</f>
        <v/>
      </c>
      <c r="B68" s="27" t="inlineStr">
        <is>
          <t>СЕРВЕЛАТ ЗЕРНИСТЫЙ Папа может в/к в/у</t>
        </is>
      </c>
      <c r="C68" s="31" t="inlineStr">
        <is>
          <t>КГ</t>
        </is>
      </c>
      <c r="D68" s="28" t="n">
        <v>1001050385489</v>
      </c>
      <c r="E68" s="24" t="n">
        <v>0</v>
      </c>
      <c r="F68" s="23" t="n"/>
      <c r="G68" s="23">
        <f>E68*1</f>
        <v/>
      </c>
      <c r="H68" s="14" t="n"/>
      <c r="I68" s="14" t="n"/>
      <c r="J68" s="41" t="n"/>
    </row>
    <row r="69" ht="16.5" customHeight="1">
      <c r="A69" s="80">
        <f>RIGHT(D69:D183,4)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1001304506365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1" t="n"/>
    </row>
    <row r="70" ht="16.5" customHeight="1">
      <c r="A70" s="80">
        <f>RIGHT(D70:D184,4)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0</v>
      </c>
      <c r="F70" s="23" t="n"/>
      <c r="G70" s="23">
        <f>E70*0.28</f>
        <v/>
      </c>
      <c r="H70" s="14" t="n"/>
      <c r="I70" s="14" t="n"/>
      <c r="J70" s="41" t="n"/>
    </row>
    <row r="71" ht="16.5" customHeight="1">
      <c r="A71" s="80">
        <f>RIGHT(D71:D185,4)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6535</v>
      </c>
      <c r="E71" s="24" t="n">
        <v>0</v>
      </c>
      <c r="F71" s="23" t="n"/>
      <c r="G71" s="23">
        <f>E71*0.35</f>
        <v/>
      </c>
      <c r="H71" s="14" t="n"/>
      <c r="I71" s="14" t="n"/>
      <c r="J71" s="41" t="n"/>
    </row>
    <row r="72" ht="16.5" customHeight="1">
      <c r="A72" s="80">
        <f>RIGHT(D72:D186,4)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0</v>
      </c>
      <c r="F72" s="23" t="n"/>
      <c r="G72" s="23">
        <f>E72*0.31</f>
        <v/>
      </c>
      <c r="H72" s="14" t="n"/>
      <c r="I72" s="14" t="n"/>
      <c r="J72" s="41" t="n"/>
    </row>
    <row r="73" ht="16.5" customHeight="1">
      <c r="A73" s="80">
        <f>RIGHT(D73:D184,4)</f>
        <v/>
      </c>
      <c r="B73" s="66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1001303986372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1" t="n"/>
    </row>
    <row r="74" ht="16.5" customHeight="1">
      <c r="A74" s="80">
        <f>RIGHT(D74:D185,4)</f>
        <v/>
      </c>
      <c r="B74" s="66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350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1" t="n"/>
    </row>
    <row r="75" ht="16.5" customHeight="1">
      <c r="A75" s="80">
        <f>RIGHT(D75:D186,4)</f>
        <v/>
      </c>
      <c r="B75" s="66" t="inlineStr">
        <is>
          <t>СЕРВЕЛАТ ПРИМА в/к в/у 0.28кг 8шт.</t>
        </is>
      </c>
      <c r="C75" s="34" t="inlineStr">
        <is>
          <t>ШТ</t>
        </is>
      </c>
      <c r="D75" s="28" t="n">
        <v>1001303056375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1" t="n"/>
    </row>
    <row r="76" ht="16.5" customHeight="1">
      <c r="A76" s="80">
        <f>RIGHT(D76:D187,4)</f>
        <v/>
      </c>
      <c r="B76" s="66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1" t="n"/>
    </row>
    <row r="77" ht="16.5" customHeight="1">
      <c r="A77" s="80">
        <f>RIGHT(D77:D187,4)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1" t="n"/>
    </row>
    <row r="78" ht="16.5" customHeight="1">
      <c r="A78" s="80">
        <f>RIGHT(D78:D189,4)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0</v>
      </c>
      <c r="F78" s="23" t="n"/>
      <c r="G78" s="23">
        <f>E78*0.35</f>
        <v/>
      </c>
      <c r="H78" s="14" t="n"/>
      <c r="I78" s="14" t="n"/>
      <c r="J78" s="41" t="n"/>
    </row>
    <row r="79" ht="15.75" customHeight="1" thickBot="1">
      <c r="A79" s="80">
        <f>RIGHT(D79:D189,4)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1001301876509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1" t="n"/>
    </row>
    <row r="80" ht="16.5" customHeight="1" thickBot="1" thickTop="1">
      <c r="A80" s="80">
        <f>RIGHT(D80:D190,4)</f>
        <v/>
      </c>
      <c r="B80" s="76" t="inlineStr">
        <is>
          <t>Сырокопченые колбасы</t>
        </is>
      </c>
      <c r="C80" s="76" t="n"/>
      <c r="D80" s="76" t="n"/>
      <c r="E80" s="76" t="n"/>
      <c r="F80" s="75" t="n"/>
      <c r="G80" s="76" t="n"/>
      <c r="H80" s="76" t="n"/>
      <c r="I80" s="76" t="n"/>
      <c r="J80" s="77" t="n"/>
    </row>
    <row r="81" ht="16.5" customHeight="1" thickTop="1">
      <c r="A81" s="80">
        <f>RIGHT(D81:D191,4)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1" t="n"/>
    </row>
    <row r="82" ht="16.5" customHeight="1">
      <c r="A82" s="80">
        <f>RIGHT(D82:D192,4)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1" t="n"/>
    </row>
    <row r="83" ht="16.5" customHeight="1">
      <c r="A83" s="80">
        <f>RIGHT(D83:D194,4)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1" t="n"/>
    </row>
    <row r="84" ht="16.5" customHeight="1">
      <c r="A84" s="80">
        <f>RIGHT(D84:D196,4)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1" t="n"/>
    </row>
    <row r="85" ht="16.5" customHeight="1">
      <c r="A85" s="80">
        <f>RIGHT(D85:D201,4)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600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1" t="n"/>
    </row>
    <row r="86" ht="16.5" customHeight="1">
      <c r="A86" s="80">
        <f>RIGHT(D86:D202,4)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1" t="n"/>
    </row>
    <row r="87" ht="16.5" customHeight="1">
      <c r="A87" s="80">
        <f>RIGHT(D87:D205,4)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1" t="n"/>
    </row>
    <row r="88" ht="16.5" customHeight="1">
      <c r="A88" s="80">
        <f>RIGHT(D88:D206,4)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1" t="n"/>
    </row>
    <row r="89" ht="16.5" customHeight="1" thickBot="1">
      <c r="A89" s="80">
        <f>RIGHT(D89:D207,4)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1" t="n"/>
    </row>
    <row r="90" ht="16.5" customHeight="1" thickBot="1" thickTop="1">
      <c r="A90" s="80">
        <f>RIGHT(D90:D208,4)</f>
        <v/>
      </c>
      <c r="B90" s="76" t="inlineStr">
        <is>
          <t>Ветчины</t>
        </is>
      </c>
      <c r="C90" s="76" t="n"/>
      <c r="D90" s="76" t="n"/>
      <c r="E90" s="76" t="n"/>
      <c r="F90" s="75" t="n"/>
      <c r="G90" s="76" t="n"/>
      <c r="H90" s="76" t="n"/>
      <c r="I90" s="76" t="n"/>
      <c r="J90" s="77" t="n"/>
    </row>
    <row r="91" ht="16.5" customHeight="1" thickTop="1">
      <c r="A91" s="80">
        <f>RIGHT(D91:D209,4)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300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1" t="n"/>
    </row>
    <row r="92" ht="16.5" customHeight="1">
      <c r="A92" s="80">
        <f>RIGHT(D92:D210,4)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4" t="n">
        <v>1001092444611</v>
      </c>
      <c r="E92" s="24" t="n">
        <v>0</v>
      </c>
      <c r="F92" s="23" t="n"/>
      <c r="G92" s="23">
        <f>E92*0.4</f>
        <v/>
      </c>
      <c r="H92" s="14" t="n"/>
      <c r="I92" s="14" t="n"/>
      <c r="J92" s="41" t="n"/>
    </row>
    <row r="93" ht="16.5" customHeight="1" thickBot="1">
      <c r="A93" s="80">
        <f>RIGHT(D93:D210,4)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3" t="n">
        <v>1001094053215</v>
      </c>
      <c r="E93" s="24" t="n">
        <v>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1" t="n"/>
    </row>
    <row r="94" ht="16.5" customHeight="1" thickBot="1" thickTop="1">
      <c r="A94" s="80">
        <f>RIGHT(D94:D213,4)</f>
        <v/>
      </c>
      <c r="B94" s="76" t="inlineStr">
        <is>
          <t>Копчености варенокопченые</t>
        </is>
      </c>
      <c r="C94" s="76" t="n"/>
      <c r="D94" s="76" t="n"/>
      <c r="E94" s="76" t="n"/>
      <c r="F94" s="75" t="n"/>
      <c r="G94" s="76" t="n"/>
      <c r="H94" s="76" t="n"/>
      <c r="I94" s="76" t="n"/>
      <c r="J94" s="77" t="n"/>
    </row>
    <row r="95" ht="15.75" customHeight="1" thickTop="1">
      <c r="A95" s="80">
        <f>RIGHT(D95:D215,4)</f>
        <v/>
      </c>
      <c r="B95" s="49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0</v>
      </c>
      <c r="F95" s="83" t="n"/>
      <c r="G95" s="23">
        <f>E95*0.1</f>
        <v/>
      </c>
      <c r="H95" s="14" t="n"/>
      <c r="I95" s="14" t="n">
        <v>30</v>
      </c>
      <c r="J95" s="41" t="n"/>
    </row>
    <row r="96">
      <c r="A96" s="80">
        <f>RIGHT(D96:D216,4)</f>
        <v/>
      </c>
      <c r="B96" s="49" t="inlineStr">
        <is>
          <t>ГРУДИНКА КЛАССИЧЕСКАЯ к/в с/в в/у 1/100</t>
        </is>
      </c>
      <c r="C96" s="36" t="inlineStr">
        <is>
          <t>ШТ</t>
        </is>
      </c>
      <c r="D96" s="28" t="n">
        <v>6655</v>
      </c>
      <c r="E96" s="24" t="n">
        <v>0</v>
      </c>
      <c r="F96" s="83" t="n"/>
      <c r="G96" s="23">
        <f>E96*0.1</f>
        <v/>
      </c>
      <c r="H96" s="14" t="n"/>
      <c r="I96" s="14" t="n"/>
      <c r="J96" s="41" t="n"/>
    </row>
    <row r="97">
      <c r="A97" s="80">
        <f>RIGHT(D97:D216,4)</f>
        <v/>
      </c>
      <c r="B97" s="49" t="inlineStr">
        <is>
          <t>КАРБОНАД к/в с/н в/у 1/150 8шт.</t>
        </is>
      </c>
      <c r="C97" s="36" t="inlineStr">
        <is>
          <t>ШТ</t>
        </is>
      </c>
      <c r="D97" s="28" t="n">
        <v>1001225156500</v>
      </c>
      <c r="E97" s="24" t="n">
        <v>0</v>
      </c>
      <c r="F97" s="83" t="n"/>
      <c r="G97" s="23">
        <f>E97*0.15</f>
        <v/>
      </c>
      <c r="H97" s="14" t="n"/>
      <c r="I97" s="14" t="n"/>
      <c r="J97" s="41" t="n"/>
    </row>
    <row r="98">
      <c r="A98" s="80">
        <f>RIGHT(D98:D217,4)</f>
        <v/>
      </c>
      <c r="B98" s="49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160</v>
      </c>
      <c r="F98" s="83" t="n"/>
      <c r="G98" s="23">
        <f>E98*0.15</f>
        <v/>
      </c>
      <c r="H98" s="14" t="n"/>
      <c r="I98" s="14" t="n"/>
      <c r="J98" s="41" t="n"/>
    </row>
    <row r="99">
      <c r="A99" s="80">
        <f>RIGHT(D99:D218,4)</f>
        <v/>
      </c>
      <c r="B99" s="49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0</v>
      </c>
      <c r="F99" s="83" t="n"/>
      <c r="G99" s="23">
        <f>E99*0.1</f>
        <v/>
      </c>
      <c r="H99" s="14" t="n"/>
      <c r="I99" s="14" t="n"/>
      <c r="J99" s="41" t="n"/>
    </row>
    <row r="100" ht="16.5" customHeight="1" thickBot="1">
      <c r="A100" s="80">
        <f>RIGHT(D100:D216,4)</f>
        <v/>
      </c>
      <c r="B100" s="49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1" t="n"/>
    </row>
    <row r="101" ht="16.5" customHeight="1" thickBot="1" thickTop="1">
      <c r="A101" s="80">
        <f>RIGHT(D101:D218,4)</f>
        <v/>
      </c>
      <c r="B101" s="76" t="inlineStr">
        <is>
          <t>Паштеты</t>
        </is>
      </c>
      <c r="C101" s="76" t="n"/>
      <c r="D101" s="76" t="n"/>
      <c r="E101" s="76" t="n"/>
      <c r="F101" s="75" t="n"/>
      <c r="G101" s="76" t="n"/>
      <c r="H101" s="76" t="n"/>
      <c r="I101" s="76" t="n"/>
      <c r="J101" s="77" t="n"/>
    </row>
    <row r="102" ht="16.5" customHeight="1" thickTop="1">
      <c r="A102" s="80">
        <f>RIGHT(D102:D219,4)</f>
        <v/>
      </c>
      <c r="B102" s="27" t="inlineStr">
        <is>
          <t>МЯСНОЙ пашт п/о 1/150 16шт.</t>
        </is>
      </c>
      <c r="C102" s="34" t="inlineStr">
        <is>
          <t>ШТ</t>
        </is>
      </c>
      <c r="D102" s="28" t="n">
        <v>1001100615160</v>
      </c>
      <c r="E102" s="24" t="n">
        <v>0</v>
      </c>
      <c r="F102" s="23" t="n">
        <v>0.15</v>
      </c>
      <c r="G102" s="23">
        <f>E102*0.15</f>
        <v/>
      </c>
      <c r="H102" s="14" t="n">
        <v>2.4</v>
      </c>
      <c r="I102" s="14" t="n">
        <v>60</v>
      </c>
      <c r="J102" s="41" t="n"/>
    </row>
    <row r="103" ht="16.5" customHeight="1" thickBot="1">
      <c r="A103" s="80">
        <f>RIGHT(D103:D220,4)</f>
        <v/>
      </c>
      <c r="B103" s="27" t="inlineStr">
        <is>
          <t>ПЕЧЕНОЧНЫЙ пашт п/о 1/150 16шт.</t>
        </is>
      </c>
      <c r="C103" s="37" t="inlineStr">
        <is>
          <t>ШТ</t>
        </is>
      </c>
      <c r="D103" s="28" t="n">
        <v>1001100625161</v>
      </c>
      <c r="E103" s="24" t="n">
        <v>0</v>
      </c>
      <c r="F103" s="23" t="n">
        <v>0.15</v>
      </c>
      <c r="G103" s="23">
        <f>E103*0.15</f>
        <v/>
      </c>
      <c r="H103" s="14" t="n">
        <v>2.4</v>
      </c>
      <c r="I103" s="14" t="n">
        <v>60</v>
      </c>
      <c r="J103" s="41" t="n"/>
    </row>
    <row r="104" ht="16.5" customHeight="1" thickBot="1" thickTop="1">
      <c r="A104" s="80">
        <f>RIGHT(D104:D221,4)</f>
        <v/>
      </c>
      <c r="B104" s="76" t="inlineStr">
        <is>
          <t>Пельмени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</row>
    <row r="105" ht="16.5" customHeight="1" thickTop="1">
      <c r="A105" s="80">
        <f>RIGHT(D105:D222,4)</f>
        <v/>
      </c>
      <c r="B105" s="49" t="inlineStr">
        <is>
          <t>ОСТАН.ТРАДИЦ. пельм кор.0.5кг зам._120с</t>
        </is>
      </c>
      <c r="C105" s="34" t="inlineStr">
        <is>
          <t>ШТ</t>
        </is>
      </c>
      <c r="D105" s="28" t="n">
        <v>1002112604669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</row>
    <row r="106" ht="16.5" customHeight="1">
      <c r="A106" s="80">
        <f>RIGHT(D106:D223,4)</f>
        <v/>
      </c>
      <c r="B106" s="49" t="inlineStr">
        <is>
          <t xml:space="preserve">ПЕЛЬМ.С АДЖИКОЙ пл.0.45кг зам. </t>
        </is>
      </c>
      <c r="C106" s="34" t="inlineStr">
        <is>
          <t>ШТ</t>
        </is>
      </c>
      <c r="D106" s="28" t="n">
        <v>1002115036155</v>
      </c>
      <c r="E106" s="24" t="n">
        <v>0</v>
      </c>
      <c r="F106" s="23" t="n"/>
      <c r="G106" s="23">
        <f>E106*0.45</f>
        <v/>
      </c>
      <c r="H106" s="14" t="n"/>
      <c r="I106" s="74" t="n"/>
      <c r="J106" s="41" t="n"/>
    </row>
    <row r="107" ht="16.5" customHeight="1">
      <c r="A107" s="80">
        <f>RIGHT(D107:D224,4)</f>
        <v/>
      </c>
      <c r="B107" s="49" t="inlineStr">
        <is>
          <t xml:space="preserve">ПЕЛЬМ.С БЕЛ.ГРИБАМИ пл.0.45кг зам. </t>
        </is>
      </c>
      <c r="C107" s="34" t="inlineStr">
        <is>
          <t>ШТ</t>
        </is>
      </c>
      <c r="D107" s="28" t="n">
        <v>1002115056157</v>
      </c>
      <c r="E107" s="24" t="n">
        <v>0</v>
      </c>
      <c r="F107" s="23" t="n"/>
      <c r="G107" s="23">
        <f>E107*0.45</f>
        <v/>
      </c>
      <c r="H107" s="14" t="n"/>
      <c r="I107" s="74" t="n"/>
      <c r="J107" s="41" t="n"/>
    </row>
    <row r="108" ht="16.5" customHeight="1" thickBot="1">
      <c r="A108" s="80">
        <f>RIGHT(D108:D223,4)</f>
        <v/>
      </c>
      <c r="B108" s="49" t="inlineStr">
        <is>
          <t>ОСТАН.ТРАДИЦ.пельм пл.0.9кг зам._120с</t>
        </is>
      </c>
      <c r="C108" s="37" t="inlineStr">
        <is>
          <t>ШТ</t>
        </is>
      </c>
      <c r="D108" s="28" t="n">
        <v>1002112604663</v>
      </c>
      <c r="E108" s="24" t="n">
        <v>0</v>
      </c>
      <c r="F108" s="23" t="n">
        <v>0.9</v>
      </c>
      <c r="G108" s="23">
        <f>E108*0.9</f>
        <v/>
      </c>
      <c r="H108" s="14" t="n">
        <v>9</v>
      </c>
      <c r="I108" s="74" t="n">
        <v>120</v>
      </c>
      <c r="J108" s="41" t="n"/>
    </row>
    <row r="109" ht="16.5" customHeight="1" thickBot="1" thickTop="1">
      <c r="A109" s="80">
        <f>RIGHT(D109:D224,4)</f>
        <v/>
      </c>
      <c r="B109" s="76" t="inlineStr">
        <is>
          <t>Полуфабрикаты с картофелем</t>
        </is>
      </c>
      <c r="C109" s="76" t="n"/>
      <c r="D109" s="76" t="n"/>
      <c r="E109" s="76" t="n"/>
      <c r="F109" s="75" t="n"/>
      <c r="G109" s="76" t="n"/>
      <c r="H109" s="76" t="n"/>
      <c r="I109" s="76" t="n"/>
      <c r="J109" s="77" t="n"/>
    </row>
    <row r="110" ht="16.5" customHeight="1" thickBot="1" thickTop="1">
      <c r="A110" s="80">
        <f>RIGHT(D110:D225,4)</f>
        <v/>
      </c>
      <c r="B110" s="49" t="inlineStr">
        <is>
          <t>С КАРТОФЕЛЕМ вареники кор.0.5кг зам_120</t>
        </is>
      </c>
      <c r="C110" s="37" t="inlineStr">
        <is>
          <t>ШТ</t>
        </is>
      </c>
      <c r="D110" s="28" t="n">
        <v>1002151784945</v>
      </c>
      <c r="E110" s="24" t="n">
        <v>0</v>
      </c>
      <c r="F110" s="23" t="n">
        <v>0.5</v>
      </c>
      <c r="G110" s="23">
        <f>E110*0.5</f>
        <v/>
      </c>
      <c r="H110" s="14" t="n">
        <v>8</v>
      </c>
      <c r="I110" s="74" t="n">
        <v>120</v>
      </c>
      <c r="J110" s="41" t="n"/>
    </row>
    <row r="111" ht="16.5" customHeight="1" thickBot="1" thickTop="1">
      <c r="A111" s="80">
        <f>RIGHT(D111:D226,4)</f>
        <v/>
      </c>
      <c r="B111" s="76" t="inlineStr">
        <is>
          <t>Блины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</row>
    <row r="112" ht="16.5" customHeight="1" thickBot="1" thickTop="1">
      <c r="A112" s="80">
        <f>RIGHT(D112:D227,4)</f>
        <v/>
      </c>
      <c r="B112" s="49" t="inlineStr">
        <is>
          <t>С КУРИЦЕЙ И ГРИБАМИ 1/420 10шт.зам.</t>
        </is>
      </c>
      <c r="C112" s="37" t="inlineStr">
        <is>
          <t>ШТ</t>
        </is>
      </c>
      <c r="D112" s="28" t="n">
        <v>1002133974956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4" t="n">
        <v>120</v>
      </c>
      <c r="J112" s="41" t="n"/>
    </row>
    <row r="113" ht="16.5" customHeight="1" thickTop="1">
      <c r="A113" s="80">
        <f>RIGHT(D113:D228,4)</f>
        <v/>
      </c>
      <c r="B113" s="49" t="inlineStr">
        <is>
          <t>БЛИНЧ.С МЯСОМ пл.1/420 10шт.зам.</t>
        </is>
      </c>
      <c r="C113" s="34" t="inlineStr">
        <is>
          <t>ШТ</t>
        </is>
      </c>
      <c r="D113" s="28" t="n">
        <v>1002131151762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4" t="n">
        <v>120</v>
      </c>
      <c r="J113" s="41" t="n"/>
    </row>
    <row r="114" ht="16.5" customHeight="1" thickBot="1">
      <c r="A114" s="80">
        <f>RIGHT(D114:D229,4)</f>
        <v/>
      </c>
      <c r="B114" s="49" t="inlineStr">
        <is>
          <t>БЛИНЧ. С ТВОРОГОМ 1/420 12шт.зам.</t>
        </is>
      </c>
      <c r="C114" s="37" t="inlineStr">
        <is>
          <t>ШТ</t>
        </is>
      </c>
      <c r="D114" s="28" t="n">
        <v>1002131181764</v>
      </c>
      <c r="E114" s="24" t="n">
        <v>0</v>
      </c>
      <c r="F114" s="23" t="n">
        <v>0.42</v>
      </c>
      <c r="G114" s="23">
        <f>E114*0.42</f>
        <v/>
      </c>
      <c r="H114" s="14" t="n">
        <v>4.2</v>
      </c>
      <c r="I114" s="74" t="n">
        <v>120</v>
      </c>
      <c r="J114" s="41" t="n"/>
    </row>
    <row r="115" ht="16.5" customHeight="1" thickBot="1" thickTop="1">
      <c r="A115" s="80">
        <f>RIGHT(D115:D230,4)</f>
        <v/>
      </c>
      <c r="B115" s="76" t="inlineStr">
        <is>
          <t>Консервы мясные</t>
        </is>
      </c>
      <c r="C115" s="76" t="n"/>
      <c r="D115" s="76" t="n"/>
      <c r="E115" s="76" t="n"/>
      <c r="F115" s="75" t="n"/>
      <c r="G115" s="76" t="n"/>
      <c r="H115" s="76" t="n"/>
      <c r="I115" s="76" t="n"/>
      <c r="J115" s="77" t="n"/>
    </row>
    <row r="116" ht="16.5" customHeight="1" thickBot="1" thickTop="1">
      <c r="A116" s="80">
        <f>RIGHT(D116:D231,4)</f>
        <v/>
      </c>
      <c r="B116" s="76" t="inlineStr">
        <is>
          <t>Мясокостные замороженные</t>
        </is>
      </c>
      <c r="C116" s="76" t="n"/>
      <c r="D116" s="76" t="n"/>
      <c r="E116" s="76" t="n"/>
      <c r="F116" s="75" t="n"/>
      <c r="G116" s="76" t="n"/>
      <c r="H116" s="76" t="n"/>
      <c r="I116" s="76" t="n"/>
      <c r="J116" s="77" t="n"/>
    </row>
    <row r="117" ht="16.5" customHeight="1" thickBot="1" thickTop="1">
      <c r="A117" s="80">
        <f>RIGHT(D117:D232,4)</f>
        <v/>
      </c>
      <c r="B117" s="49" t="inlineStr">
        <is>
          <t xml:space="preserve"> РАГУ СВИНОЕ 1кг 8шт.зам_120с </t>
        </is>
      </c>
      <c r="C117" s="37" t="inlineStr">
        <is>
          <t>ШТ</t>
        </is>
      </c>
      <c r="D117" s="70" t="inlineStr">
        <is>
          <t>1002162156004</t>
        </is>
      </c>
      <c r="E117" s="24" t="n">
        <v>0</v>
      </c>
      <c r="F117" s="23" t="n">
        <v>1</v>
      </c>
      <c r="G117" s="23">
        <f>E117*1</f>
        <v/>
      </c>
      <c r="H117" s="14" t="n">
        <v>8</v>
      </c>
      <c r="I117" s="74" t="n">
        <v>120</v>
      </c>
      <c r="J117" s="41" t="n"/>
    </row>
    <row r="118" ht="15.75" customHeight="1" thickTop="1">
      <c r="A118" s="80">
        <f>RIGHT(D118:D233,4)</f>
        <v/>
      </c>
      <c r="B118" s="49" t="inlineStr">
        <is>
          <t>ШАШЛЫК ИЗ СВИНИНЫ зам.</t>
        </is>
      </c>
      <c r="C118" s="31" t="inlineStr">
        <is>
          <t>КГ</t>
        </is>
      </c>
      <c r="D118" s="70" t="inlineStr">
        <is>
          <t>1002162215417</t>
        </is>
      </c>
      <c r="E118" s="24" t="n">
        <v>0</v>
      </c>
      <c r="F118" s="23" t="n">
        <v>2</v>
      </c>
      <c r="G118" s="23">
        <f>E118*1</f>
        <v/>
      </c>
      <c r="H118" s="14" t="n">
        <v>6</v>
      </c>
      <c r="I118" s="74" t="n">
        <v>90</v>
      </c>
      <c r="J118" s="41" t="n"/>
    </row>
    <row r="119" ht="15.75" customHeight="1" thickBot="1">
      <c r="A119" s="80">
        <f>RIGHT(D119:D234,4)</f>
        <v/>
      </c>
      <c r="B119" s="49" t="inlineStr">
        <is>
          <t>РЕБРЫШКИ ОБЫКНОВЕННЫЕ 1кг 12шт.зам.</t>
        </is>
      </c>
      <c r="C119" s="37" t="inlineStr">
        <is>
          <t>ШТ</t>
        </is>
      </c>
      <c r="D119" s="71" t="inlineStr">
        <is>
          <t>1002162166019</t>
        </is>
      </c>
      <c r="E119" s="24" t="n">
        <v>0</v>
      </c>
      <c r="F119" s="23" t="n">
        <v>1</v>
      </c>
      <c r="G119" s="23">
        <f>E119*1</f>
        <v/>
      </c>
      <c r="H119" s="14" t="n">
        <v>12</v>
      </c>
      <c r="I119" s="74" t="n">
        <v>120</v>
      </c>
      <c r="J119" s="41" t="n"/>
    </row>
    <row r="120" ht="16.5" customHeight="1" thickBot="1" thickTop="1">
      <c r="A120" s="79" t="n"/>
      <c r="B120" s="79" t="inlineStr">
        <is>
          <t>ВСЕГО:</t>
        </is>
      </c>
      <c r="C120" s="16" t="n"/>
      <c r="D120" s="50" t="n"/>
      <c r="E120" s="17">
        <f>SUM(E5:E119)</f>
        <v/>
      </c>
      <c r="F120" s="17">
        <f>SUM(F10:F119)</f>
        <v/>
      </c>
      <c r="G120" s="17">
        <f>SUM(G11:G119)</f>
        <v/>
      </c>
      <c r="H120" s="17">
        <f>SUM(H10:H116)</f>
        <v/>
      </c>
      <c r="I120" s="17" t="n"/>
      <c r="J120" s="17" t="n"/>
    </row>
    <row r="121" ht="15.75" customHeight="1" thickTop="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  <row r="1640">
      <c r="B1640" s="55" t="n"/>
      <c r="C1640" s="18" t="n"/>
      <c r="D1640" s="54" t="n"/>
      <c r="F1640" s="19" t="n"/>
      <c r="G1640" s="19" t="n"/>
      <c r="H1640" s="20" t="n"/>
      <c r="I1640" s="20" t="n"/>
      <c r="J1640" s="21" t="n"/>
    </row>
    <row r="1641">
      <c r="B1641" s="55" t="n"/>
      <c r="C1641" s="18" t="n"/>
      <c r="D1641" s="54" t="n"/>
      <c r="F1641" s="19" t="n"/>
      <c r="G1641" s="19" t="n"/>
      <c r="H1641" s="20" t="n"/>
      <c r="I1641" s="20" t="n"/>
      <c r="J1641" s="21" t="n"/>
    </row>
    <row r="1642">
      <c r="B1642" s="55" t="n"/>
      <c r="C1642" s="18" t="n"/>
      <c r="D1642" s="54" t="n"/>
      <c r="F1642" s="19" t="n"/>
      <c r="G1642" s="19" t="n"/>
      <c r="H1642" s="20" t="n"/>
      <c r="I1642" s="20" t="n"/>
      <c r="J1642" s="21" t="n"/>
    </row>
    <row r="1643">
      <c r="B1643" s="55" t="n"/>
      <c r="C1643" s="18" t="n"/>
      <c r="D1643" s="54" t="n"/>
      <c r="F1643" s="19" t="n"/>
      <c r="G1643" s="19" t="n"/>
      <c r="H1643" s="20" t="n"/>
      <c r="I1643" s="20" t="n"/>
      <c r="J1643" s="21" t="n"/>
    </row>
    <row r="1644">
      <c r="B1644" s="55" t="n"/>
      <c r="C1644" s="18" t="n"/>
      <c r="D1644" s="54" t="n"/>
      <c r="F1644" s="19" t="n"/>
      <c r="G1644" s="19" t="n"/>
      <c r="H1644" s="20" t="n"/>
      <c r="I1644" s="20" t="n"/>
      <c r="J1644" s="21" t="n"/>
    </row>
  </sheetData>
  <autoFilter ref="B9:AY120"/>
  <mergeCells count="2">
    <mergeCell ref="E1:J1"/>
    <mergeCell ref="G3:J3"/>
  </mergeCells>
  <dataValidations count="2">
    <dataValidation sqref="B113" showErrorMessage="1" showInputMessage="1" allowBlank="1" type="textLength" operator="lessThanOrEqual">
      <formula1>40</formula1>
    </dataValidation>
    <dataValidation sqref="D117:D119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09"/>
  <sheetViews>
    <sheetView topLeftCell="A43" workbookViewId="0">
      <selection activeCell="B71" sqref="B7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>
      <c r="B5" s="27" t="inlineStr">
        <is>
          <t>МЯСНАЯ Папа может вар п/о</t>
        </is>
      </c>
    </row>
    <row r="6" ht="14.25" customHeight="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СОЧНЫЕ Папа может сар п/о мгс 1*3</t>
        </is>
      </c>
      <c r="C81" s="63" t="n"/>
    </row>
    <row r="82">
      <c r="B82" s="62" t="inlineStr">
        <is>
          <t>СОЧНЫЕ С СЫРОМ ПМ сар п/о мгс 1*3</t>
        </is>
      </c>
      <c r="C82" s="63" t="n"/>
    </row>
    <row r="83">
      <c r="B83" s="62" t="inlineStr">
        <is>
          <t>ШПИКАЧКИ СОЧНЫЕ С БЕКОНОМ п/о мгс 1*3</t>
        </is>
      </c>
      <c r="C83" s="63" t="n"/>
    </row>
    <row r="84">
      <c r="B84" s="62" t="inlineStr">
        <is>
          <t>СЕРВЕЛАТ С БЕЛ.ГРИБАМИ в/к в/у 0.31кг</t>
        </is>
      </c>
      <c r="C84" s="63" t="n"/>
    </row>
    <row r="85">
      <c r="B85" s="69" t="inlineStr">
        <is>
          <t xml:space="preserve"> АРОМАТНАЯ С ЧЕСНОЧКОМ СН в/к мтс 0.330кг</t>
        </is>
      </c>
      <c r="C85" s="63" t="n"/>
    </row>
    <row r="86">
      <c r="B86" s="55" t="n"/>
      <c r="D86" s="59">
        <f>SUM(C1:C96)</f>
        <v/>
      </c>
    </row>
    <row r="87">
      <c r="B87" s="55" t="n"/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2023-08-04T13:13:13Z</dcterms:modified>
  <cp:lastModifiedBy>Uaer4</cp:lastModifiedBy>
  <cp:lastPrinted>2015-01-13T07:32:10Z</cp:lastPrinted>
</cp:coreProperties>
</file>